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projects_5/fltrup/spreadsheet/"/>
    </mc:Choice>
  </mc:AlternateContent>
  <xr:revisionPtr revIDLastSave="0" documentId="8_{56C4E2C3-92AA-BD44-92FE-C2753A6B1FD9}" xr6:coauthVersionLast="36" xr6:coauthVersionMax="36" xr10:uidLastSave="{00000000-0000-0000-0000-000000000000}"/>
  <bookViews>
    <workbookView xWindow="1900" yWindow="1200" windowWidth="27400" windowHeight="17160" tabRatio="500" xr2:uid="{00000000-000D-0000-FFFF-FFFF00000000}"/>
  </bookViews>
  <sheets>
    <sheet name="Summary" sheetId="4" r:id="rId1"/>
    <sheet name="LA23 FDM" sheetId="1" r:id="rId2"/>
    <sheet name="coeff backup" sheetId="3" r:id="rId3"/>
  </sheets>
  <calcPr calcId="181029" refMode="R1C1"/>
</workbook>
</file>

<file path=xl/calcChain.xml><?xml version="1.0" encoding="utf-8"?>
<calcChain xmlns="http://schemas.openxmlformats.org/spreadsheetml/2006/main"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7" i="4"/>
  <c r="BC116" i="1" l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A62" i="1" l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Y143" i="1" l="1"/>
  <c r="AY174" i="1"/>
  <c r="AY165" i="1"/>
  <c r="AY125" i="1"/>
  <c r="AY196" i="1"/>
  <c r="AY164" i="1"/>
  <c r="AY148" i="1"/>
  <c r="AY132" i="1"/>
  <c r="AY124" i="1"/>
  <c r="AY116" i="1"/>
  <c r="AY199" i="1"/>
  <c r="AY159" i="1"/>
  <c r="AY182" i="1"/>
  <c r="AY126" i="1"/>
  <c r="AY189" i="1"/>
  <c r="AY141" i="1"/>
  <c r="AY188" i="1"/>
  <c r="AY179" i="1"/>
  <c r="AY147" i="1"/>
  <c r="AY139" i="1"/>
  <c r="AY175" i="1"/>
  <c r="AY198" i="1"/>
  <c r="AY150" i="1"/>
  <c r="AY173" i="1"/>
  <c r="AY133" i="1"/>
  <c r="AY172" i="1"/>
  <c r="AY195" i="1"/>
  <c r="AY163" i="1"/>
  <c r="AY123" i="1"/>
  <c r="AY202" i="1"/>
  <c r="AY194" i="1"/>
  <c r="AY186" i="1"/>
  <c r="AY178" i="1"/>
  <c r="AY170" i="1"/>
  <c r="AY162" i="1"/>
  <c r="AY154" i="1"/>
  <c r="AY146" i="1"/>
  <c r="AY138" i="1"/>
  <c r="AY130" i="1"/>
  <c r="AY122" i="1"/>
  <c r="AY66" i="1"/>
  <c r="AY191" i="1"/>
  <c r="AY167" i="1"/>
  <c r="AY127" i="1"/>
  <c r="AY142" i="1"/>
  <c r="AY181" i="1"/>
  <c r="AY157" i="1"/>
  <c r="AY156" i="1"/>
  <c r="AY171" i="1"/>
  <c r="AY201" i="1"/>
  <c r="AY193" i="1"/>
  <c r="AY185" i="1"/>
  <c r="AY177" i="1"/>
  <c r="AY169" i="1"/>
  <c r="AY161" i="1"/>
  <c r="AY153" i="1"/>
  <c r="AY145" i="1"/>
  <c r="AY137" i="1"/>
  <c r="AY129" i="1"/>
  <c r="AY121" i="1"/>
  <c r="AY65" i="1"/>
  <c r="AY183" i="1"/>
  <c r="AY151" i="1"/>
  <c r="AY135" i="1"/>
  <c r="AY119" i="1"/>
  <c r="AY190" i="1"/>
  <c r="AY166" i="1"/>
  <c r="AY158" i="1"/>
  <c r="AY134" i="1"/>
  <c r="AY118" i="1"/>
  <c r="AY62" i="1"/>
  <c r="AY197" i="1"/>
  <c r="AY149" i="1"/>
  <c r="AY117" i="1"/>
  <c r="AY180" i="1"/>
  <c r="AY140" i="1"/>
  <c r="AY203" i="1"/>
  <c r="AY187" i="1"/>
  <c r="AY155" i="1"/>
  <c r="AY131" i="1"/>
  <c r="AY200" i="1"/>
  <c r="AY192" i="1"/>
  <c r="AY184" i="1"/>
  <c r="AY176" i="1"/>
  <c r="AY168" i="1"/>
  <c r="AY160" i="1"/>
  <c r="AY152" i="1"/>
  <c r="AY144" i="1"/>
  <c r="AY136" i="1"/>
  <c r="AY128" i="1"/>
  <c r="AY120" i="1"/>
  <c r="A92" i="1" l="1"/>
  <c r="A61" i="1"/>
  <c r="A93" i="1" l="1"/>
  <c r="AY61" i="1"/>
  <c r="W61" i="1"/>
  <c r="Y61" i="1" s="1"/>
  <c r="X61" i="1"/>
  <c r="B61" i="1"/>
  <c r="C61" i="1"/>
  <c r="BC61" i="1" s="1"/>
  <c r="M6" i="4" s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A94" i="1" l="1"/>
  <c r="AA61" i="1"/>
  <c r="W63" i="1"/>
  <c r="Y63" i="1" s="1"/>
  <c r="X63" i="1"/>
  <c r="W62" i="1"/>
  <c r="Y62" i="1" s="1"/>
  <c r="X62" i="1"/>
  <c r="W64" i="1"/>
  <c r="Y64" i="1" s="1"/>
  <c r="X64" i="1"/>
  <c r="C62" i="1"/>
  <c r="BC62" i="1" s="1"/>
  <c r="M7" i="4" s="1"/>
  <c r="B62" i="1"/>
  <c r="B63" i="1"/>
  <c r="AY63" i="1" s="1"/>
  <c r="B64" i="1"/>
  <c r="AY64" i="1" s="1"/>
  <c r="B65" i="1"/>
  <c r="B66" i="1"/>
  <c r="B67" i="1"/>
  <c r="AY67" i="1" s="1"/>
  <c r="B68" i="1"/>
  <c r="AY68" i="1" s="1"/>
  <c r="B69" i="1"/>
  <c r="AY69" i="1" s="1"/>
  <c r="B70" i="1"/>
  <c r="AY70" i="1" s="1"/>
  <c r="B71" i="1"/>
  <c r="AY71" i="1" s="1"/>
  <c r="B72" i="1"/>
  <c r="AY72" i="1" s="1"/>
  <c r="B73" i="1"/>
  <c r="AY73" i="1" s="1"/>
  <c r="B74" i="1"/>
  <c r="AY74" i="1" s="1"/>
  <c r="B75" i="1"/>
  <c r="AY75" i="1" s="1"/>
  <c r="B76" i="1"/>
  <c r="AY76" i="1" s="1"/>
  <c r="B77" i="1"/>
  <c r="AY77" i="1" s="1"/>
  <c r="B78" i="1"/>
  <c r="AY78" i="1" s="1"/>
  <c r="B79" i="1"/>
  <c r="AY79" i="1" s="1"/>
  <c r="B80" i="1"/>
  <c r="AY80" i="1" s="1"/>
  <c r="B81" i="1"/>
  <c r="AY81" i="1" s="1"/>
  <c r="B82" i="1"/>
  <c r="AY82" i="1" s="1"/>
  <c r="B83" i="1"/>
  <c r="AY83" i="1" s="1"/>
  <c r="B84" i="1"/>
  <c r="AY84" i="1" s="1"/>
  <c r="B85" i="1"/>
  <c r="AY85" i="1" s="1"/>
  <c r="B86" i="1"/>
  <c r="AY86" i="1" s="1"/>
  <c r="B87" i="1"/>
  <c r="AY87" i="1" s="1"/>
  <c r="B88" i="1"/>
  <c r="AY88" i="1" s="1"/>
  <c r="B89" i="1"/>
  <c r="AY89" i="1" s="1"/>
  <c r="B90" i="1"/>
  <c r="AY90" i="1" s="1"/>
  <c r="B91" i="1"/>
  <c r="AY91" i="1" s="1"/>
  <c r="B92" i="1"/>
  <c r="AY92" i="1" s="1"/>
  <c r="B93" i="1"/>
  <c r="AY93" i="1" s="1"/>
  <c r="B94" i="1"/>
  <c r="AY94" i="1" s="1"/>
  <c r="B95" i="1"/>
  <c r="B96" i="1"/>
  <c r="B97" i="1"/>
  <c r="AY97" i="1" s="1"/>
  <c r="B98" i="1"/>
  <c r="AY98" i="1" s="1"/>
  <c r="B99" i="1"/>
  <c r="AY99" i="1" s="1"/>
  <c r="B100" i="1"/>
  <c r="AY100" i="1" s="1"/>
  <c r="B101" i="1"/>
  <c r="AY101" i="1" s="1"/>
  <c r="B102" i="1"/>
  <c r="AY102" i="1" s="1"/>
  <c r="B103" i="1"/>
  <c r="AY103" i="1" s="1"/>
  <c r="B104" i="1"/>
  <c r="AY104" i="1" s="1"/>
  <c r="B105" i="1"/>
  <c r="AY105" i="1" s="1"/>
  <c r="B106" i="1"/>
  <c r="AY106" i="1" s="1"/>
  <c r="B107" i="1"/>
  <c r="AY107" i="1" s="1"/>
  <c r="B108" i="1"/>
  <c r="AY108" i="1" s="1"/>
  <c r="B109" i="1"/>
  <c r="AY109" i="1" s="1"/>
  <c r="B110" i="1"/>
  <c r="AY110" i="1" s="1"/>
  <c r="B111" i="1"/>
  <c r="B112" i="1"/>
  <c r="AY112" i="1" s="1"/>
  <c r="B113" i="1"/>
  <c r="B114" i="1"/>
  <c r="B115" i="1"/>
  <c r="AY115" i="1" s="1"/>
  <c r="B116" i="1"/>
  <c r="AN116" i="1" s="1"/>
  <c r="B117" i="1"/>
  <c r="S117" i="1" s="1"/>
  <c r="AC117" i="1"/>
  <c r="B118" i="1"/>
  <c r="S118" i="1" s="1"/>
  <c r="AB118" i="1"/>
  <c r="B119" i="1"/>
  <c r="B120" i="1"/>
  <c r="AS120" i="1" s="1"/>
  <c r="B121" i="1"/>
  <c r="B122" i="1"/>
  <c r="S122" i="1" s="1"/>
  <c r="AB122" i="1"/>
  <c r="B123" i="1"/>
  <c r="B124" i="1"/>
  <c r="B125" i="1"/>
  <c r="AS125" i="1" s="1"/>
  <c r="AD125" i="1"/>
  <c r="B126" i="1"/>
  <c r="B127" i="1"/>
  <c r="S127" i="1" s="1"/>
  <c r="B128" i="1"/>
  <c r="AN128" i="1" s="1"/>
  <c r="B129" i="1"/>
  <c r="AN129" i="1" s="1"/>
  <c r="B130" i="1"/>
  <c r="AB130" i="1"/>
  <c r="B131" i="1"/>
  <c r="B132" i="1"/>
  <c r="AN132" i="1" s="1"/>
  <c r="B133" i="1"/>
  <c r="AC133" i="1"/>
  <c r="B134" i="1"/>
  <c r="S134" i="1" s="1"/>
  <c r="B135" i="1"/>
  <c r="S135" i="1" s="1"/>
  <c r="B136" i="1"/>
  <c r="S136" i="1" s="1"/>
  <c r="B137" i="1"/>
  <c r="B138" i="1"/>
  <c r="AN138" i="1" s="1"/>
  <c r="AC138" i="1"/>
  <c r="B139" i="1"/>
  <c r="S139" i="1" s="1"/>
  <c r="B140" i="1"/>
  <c r="B141" i="1"/>
  <c r="S141" i="1" s="1"/>
  <c r="AB141" i="1"/>
  <c r="B142" i="1"/>
  <c r="B143" i="1"/>
  <c r="AN143" i="1" s="1"/>
  <c r="B144" i="1"/>
  <c r="B145" i="1"/>
  <c r="S145" i="1" s="1"/>
  <c r="B146" i="1"/>
  <c r="AB146" i="1"/>
  <c r="B147" i="1"/>
  <c r="AN147" i="1" s="1"/>
  <c r="B148" i="1"/>
  <c r="AN148" i="1" s="1"/>
  <c r="B149" i="1"/>
  <c r="AC149" i="1"/>
  <c r="B150" i="1"/>
  <c r="S150" i="1" s="1"/>
  <c r="B151" i="1"/>
  <c r="B152" i="1"/>
  <c r="S152" i="1" s="1"/>
  <c r="B153" i="1"/>
  <c r="B154" i="1"/>
  <c r="AN154" i="1" s="1"/>
  <c r="AB154" i="1"/>
  <c r="B155" i="1"/>
  <c r="B156" i="1"/>
  <c r="B157" i="1"/>
  <c r="AN157" i="1" s="1"/>
  <c r="AD157" i="1"/>
  <c r="B158" i="1"/>
  <c r="B159" i="1"/>
  <c r="AS159" i="1" s="1"/>
  <c r="B160" i="1"/>
  <c r="B161" i="1"/>
  <c r="AS161" i="1" s="1"/>
  <c r="B162" i="1"/>
  <c r="AB162" i="1"/>
  <c r="B163" i="1"/>
  <c r="B164" i="1"/>
  <c r="AS164" i="1" s="1"/>
  <c r="B165" i="1"/>
  <c r="AC165" i="1"/>
  <c r="B166" i="1"/>
  <c r="AN166" i="1" s="1"/>
  <c r="B167" i="1"/>
  <c r="AN167" i="1" s="1"/>
  <c r="B168" i="1"/>
  <c r="S168" i="1" s="1"/>
  <c r="B169" i="1"/>
  <c r="B170" i="1"/>
  <c r="S170" i="1" s="1"/>
  <c r="AC170" i="1"/>
  <c r="B171" i="1"/>
  <c r="AN171" i="1" s="1"/>
  <c r="B172" i="1"/>
  <c r="B173" i="1"/>
  <c r="S173" i="1" s="1"/>
  <c r="AB173" i="1"/>
  <c r="B174" i="1"/>
  <c r="B175" i="1"/>
  <c r="AS175" i="1" s="1"/>
  <c r="B176" i="1"/>
  <c r="B177" i="1"/>
  <c r="AS177" i="1" s="1"/>
  <c r="B178" i="1"/>
  <c r="AB178" i="1"/>
  <c r="B179" i="1"/>
  <c r="AS179" i="1" s="1"/>
  <c r="B180" i="1"/>
  <c r="S180" i="1" s="1"/>
  <c r="B181" i="1"/>
  <c r="AN181" i="1" s="1"/>
  <c r="AB181" i="1"/>
  <c r="B182" i="1"/>
  <c r="AN182" i="1" s="1"/>
  <c r="B183" i="1"/>
  <c r="B184" i="1"/>
  <c r="AN184" i="1" s="1"/>
  <c r="B185" i="1"/>
  <c r="B186" i="1"/>
  <c r="AS186" i="1" s="1"/>
  <c r="AB186" i="1"/>
  <c r="B187" i="1"/>
  <c r="B188" i="1"/>
  <c r="B189" i="1"/>
  <c r="S189" i="1" s="1"/>
  <c r="AB189" i="1"/>
  <c r="B190" i="1"/>
  <c r="B191" i="1"/>
  <c r="AN191" i="1" s="1"/>
  <c r="B192" i="1"/>
  <c r="AS192" i="1" s="1"/>
  <c r="B193" i="1"/>
  <c r="AS193" i="1" s="1"/>
  <c r="B194" i="1"/>
  <c r="AB194" i="1"/>
  <c r="B195" i="1"/>
  <c r="B196" i="1"/>
  <c r="S196" i="1" s="1"/>
  <c r="B197" i="1"/>
  <c r="AN197" i="1" s="1"/>
  <c r="AD197" i="1"/>
  <c r="B198" i="1"/>
  <c r="AN198" i="1" s="1"/>
  <c r="B199" i="1"/>
  <c r="AN199" i="1" s="1"/>
  <c r="B200" i="1"/>
  <c r="AS200" i="1" s="1"/>
  <c r="B201" i="1"/>
  <c r="B202" i="1"/>
  <c r="AS202" i="1" s="1"/>
  <c r="AB202" i="1"/>
  <c r="B203" i="1"/>
  <c r="AS203" i="1" s="1"/>
  <c r="AN114" i="1"/>
  <c r="AS114" i="1"/>
  <c r="S116" i="1"/>
  <c r="AB116" i="1"/>
  <c r="AC116" i="1"/>
  <c r="AD116" i="1"/>
  <c r="AB117" i="1"/>
  <c r="S119" i="1"/>
  <c r="AB119" i="1"/>
  <c r="AC119" i="1"/>
  <c r="AE119" i="1" s="1"/>
  <c r="AD119" i="1"/>
  <c r="AN119" i="1"/>
  <c r="AS119" i="1"/>
  <c r="AB120" i="1"/>
  <c r="AC120" i="1"/>
  <c r="AD120" i="1"/>
  <c r="S121" i="1"/>
  <c r="AB121" i="1"/>
  <c r="AC121" i="1"/>
  <c r="AD121" i="1"/>
  <c r="AN121" i="1"/>
  <c r="AS121" i="1"/>
  <c r="S123" i="1"/>
  <c r="AB123" i="1"/>
  <c r="AC123" i="1"/>
  <c r="AE123" i="1" s="1"/>
  <c r="AD123" i="1"/>
  <c r="AN123" i="1"/>
  <c r="AS123" i="1"/>
  <c r="S124" i="1"/>
  <c r="AB124" i="1"/>
  <c r="AC124" i="1"/>
  <c r="AE124" i="1" s="1"/>
  <c r="AD124" i="1"/>
  <c r="AN124" i="1"/>
  <c r="AS124" i="1"/>
  <c r="S126" i="1"/>
  <c r="AB126" i="1"/>
  <c r="AC126" i="1"/>
  <c r="AD126" i="1"/>
  <c r="AN126" i="1"/>
  <c r="AS126" i="1"/>
  <c r="AB127" i="1"/>
  <c r="AC127" i="1"/>
  <c r="AD127" i="1"/>
  <c r="AB128" i="1"/>
  <c r="AC128" i="1"/>
  <c r="AD128" i="1"/>
  <c r="AB129" i="1"/>
  <c r="AC129" i="1"/>
  <c r="AD129" i="1"/>
  <c r="S130" i="1"/>
  <c r="AN130" i="1"/>
  <c r="AS130" i="1"/>
  <c r="S131" i="1"/>
  <c r="AB131" i="1"/>
  <c r="AC131" i="1"/>
  <c r="AD131" i="1"/>
  <c r="AN131" i="1"/>
  <c r="AS131" i="1"/>
  <c r="AB132" i="1"/>
  <c r="AC132" i="1"/>
  <c r="AD132" i="1"/>
  <c r="AD133" i="1"/>
  <c r="AB134" i="1"/>
  <c r="AC134" i="1"/>
  <c r="AD134" i="1"/>
  <c r="AB135" i="1"/>
  <c r="AC135" i="1"/>
  <c r="AD135" i="1"/>
  <c r="AB136" i="1"/>
  <c r="AC136" i="1"/>
  <c r="AD136" i="1"/>
  <c r="S137" i="1"/>
  <c r="AB137" i="1"/>
  <c r="AC137" i="1"/>
  <c r="AE137" i="1" s="1"/>
  <c r="AD137" i="1"/>
  <c r="AN137" i="1"/>
  <c r="AS137" i="1"/>
  <c r="AB138" i="1"/>
  <c r="AB139" i="1"/>
  <c r="AC139" i="1"/>
  <c r="AD139" i="1"/>
  <c r="S140" i="1"/>
  <c r="AB140" i="1"/>
  <c r="AC140" i="1"/>
  <c r="AD140" i="1"/>
  <c r="AN140" i="1"/>
  <c r="AS140" i="1"/>
  <c r="S142" i="1"/>
  <c r="AB142" i="1"/>
  <c r="AC142" i="1"/>
  <c r="AE142" i="1" s="1"/>
  <c r="AD142" i="1"/>
  <c r="AN142" i="1"/>
  <c r="AS142" i="1"/>
  <c r="AB143" i="1"/>
  <c r="AC143" i="1"/>
  <c r="AD143" i="1"/>
  <c r="AB144" i="1"/>
  <c r="AC144" i="1"/>
  <c r="AD144" i="1"/>
  <c r="AB145" i="1"/>
  <c r="AC145" i="1"/>
  <c r="AD145" i="1"/>
  <c r="S146" i="1"/>
  <c r="AD146" i="1"/>
  <c r="AN146" i="1"/>
  <c r="AS146" i="1"/>
  <c r="S147" i="1"/>
  <c r="AB147" i="1"/>
  <c r="AC147" i="1"/>
  <c r="AD147" i="1"/>
  <c r="AB148" i="1"/>
  <c r="AC148" i="1"/>
  <c r="AD148" i="1"/>
  <c r="S149" i="1"/>
  <c r="AB149" i="1"/>
  <c r="AB150" i="1"/>
  <c r="AC150" i="1"/>
  <c r="AD150" i="1"/>
  <c r="S151" i="1"/>
  <c r="AB151" i="1"/>
  <c r="AC151" i="1"/>
  <c r="AD151" i="1"/>
  <c r="AN151" i="1"/>
  <c r="AS151" i="1"/>
  <c r="AB152" i="1"/>
  <c r="AC152" i="1"/>
  <c r="AD152" i="1"/>
  <c r="S153" i="1"/>
  <c r="AB153" i="1"/>
  <c r="AC153" i="1"/>
  <c r="AE153" i="1" s="1"/>
  <c r="AD153" i="1"/>
  <c r="AN153" i="1"/>
  <c r="AS153" i="1"/>
  <c r="S155" i="1"/>
  <c r="AB155" i="1"/>
  <c r="AC155" i="1"/>
  <c r="AD155" i="1"/>
  <c r="AN155" i="1"/>
  <c r="AS155" i="1"/>
  <c r="S156" i="1"/>
  <c r="AB156" i="1"/>
  <c r="AC156" i="1"/>
  <c r="AE156" i="1" s="1"/>
  <c r="AD156" i="1"/>
  <c r="AN156" i="1"/>
  <c r="AS156" i="1"/>
  <c r="S158" i="1"/>
  <c r="AB158" i="1"/>
  <c r="AC158" i="1"/>
  <c r="AD158" i="1"/>
  <c r="AN158" i="1"/>
  <c r="AS158" i="1"/>
  <c r="AB159" i="1"/>
  <c r="AC159" i="1"/>
  <c r="AD159" i="1"/>
  <c r="AN159" i="1"/>
  <c r="AB160" i="1"/>
  <c r="AC160" i="1"/>
  <c r="AD160" i="1"/>
  <c r="AB161" i="1"/>
  <c r="AC161" i="1"/>
  <c r="AD161" i="1"/>
  <c r="S162" i="1"/>
  <c r="AD162" i="1"/>
  <c r="AN162" i="1"/>
  <c r="AS162" i="1"/>
  <c r="S163" i="1"/>
  <c r="AB163" i="1"/>
  <c r="AC163" i="1"/>
  <c r="AD163" i="1"/>
  <c r="AN163" i="1"/>
  <c r="AS163" i="1"/>
  <c r="AB164" i="1"/>
  <c r="AC164" i="1"/>
  <c r="AD164" i="1"/>
  <c r="S165" i="1"/>
  <c r="AB165" i="1"/>
  <c r="AB166" i="1"/>
  <c r="AC166" i="1"/>
  <c r="AD166" i="1"/>
  <c r="AB167" i="1"/>
  <c r="AC167" i="1"/>
  <c r="AD167" i="1"/>
  <c r="AB168" i="1"/>
  <c r="AC168" i="1"/>
  <c r="AD168" i="1"/>
  <c r="S169" i="1"/>
  <c r="AB169" i="1"/>
  <c r="AC169" i="1"/>
  <c r="AD169" i="1"/>
  <c r="AN169" i="1"/>
  <c r="AS169" i="1"/>
  <c r="AB170" i="1"/>
  <c r="AB171" i="1"/>
  <c r="AC171" i="1"/>
  <c r="AD171" i="1"/>
  <c r="S172" i="1"/>
  <c r="AB172" i="1"/>
  <c r="AC172" i="1"/>
  <c r="AE172" i="1" s="1"/>
  <c r="AD172" i="1"/>
  <c r="AN172" i="1"/>
  <c r="AS172" i="1"/>
  <c r="AN173" i="1"/>
  <c r="AS173" i="1"/>
  <c r="S174" i="1"/>
  <c r="AB174" i="1"/>
  <c r="AC174" i="1"/>
  <c r="AD174" i="1"/>
  <c r="AN174" i="1"/>
  <c r="AS174" i="1"/>
  <c r="AB175" i="1"/>
  <c r="AC175" i="1"/>
  <c r="AD175" i="1"/>
  <c r="AB176" i="1"/>
  <c r="AC176" i="1"/>
  <c r="AD176" i="1"/>
  <c r="AB177" i="1"/>
  <c r="AC177" i="1"/>
  <c r="AD177" i="1"/>
  <c r="AN177" i="1"/>
  <c r="S178" i="1"/>
  <c r="AN178" i="1"/>
  <c r="AS178" i="1"/>
  <c r="AB179" i="1"/>
  <c r="AC179" i="1"/>
  <c r="AD179" i="1"/>
  <c r="AN179" i="1"/>
  <c r="AB180" i="1"/>
  <c r="AC180" i="1"/>
  <c r="AD180" i="1"/>
  <c r="AB182" i="1"/>
  <c r="AC182" i="1"/>
  <c r="AD182" i="1"/>
  <c r="S183" i="1"/>
  <c r="AB183" i="1"/>
  <c r="AC183" i="1"/>
  <c r="AD183" i="1"/>
  <c r="AN183" i="1"/>
  <c r="AS183" i="1"/>
  <c r="AB184" i="1"/>
  <c r="AC184" i="1"/>
  <c r="AD184" i="1"/>
  <c r="S185" i="1"/>
  <c r="AB185" i="1"/>
  <c r="AC185" i="1"/>
  <c r="AE185" i="1" s="1"/>
  <c r="AD185" i="1"/>
  <c r="AN185" i="1"/>
  <c r="AS185" i="1"/>
  <c r="AC186" i="1"/>
  <c r="AD186" i="1"/>
  <c r="S187" i="1"/>
  <c r="AB187" i="1"/>
  <c r="AC187" i="1"/>
  <c r="AD187" i="1"/>
  <c r="AN187" i="1"/>
  <c r="AS187" i="1"/>
  <c r="S188" i="1"/>
  <c r="AB188" i="1"/>
  <c r="AC188" i="1"/>
  <c r="AD188" i="1"/>
  <c r="AN188" i="1"/>
  <c r="AS188" i="1"/>
  <c r="S190" i="1"/>
  <c r="AB190" i="1"/>
  <c r="AC190" i="1"/>
  <c r="AE190" i="1" s="1"/>
  <c r="AD190" i="1"/>
  <c r="AN190" i="1"/>
  <c r="AS190" i="1"/>
  <c r="AB191" i="1"/>
  <c r="AC191" i="1"/>
  <c r="AD191" i="1"/>
  <c r="AB192" i="1"/>
  <c r="AC192" i="1"/>
  <c r="AD192" i="1"/>
  <c r="AB193" i="1"/>
  <c r="AC193" i="1"/>
  <c r="AD193" i="1"/>
  <c r="S194" i="1"/>
  <c r="AN194" i="1"/>
  <c r="AS194" i="1"/>
  <c r="S195" i="1"/>
  <c r="AB195" i="1"/>
  <c r="AC195" i="1"/>
  <c r="AD195" i="1"/>
  <c r="AN195" i="1"/>
  <c r="AS195" i="1"/>
  <c r="AB196" i="1"/>
  <c r="AC196" i="1"/>
  <c r="AD196" i="1"/>
  <c r="AB198" i="1"/>
  <c r="AC198" i="1"/>
  <c r="AD198" i="1"/>
  <c r="AB199" i="1"/>
  <c r="AC199" i="1"/>
  <c r="AD199" i="1"/>
  <c r="AB200" i="1"/>
  <c r="AC200" i="1"/>
  <c r="AD200" i="1"/>
  <c r="S201" i="1"/>
  <c r="AB201" i="1"/>
  <c r="AC201" i="1"/>
  <c r="AE201" i="1" s="1"/>
  <c r="AD201" i="1"/>
  <c r="AN201" i="1"/>
  <c r="AS201" i="1"/>
  <c r="AC202" i="1"/>
  <c r="AD202" i="1"/>
  <c r="AN202" i="1"/>
  <c r="AB203" i="1"/>
  <c r="AC203" i="1"/>
  <c r="AD203" i="1"/>
  <c r="AW61" i="1"/>
  <c r="AV61" i="1"/>
  <c r="AU61" i="1"/>
  <c r="S114" i="1" l="1"/>
  <c r="AY114" i="1"/>
  <c r="S113" i="1"/>
  <c r="AY113" i="1"/>
  <c r="S111" i="1"/>
  <c r="AY111" i="1"/>
  <c r="A96" i="1"/>
  <c r="AY96" i="1" s="1"/>
  <c r="A95" i="1"/>
  <c r="AY95" i="1" s="1"/>
  <c r="AE188" i="1"/>
  <c r="S199" i="1"/>
  <c r="AN180" i="1"/>
  <c r="S167" i="1"/>
  <c r="S148" i="1"/>
  <c r="AN135" i="1"/>
  <c r="AS147" i="1"/>
  <c r="AS116" i="1"/>
  <c r="AS199" i="1"/>
  <c r="AN192" i="1"/>
  <c r="S179" i="1"/>
  <c r="AS141" i="1"/>
  <c r="AE135" i="1"/>
  <c r="AS180" i="1"/>
  <c r="AS167" i="1"/>
  <c r="AS148" i="1"/>
  <c r="AN141" i="1"/>
  <c r="AS135" i="1"/>
  <c r="AE147" i="1"/>
  <c r="AE116" i="1"/>
  <c r="AA63" i="1"/>
  <c r="AA64" i="1"/>
  <c r="AA62" i="1"/>
  <c r="S132" i="1"/>
  <c r="AN164" i="1"/>
  <c r="AS196" i="1"/>
  <c r="AN196" i="1"/>
  <c r="S171" i="1"/>
  <c r="S203" i="1"/>
  <c r="AN186" i="1"/>
  <c r="AS168" i="1"/>
  <c r="AE132" i="1"/>
  <c r="AN193" i="1"/>
  <c r="S154" i="1"/>
  <c r="AS150" i="1"/>
  <c r="AN175" i="1"/>
  <c r="S182" i="1"/>
  <c r="AN161" i="1"/>
  <c r="S129" i="1"/>
  <c r="X179" i="1"/>
  <c r="W179" i="1"/>
  <c r="Y179" i="1" s="1"/>
  <c r="X172" i="1"/>
  <c r="W172" i="1"/>
  <c r="Y172" i="1" s="1"/>
  <c r="X133" i="1"/>
  <c r="W133" i="1"/>
  <c r="Y133" i="1" s="1"/>
  <c r="X136" i="1"/>
  <c r="W136" i="1"/>
  <c r="Y136" i="1" s="1"/>
  <c r="X129" i="1"/>
  <c r="W129" i="1"/>
  <c r="Y129" i="1" s="1"/>
  <c r="X115" i="1"/>
  <c r="W115" i="1"/>
  <c r="Y115" i="1" s="1"/>
  <c r="X107" i="1"/>
  <c r="W107" i="1"/>
  <c r="Y107" i="1" s="1"/>
  <c r="X99" i="1"/>
  <c r="W99" i="1"/>
  <c r="Y99" i="1" s="1"/>
  <c r="AE195" i="1"/>
  <c r="AE193" i="1"/>
  <c r="AE186" i="1"/>
  <c r="AE164" i="1"/>
  <c r="AS139" i="1"/>
  <c r="AS122" i="1"/>
  <c r="X203" i="1"/>
  <c r="W203" i="1"/>
  <c r="Y203" i="1" s="1"/>
  <c r="AA203" i="1" s="1"/>
  <c r="X196" i="1"/>
  <c r="W196" i="1"/>
  <c r="Y196" i="1" s="1"/>
  <c r="X189" i="1"/>
  <c r="W189" i="1"/>
  <c r="Y189" i="1" s="1"/>
  <c r="AA189" i="1" s="1"/>
  <c r="X171" i="1"/>
  <c r="W171" i="1"/>
  <c r="Y171" i="1" s="1"/>
  <c r="X164" i="1"/>
  <c r="W164" i="1"/>
  <c r="Y164" i="1" s="1"/>
  <c r="AA164" i="1" s="1"/>
  <c r="X157" i="1"/>
  <c r="W157" i="1"/>
  <c r="Y157" i="1" s="1"/>
  <c r="X139" i="1"/>
  <c r="W139" i="1"/>
  <c r="Y139" i="1" s="1"/>
  <c r="AA139" i="1" s="1"/>
  <c r="X132" i="1"/>
  <c r="W132" i="1"/>
  <c r="Y132" i="1" s="1"/>
  <c r="X125" i="1"/>
  <c r="W125" i="1"/>
  <c r="Y125" i="1" s="1"/>
  <c r="AA125" i="1" s="1"/>
  <c r="X118" i="1"/>
  <c r="W118" i="1"/>
  <c r="Y118" i="1" s="1"/>
  <c r="X197" i="1"/>
  <c r="W197" i="1"/>
  <c r="Y197" i="1" s="1"/>
  <c r="AA197" i="1" s="1"/>
  <c r="X200" i="1"/>
  <c r="W200" i="1"/>
  <c r="Y200" i="1" s="1"/>
  <c r="X186" i="1"/>
  <c r="W186" i="1"/>
  <c r="Y186" i="1" s="1"/>
  <c r="AA186" i="1" s="1"/>
  <c r="X150" i="1"/>
  <c r="W150" i="1"/>
  <c r="Y150" i="1" s="1"/>
  <c r="S186" i="1"/>
  <c r="AS182" i="1"/>
  <c r="AS171" i="1"/>
  <c r="AE150" i="1"/>
  <c r="S143" i="1"/>
  <c r="AN139" i="1"/>
  <c r="AS129" i="1"/>
  <c r="AN122" i="1"/>
  <c r="X199" i="1"/>
  <c r="W199" i="1"/>
  <c r="Y199" i="1" s="1"/>
  <c r="AA199" i="1" s="1"/>
  <c r="X192" i="1"/>
  <c r="W192" i="1"/>
  <c r="Y192" i="1" s="1"/>
  <c r="X185" i="1"/>
  <c r="W185" i="1"/>
  <c r="Y185" i="1" s="1"/>
  <c r="AA185" i="1" s="1"/>
  <c r="X178" i="1"/>
  <c r="W178" i="1"/>
  <c r="Y178" i="1" s="1"/>
  <c r="X174" i="1"/>
  <c r="W174" i="1"/>
  <c r="Y174" i="1" s="1"/>
  <c r="AA174" i="1" s="1"/>
  <c r="X167" i="1"/>
  <c r="W167" i="1"/>
  <c r="Y167" i="1" s="1"/>
  <c r="X160" i="1"/>
  <c r="W160" i="1"/>
  <c r="Y160" i="1" s="1"/>
  <c r="AA160" i="1" s="1"/>
  <c r="X153" i="1"/>
  <c r="W153" i="1"/>
  <c r="Y153" i="1" s="1"/>
  <c r="X146" i="1"/>
  <c r="W146" i="1"/>
  <c r="Y146" i="1" s="1"/>
  <c r="AA146" i="1" s="1"/>
  <c r="X142" i="1"/>
  <c r="W142" i="1"/>
  <c r="Y142" i="1" s="1"/>
  <c r="X135" i="1"/>
  <c r="W135" i="1"/>
  <c r="Y135" i="1" s="1"/>
  <c r="AA135" i="1" s="1"/>
  <c r="X128" i="1"/>
  <c r="W128" i="1"/>
  <c r="Y128" i="1" s="1"/>
  <c r="X121" i="1"/>
  <c r="W121" i="1"/>
  <c r="Y121" i="1" s="1"/>
  <c r="AA121" i="1" s="1"/>
  <c r="X114" i="1"/>
  <c r="W114" i="1"/>
  <c r="Y114" i="1" s="1"/>
  <c r="X110" i="1"/>
  <c r="W110" i="1"/>
  <c r="Y110" i="1" s="1"/>
  <c r="X106" i="1"/>
  <c r="W106" i="1"/>
  <c r="Y106" i="1" s="1"/>
  <c r="X102" i="1"/>
  <c r="W102" i="1"/>
  <c r="Y102" i="1" s="1"/>
  <c r="AA102" i="1" s="1"/>
  <c r="X98" i="1"/>
  <c r="W98" i="1"/>
  <c r="Y98" i="1" s="1"/>
  <c r="X154" i="1"/>
  <c r="W154" i="1"/>
  <c r="Y154" i="1" s="1"/>
  <c r="AA154" i="1" s="1"/>
  <c r="S175" i="1"/>
  <c r="S164" i="1"/>
  <c r="S161" i="1"/>
  <c r="AS132" i="1"/>
  <c r="X195" i="1"/>
  <c r="W195" i="1"/>
  <c r="Y195" i="1" s="1"/>
  <c r="X188" i="1"/>
  <c r="W188" i="1"/>
  <c r="Y188" i="1" s="1"/>
  <c r="AA188" i="1" s="1"/>
  <c r="X181" i="1"/>
  <c r="W181" i="1"/>
  <c r="Y181" i="1" s="1"/>
  <c r="X163" i="1"/>
  <c r="W163" i="1"/>
  <c r="Y163" i="1" s="1"/>
  <c r="AA163" i="1" s="1"/>
  <c r="X156" i="1"/>
  <c r="W156" i="1"/>
  <c r="Y156" i="1" s="1"/>
  <c r="X149" i="1"/>
  <c r="W149" i="1"/>
  <c r="Y149" i="1" s="1"/>
  <c r="AA149" i="1" s="1"/>
  <c r="X131" i="1"/>
  <c r="W131" i="1"/>
  <c r="Y131" i="1" s="1"/>
  <c r="X124" i="1"/>
  <c r="W124" i="1"/>
  <c r="Y124" i="1" s="1"/>
  <c r="AA124" i="1" s="1"/>
  <c r="AN150" i="1"/>
  <c r="X193" i="1"/>
  <c r="W193" i="1"/>
  <c r="Y193" i="1" s="1"/>
  <c r="X182" i="1"/>
  <c r="W182" i="1"/>
  <c r="Y182" i="1" s="1"/>
  <c r="X168" i="1"/>
  <c r="W168" i="1"/>
  <c r="Y168" i="1" s="1"/>
  <c r="X161" i="1"/>
  <c r="W161" i="1"/>
  <c r="Y161" i="1" s="1"/>
  <c r="X143" i="1"/>
  <c r="W143" i="1"/>
  <c r="Y143" i="1" s="1"/>
  <c r="S193" i="1"/>
  <c r="AN203" i="1"/>
  <c r="AE139" i="1"/>
  <c r="AN125" i="1"/>
  <c r="AS118" i="1"/>
  <c r="X202" i="1"/>
  <c r="W202" i="1"/>
  <c r="Y202" i="1" s="1"/>
  <c r="X198" i="1"/>
  <c r="W198" i="1"/>
  <c r="Y198" i="1" s="1"/>
  <c r="AA198" i="1" s="1"/>
  <c r="X191" i="1"/>
  <c r="W191" i="1"/>
  <c r="Y191" i="1" s="1"/>
  <c r="X184" i="1"/>
  <c r="W184" i="1"/>
  <c r="Y184" i="1" s="1"/>
  <c r="AA184" i="1" s="1"/>
  <c r="X177" i="1"/>
  <c r="W177" i="1"/>
  <c r="Y177" i="1" s="1"/>
  <c r="X170" i="1"/>
  <c r="W170" i="1"/>
  <c r="Y170" i="1" s="1"/>
  <c r="AA170" i="1" s="1"/>
  <c r="X166" i="1"/>
  <c r="W166" i="1"/>
  <c r="Y166" i="1" s="1"/>
  <c r="X159" i="1"/>
  <c r="W159" i="1"/>
  <c r="Y159" i="1" s="1"/>
  <c r="AA159" i="1" s="1"/>
  <c r="X152" i="1"/>
  <c r="W152" i="1"/>
  <c r="Y152" i="1" s="1"/>
  <c r="X145" i="1"/>
  <c r="W145" i="1"/>
  <c r="Y145" i="1" s="1"/>
  <c r="AA145" i="1" s="1"/>
  <c r="X138" i="1"/>
  <c r="W138" i="1"/>
  <c r="Y138" i="1" s="1"/>
  <c r="X134" i="1"/>
  <c r="W134" i="1"/>
  <c r="Y134" i="1" s="1"/>
  <c r="AA134" i="1" s="1"/>
  <c r="X127" i="1"/>
  <c r="W127" i="1"/>
  <c r="Y127" i="1" s="1"/>
  <c r="X120" i="1"/>
  <c r="W120" i="1"/>
  <c r="Y120" i="1" s="1"/>
  <c r="AA120" i="1" s="1"/>
  <c r="X117" i="1"/>
  <c r="W117" i="1"/>
  <c r="Y117" i="1" s="1"/>
  <c r="X113" i="1"/>
  <c r="W113" i="1"/>
  <c r="Y113" i="1" s="1"/>
  <c r="AA113" i="1" s="1"/>
  <c r="X109" i="1"/>
  <c r="W109" i="1"/>
  <c r="Y109" i="1" s="1"/>
  <c r="X105" i="1"/>
  <c r="W105" i="1"/>
  <c r="Y105" i="1" s="1"/>
  <c r="X101" i="1"/>
  <c r="W101" i="1"/>
  <c r="Y101" i="1" s="1"/>
  <c r="X97" i="1"/>
  <c r="W97" i="1"/>
  <c r="Y97" i="1" s="1"/>
  <c r="AA97" i="1" s="1"/>
  <c r="X111" i="1"/>
  <c r="W111" i="1"/>
  <c r="Y111" i="1" s="1"/>
  <c r="X103" i="1"/>
  <c r="W103" i="1"/>
  <c r="Y103" i="1" s="1"/>
  <c r="S200" i="1"/>
  <c r="AE182" i="1"/>
  <c r="AS154" i="1"/>
  <c r="AS143" i="1"/>
  <c r="AN118" i="1"/>
  <c r="X187" i="1"/>
  <c r="W187" i="1"/>
  <c r="Y187" i="1" s="1"/>
  <c r="X180" i="1"/>
  <c r="W180" i="1"/>
  <c r="Y180" i="1" s="1"/>
  <c r="X173" i="1"/>
  <c r="W173" i="1"/>
  <c r="Y173" i="1" s="1"/>
  <c r="X155" i="1"/>
  <c r="W155" i="1"/>
  <c r="Y155" i="1" s="1"/>
  <c r="X148" i="1"/>
  <c r="W148" i="1"/>
  <c r="Y148" i="1" s="1"/>
  <c r="X141" i="1"/>
  <c r="W141" i="1"/>
  <c r="Y141" i="1" s="1"/>
  <c r="X123" i="1"/>
  <c r="W123" i="1"/>
  <c r="Y123" i="1" s="1"/>
  <c r="X165" i="1"/>
  <c r="W165" i="1"/>
  <c r="Y165" i="1" s="1"/>
  <c r="X147" i="1"/>
  <c r="W147" i="1"/>
  <c r="Y147" i="1" s="1"/>
  <c r="X140" i="1"/>
  <c r="W140" i="1"/>
  <c r="Y140" i="1" s="1"/>
  <c r="X175" i="1"/>
  <c r="W175" i="1"/>
  <c r="Y175" i="1" s="1"/>
  <c r="X122" i="1"/>
  <c r="W122" i="1"/>
  <c r="Y122" i="1" s="1"/>
  <c r="X201" i="1"/>
  <c r="W201" i="1"/>
  <c r="Y201" i="1" s="1"/>
  <c r="X194" i="1"/>
  <c r="W194" i="1"/>
  <c r="Y194" i="1" s="1"/>
  <c r="X190" i="1"/>
  <c r="W190" i="1"/>
  <c r="Y190" i="1" s="1"/>
  <c r="X183" i="1"/>
  <c r="W183" i="1"/>
  <c r="Y183" i="1" s="1"/>
  <c r="X176" i="1"/>
  <c r="W176" i="1"/>
  <c r="Y176" i="1" s="1"/>
  <c r="X169" i="1"/>
  <c r="W169" i="1"/>
  <c r="Y169" i="1" s="1"/>
  <c r="X162" i="1"/>
  <c r="W162" i="1"/>
  <c r="Y162" i="1" s="1"/>
  <c r="X158" i="1"/>
  <c r="W158" i="1"/>
  <c r="Y158" i="1" s="1"/>
  <c r="X151" i="1"/>
  <c r="W151" i="1"/>
  <c r="Y151" i="1" s="1"/>
  <c r="X144" i="1"/>
  <c r="W144" i="1"/>
  <c r="Y144" i="1" s="1"/>
  <c r="X137" i="1"/>
  <c r="W137" i="1"/>
  <c r="Y137" i="1" s="1"/>
  <c r="X130" i="1"/>
  <c r="W130" i="1"/>
  <c r="Y130" i="1" s="1"/>
  <c r="X126" i="1"/>
  <c r="W126" i="1"/>
  <c r="Y126" i="1" s="1"/>
  <c r="X119" i="1"/>
  <c r="W119" i="1"/>
  <c r="Y119" i="1" s="1"/>
  <c r="X116" i="1"/>
  <c r="W116" i="1"/>
  <c r="Y116" i="1" s="1"/>
  <c r="AA116" i="1" s="1"/>
  <c r="X112" i="1"/>
  <c r="W112" i="1"/>
  <c r="Y112" i="1" s="1"/>
  <c r="X108" i="1"/>
  <c r="W108" i="1"/>
  <c r="Y108" i="1" s="1"/>
  <c r="X104" i="1"/>
  <c r="W104" i="1"/>
  <c r="Y104" i="1" s="1"/>
  <c r="X100" i="1"/>
  <c r="W100" i="1"/>
  <c r="Y100" i="1" s="1"/>
  <c r="AA100" i="1" s="1"/>
  <c r="W95" i="1"/>
  <c r="Y95" i="1" s="1"/>
  <c r="X95" i="1"/>
  <c r="W91" i="1"/>
  <c r="Y91" i="1" s="1"/>
  <c r="X91" i="1"/>
  <c r="W87" i="1"/>
  <c r="Y87" i="1" s="1"/>
  <c r="X87" i="1"/>
  <c r="W83" i="1"/>
  <c r="Y83" i="1" s="1"/>
  <c r="X83" i="1"/>
  <c r="W79" i="1"/>
  <c r="Y79" i="1" s="1"/>
  <c r="X79" i="1"/>
  <c r="W75" i="1"/>
  <c r="Y75" i="1" s="1"/>
  <c r="X75" i="1"/>
  <c r="W71" i="1"/>
  <c r="Y71" i="1" s="1"/>
  <c r="X71" i="1"/>
  <c r="W67" i="1"/>
  <c r="Y67" i="1" s="1"/>
  <c r="X67" i="1"/>
  <c r="W94" i="1"/>
  <c r="Y94" i="1" s="1"/>
  <c r="X94" i="1"/>
  <c r="W90" i="1"/>
  <c r="Y90" i="1" s="1"/>
  <c r="X90" i="1"/>
  <c r="W86" i="1"/>
  <c r="Y86" i="1" s="1"/>
  <c r="X86" i="1"/>
  <c r="W82" i="1"/>
  <c r="Y82" i="1" s="1"/>
  <c r="X82" i="1"/>
  <c r="W78" i="1"/>
  <c r="Y78" i="1" s="1"/>
  <c r="X78" i="1"/>
  <c r="W74" i="1"/>
  <c r="Y74" i="1" s="1"/>
  <c r="X74" i="1"/>
  <c r="W70" i="1"/>
  <c r="Y70" i="1" s="1"/>
  <c r="X70" i="1"/>
  <c r="W66" i="1"/>
  <c r="Y66" i="1" s="1"/>
  <c r="X66" i="1"/>
  <c r="W93" i="1"/>
  <c r="Y93" i="1" s="1"/>
  <c r="X93" i="1"/>
  <c r="W89" i="1"/>
  <c r="Y89" i="1" s="1"/>
  <c r="X89" i="1"/>
  <c r="W85" i="1"/>
  <c r="Y85" i="1" s="1"/>
  <c r="X85" i="1"/>
  <c r="W81" i="1"/>
  <c r="Y81" i="1" s="1"/>
  <c r="X81" i="1"/>
  <c r="W77" i="1"/>
  <c r="Y77" i="1" s="1"/>
  <c r="X77" i="1"/>
  <c r="W73" i="1"/>
  <c r="Y73" i="1" s="1"/>
  <c r="X73" i="1"/>
  <c r="W69" i="1"/>
  <c r="Y69" i="1" s="1"/>
  <c r="X69" i="1"/>
  <c r="W65" i="1"/>
  <c r="Y65" i="1" s="1"/>
  <c r="X65" i="1"/>
  <c r="W96" i="1"/>
  <c r="Y96" i="1" s="1"/>
  <c r="X96" i="1"/>
  <c r="W92" i="1"/>
  <c r="Y92" i="1" s="1"/>
  <c r="X92" i="1"/>
  <c r="W88" i="1"/>
  <c r="Y88" i="1" s="1"/>
  <c r="X88" i="1"/>
  <c r="W84" i="1"/>
  <c r="Y84" i="1" s="1"/>
  <c r="X84" i="1"/>
  <c r="W80" i="1"/>
  <c r="Y80" i="1" s="1"/>
  <c r="X80" i="1"/>
  <c r="W76" i="1"/>
  <c r="Y76" i="1" s="1"/>
  <c r="X76" i="1"/>
  <c r="W72" i="1"/>
  <c r="Y72" i="1" s="1"/>
  <c r="X72" i="1"/>
  <c r="W68" i="1"/>
  <c r="Y68" i="1" s="1"/>
  <c r="X68" i="1"/>
  <c r="AE203" i="1"/>
  <c r="S191" i="1"/>
  <c r="S138" i="1"/>
  <c r="AE155" i="1"/>
  <c r="AE169" i="1"/>
  <c r="AE128" i="1"/>
  <c r="AS152" i="1"/>
  <c r="AS127" i="1"/>
  <c r="S198" i="1"/>
  <c r="AE166" i="1"/>
  <c r="AS134" i="1"/>
  <c r="AN127" i="1"/>
  <c r="AE202" i="1"/>
  <c r="S184" i="1"/>
  <c r="AS170" i="1"/>
  <c r="AS145" i="1"/>
  <c r="AN134" i="1"/>
  <c r="AE126" i="1"/>
  <c r="AN120" i="1"/>
  <c r="AS113" i="1"/>
  <c r="S202" i="1"/>
  <c r="AS191" i="1"/>
  <c r="AN170" i="1"/>
  <c r="S166" i="1"/>
  <c r="AE159" i="1"/>
  <c r="AN145" i="1"/>
  <c r="AE127" i="1"/>
  <c r="AN113" i="1"/>
  <c r="AS198" i="1"/>
  <c r="S177" i="1"/>
  <c r="S159" i="1"/>
  <c r="AE145" i="1"/>
  <c r="AS138" i="1"/>
  <c r="AS166" i="1"/>
  <c r="AE198" i="1"/>
  <c r="AE187" i="1"/>
  <c r="AE174" i="1"/>
  <c r="AE140" i="1"/>
  <c r="AE143" i="1"/>
  <c r="AE175" i="1"/>
  <c r="AE160" i="1"/>
  <c r="AE183" i="1"/>
  <c r="AE131" i="1"/>
  <c r="AE176" i="1"/>
  <c r="AE144" i="1"/>
  <c r="AN111" i="1"/>
  <c r="AD118" i="1"/>
  <c r="AC118" i="1"/>
  <c r="AE118" i="1" s="1"/>
  <c r="S115" i="1"/>
  <c r="AS115" i="1"/>
  <c r="AN115" i="1"/>
  <c r="AS111" i="1"/>
  <c r="AE149" i="1"/>
  <c r="AE165" i="1"/>
  <c r="AE133" i="1"/>
  <c r="AE117" i="1"/>
  <c r="AC197" i="1"/>
  <c r="AE197" i="1" s="1"/>
  <c r="AS189" i="1"/>
  <c r="AC181" i="1"/>
  <c r="AE181" i="1" s="1"/>
  <c r="AE171" i="1"/>
  <c r="AE167" i="1"/>
  <c r="AC162" i="1"/>
  <c r="AE162" i="1" s="1"/>
  <c r="AC157" i="1"/>
  <c r="AE157" i="1" s="1"/>
  <c r="AE151" i="1"/>
  <c r="AC146" i="1"/>
  <c r="AE146" i="1" s="1"/>
  <c r="S144" i="1"/>
  <c r="AN136" i="1"/>
  <c r="AB133" i="1"/>
  <c r="AD130" i="1"/>
  <c r="AE129" i="1"/>
  <c r="AC125" i="1"/>
  <c r="AD181" i="1"/>
  <c r="AN152" i="1"/>
  <c r="AB197" i="1"/>
  <c r="AE192" i="1"/>
  <c r="AN189" i="1"/>
  <c r="AS184" i="1"/>
  <c r="AD178" i="1"/>
  <c r="AE177" i="1"/>
  <c r="S176" i="1"/>
  <c r="AD173" i="1"/>
  <c r="AS165" i="1"/>
  <c r="AS160" i="1"/>
  <c r="AB157" i="1"/>
  <c r="AS149" i="1"/>
  <c r="AD141" i="1"/>
  <c r="AE136" i="1"/>
  <c r="AE134" i="1"/>
  <c r="S133" i="1"/>
  <c r="AC130" i="1"/>
  <c r="AE130" i="1" s="1"/>
  <c r="AB125" i="1"/>
  <c r="AS117" i="1"/>
  <c r="S112" i="1"/>
  <c r="AE191" i="1"/>
  <c r="AE180" i="1"/>
  <c r="S160" i="1"/>
  <c r="AS136" i="1"/>
  <c r="S128" i="1"/>
  <c r="AE120" i="1"/>
  <c r="AN200" i="1"/>
  <c r="S197" i="1"/>
  <c r="AD194" i="1"/>
  <c r="S192" i="1"/>
  <c r="S181" i="1"/>
  <c r="AC178" i="1"/>
  <c r="AE178" i="1" s="1"/>
  <c r="AC173" i="1"/>
  <c r="AE173" i="1" s="1"/>
  <c r="AE168" i="1"/>
  <c r="AN165" i="1"/>
  <c r="AN160" i="1"/>
  <c r="AE158" i="1"/>
  <c r="S157" i="1"/>
  <c r="AE152" i="1"/>
  <c r="AN149" i="1"/>
  <c r="AS144" i="1"/>
  <c r="AC141" i="1"/>
  <c r="AE141" i="1" s="1"/>
  <c r="AS128" i="1"/>
  <c r="S125" i="1"/>
  <c r="AN117" i="1"/>
  <c r="AN168" i="1"/>
  <c r="AE199" i="1"/>
  <c r="AC194" i="1"/>
  <c r="AE194" i="1" s="1"/>
  <c r="AD189" i="1"/>
  <c r="AS176" i="1"/>
  <c r="AE163" i="1"/>
  <c r="AD154" i="1"/>
  <c r="AN144" i="1"/>
  <c r="AS133" i="1"/>
  <c r="AD122" i="1"/>
  <c r="AE121" i="1"/>
  <c r="S120" i="1"/>
  <c r="AS112" i="1"/>
  <c r="AE138" i="1"/>
  <c r="AE161" i="1"/>
  <c r="AS197" i="1"/>
  <c r="AC189" i="1"/>
  <c r="AE189" i="1" s="1"/>
  <c r="AS181" i="1"/>
  <c r="AN176" i="1"/>
  <c r="AD170" i="1"/>
  <c r="AD165" i="1"/>
  <c r="AS157" i="1"/>
  <c r="AC154" i="1"/>
  <c r="AE154" i="1" s="1"/>
  <c r="AD149" i="1"/>
  <c r="AE148" i="1"/>
  <c r="AD138" i="1"/>
  <c r="AN133" i="1"/>
  <c r="AC122" i="1"/>
  <c r="AE122" i="1" s="1"/>
  <c r="AD117" i="1"/>
  <c r="AN112" i="1"/>
  <c r="AE170" i="1"/>
  <c r="AE196" i="1"/>
  <c r="AE200" i="1"/>
  <c r="AE184" i="1"/>
  <c r="AE179" i="1"/>
  <c r="AA103" i="1" l="1"/>
  <c r="AA105" i="1"/>
  <c r="AA110" i="1"/>
  <c r="AA99" i="1"/>
  <c r="AA76" i="1"/>
  <c r="AA92" i="1"/>
  <c r="AA73" i="1"/>
  <c r="AA89" i="1"/>
  <c r="AA74" i="1"/>
  <c r="AA68" i="1"/>
  <c r="AA84" i="1"/>
  <c r="AA65" i="1"/>
  <c r="AA81" i="1"/>
  <c r="AA66" i="1"/>
  <c r="AA82" i="1"/>
  <c r="AA69" i="1"/>
  <c r="AA108" i="1"/>
  <c r="AA126" i="1"/>
  <c r="AA151" i="1"/>
  <c r="AA176" i="1"/>
  <c r="AA201" i="1"/>
  <c r="AA147" i="1"/>
  <c r="AA148" i="1"/>
  <c r="AA143" i="1"/>
  <c r="AA72" i="1"/>
  <c r="AA85" i="1"/>
  <c r="AA87" i="1"/>
  <c r="AA112" i="1"/>
  <c r="AA130" i="1"/>
  <c r="AA158" i="1"/>
  <c r="AA183" i="1"/>
  <c r="AA122" i="1"/>
  <c r="AA165" i="1"/>
  <c r="AA155" i="1"/>
  <c r="AA161" i="1"/>
  <c r="AA70" i="1"/>
  <c r="AA115" i="1"/>
  <c r="AA172" i="1"/>
  <c r="AA71" i="1"/>
  <c r="AA88" i="1"/>
  <c r="AA86" i="1"/>
  <c r="AA101" i="1"/>
  <c r="AA117" i="1"/>
  <c r="AA138" i="1"/>
  <c r="AA166" i="1"/>
  <c r="AA191" i="1"/>
  <c r="AA131" i="1"/>
  <c r="AA181" i="1"/>
  <c r="AA106" i="1"/>
  <c r="AA128" i="1"/>
  <c r="AA150" i="1"/>
  <c r="AA118" i="1"/>
  <c r="AA157" i="1"/>
  <c r="AA196" i="1"/>
  <c r="AA129" i="1"/>
  <c r="AA179" i="1"/>
  <c r="AA96" i="1"/>
  <c r="AA77" i="1"/>
  <c r="AA93" i="1"/>
  <c r="AA78" i="1"/>
  <c r="AA94" i="1"/>
  <c r="AA79" i="1"/>
  <c r="AA95" i="1"/>
  <c r="AA137" i="1"/>
  <c r="AA162" i="1"/>
  <c r="AA190" i="1"/>
  <c r="AA175" i="1"/>
  <c r="AA123" i="1"/>
  <c r="AA173" i="1"/>
  <c r="AA168" i="1"/>
  <c r="AA80" i="1"/>
  <c r="AA67" i="1"/>
  <c r="AA83" i="1"/>
  <c r="AA153" i="1"/>
  <c r="AA178" i="1"/>
  <c r="AA104" i="1"/>
  <c r="AA119" i="1"/>
  <c r="AA144" i="1"/>
  <c r="AA169" i="1"/>
  <c r="AA194" i="1"/>
  <c r="AA140" i="1"/>
  <c r="AA141" i="1"/>
  <c r="AA180" i="1"/>
  <c r="AA182" i="1"/>
  <c r="AA136" i="1"/>
  <c r="AA187" i="1"/>
  <c r="AA193" i="1"/>
  <c r="AA90" i="1"/>
  <c r="AA75" i="1"/>
  <c r="AA91" i="1"/>
  <c r="AA111" i="1"/>
  <c r="AA109" i="1"/>
  <c r="AA127" i="1"/>
  <c r="AA152" i="1"/>
  <c r="AA177" i="1"/>
  <c r="AA202" i="1"/>
  <c r="AA156" i="1"/>
  <c r="AA195" i="1"/>
  <c r="AA98" i="1"/>
  <c r="AA114" i="1"/>
  <c r="AA142" i="1"/>
  <c r="AA167" i="1"/>
  <c r="AA192" i="1"/>
  <c r="AA200" i="1"/>
  <c r="AA132" i="1"/>
  <c r="AA171" i="1"/>
  <c r="AA107" i="1"/>
  <c r="AA133" i="1"/>
  <c r="C63" i="1"/>
  <c r="BC63" i="1" s="1"/>
  <c r="M8" i="4" s="1"/>
  <c r="AE125" i="1"/>
  <c r="AU62" i="1"/>
  <c r="AV62" i="1"/>
  <c r="AW62" i="1"/>
  <c r="AO61" i="1"/>
  <c r="AD62" i="1"/>
  <c r="AN61" i="1"/>
  <c r="AS62" i="1"/>
  <c r="AS61" i="1"/>
  <c r="AD61" i="1"/>
  <c r="AC61" i="1"/>
  <c r="AB61" i="1"/>
  <c r="S61" i="1"/>
  <c r="AG23" i="1"/>
  <c r="C64" i="1" l="1"/>
  <c r="BC64" i="1" s="1"/>
  <c r="M9" i="4" s="1"/>
  <c r="AE61" i="1"/>
  <c r="AU63" i="1"/>
  <c r="AV63" i="1"/>
  <c r="AW63" i="1"/>
  <c r="AM61" i="1"/>
  <c r="AP61" i="1" s="1"/>
  <c r="AF61" i="1"/>
  <c r="AG61" i="1"/>
  <c r="AK61" i="1" s="1"/>
  <c r="G61" i="1" s="1"/>
  <c r="G6" i="4" s="1"/>
  <c r="P61" i="1"/>
  <c r="Q61" i="1"/>
  <c r="R61" i="1" s="1"/>
  <c r="AL61" i="1"/>
  <c r="T61" i="1"/>
  <c r="AB62" i="1"/>
  <c r="AC62" i="1"/>
  <c r="AN63" i="1"/>
  <c r="AN62" i="1"/>
  <c r="S63" i="1"/>
  <c r="AS63" i="1"/>
  <c r="S62" i="1"/>
  <c r="U61" i="1" l="1"/>
  <c r="C65" i="1"/>
  <c r="BC65" i="1" s="1"/>
  <c r="M10" i="4" s="1"/>
  <c r="AH61" i="1"/>
  <c r="AW64" i="1"/>
  <c r="AU64" i="1"/>
  <c r="AV64" i="1"/>
  <c r="AE62" i="1"/>
  <c r="AQ61" i="1"/>
  <c r="H61" i="1" s="1"/>
  <c r="I6" i="4" s="1"/>
  <c r="AO62" i="1"/>
  <c r="Z61" i="1"/>
  <c r="AL62" i="1"/>
  <c r="T62" i="1"/>
  <c r="Q62" i="1"/>
  <c r="R62" i="1" s="1"/>
  <c r="P62" i="1"/>
  <c r="AF62" i="1"/>
  <c r="AM62" i="1"/>
  <c r="AP62" i="1" s="1"/>
  <c r="AG62" i="1"/>
  <c r="AK62" i="1" s="1"/>
  <c r="G62" i="1" s="1"/>
  <c r="G7" i="4" s="1"/>
  <c r="AC63" i="1"/>
  <c r="AD63" i="1"/>
  <c r="AB63" i="1"/>
  <c r="AN64" i="1"/>
  <c r="S64" i="1"/>
  <c r="AS64" i="1"/>
  <c r="U62" i="1" l="1"/>
  <c r="V62" i="1" s="1"/>
  <c r="M61" i="1"/>
  <c r="O6" i="4" s="1"/>
  <c r="AJ61" i="1"/>
  <c r="F61" i="1" s="1"/>
  <c r="F6" i="4" s="1"/>
  <c r="C66" i="1"/>
  <c r="BC66" i="1" s="1"/>
  <c r="M11" i="4" s="1"/>
  <c r="V61" i="1"/>
  <c r="L61" i="1" s="1"/>
  <c r="N6" i="4" s="1"/>
  <c r="AI61" i="1"/>
  <c r="AR61" i="1" s="1"/>
  <c r="AH62" i="1"/>
  <c r="AU65" i="1"/>
  <c r="AV65" i="1"/>
  <c r="AW65" i="1"/>
  <c r="AE63" i="1"/>
  <c r="AQ62" i="1"/>
  <c r="H62" i="1" s="1"/>
  <c r="I7" i="4" s="1"/>
  <c r="N61" i="1"/>
  <c r="P6" i="4" s="1"/>
  <c r="AO63" i="1"/>
  <c r="Z62" i="1"/>
  <c r="AJ62" i="1" s="1"/>
  <c r="F62" i="1" s="1"/>
  <c r="F7" i="4" s="1"/>
  <c r="T63" i="1"/>
  <c r="Q63" i="1"/>
  <c r="R63" i="1" s="1"/>
  <c r="AG63" i="1"/>
  <c r="AK63" i="1" s="1"/>
  <c r="G63" i="1" s="1"/>
  <c r="G8" i="4" s="1"/>
  <c r="P63" i="1"/>
  <c r="AL63" i="1"/>
  <c r="AF63" i="1"/>
  <c r="AM63" i="1"/>
  <c r="AP63" i="1" s="1"/>
  <c r="AD64" i="1"/>
  <c r="AC64" i="1"/>
  <c r="AB64" i="1"/>
  <c r="AN65" i="1"/>
  <c r="S65" i="1"/>
  <c r="AS65" i="1"/>
  <c r="U63" i="1" l="1"/>
  <c r="AZ61" i="1"/>
  <c r="C67" i="1"/>
  <c r="BC67" i="1" s="1"/>
  <c r="M12" i="4" s="1"/>
  <c r="AE64" i="1"/>
  <c r="D61" i="1"/>
  <c r="L62" i="1"/>
  <c r="N7" i="4" s="1"/>
  <c r="M62" i="1"/>
  <c r="O7" i="4" s="1"/>
  <c r="BA61" i="1"/>
  <c r="AH63" i="1"/>
  <c r="AU66" i="1"/>
  <c r="AW66" i="1"/>
  <c r="AV66" i="1"/>
  <c r="AF64" i="1"/>
  <c r="AQ63" i="1"/>
  <c r="H63" i="1" s="1"/>
  <c r="I8" i="4" s="1"/>
  <c r="AI62" i="1"/>
  <c r="AZ62" i="1" s="1"/>
  <c r="N62" i="1"/>
  <c r="P7" i="4" s="1"/>
  <c r="AG64" i="1"/>
  <c r="AK64" i="1" s="1"/>
  <c r="G64" i="1" s="1"/>
  <c r="G9" i="4" s="1"/>
  <c r="AO64" i="1"/>
  <c r="Z63" i="1"/>
  <c r="AJ63" i="1" s="1"/>
  <c r="F63" i="1" s="1"/>
  <c r="F8" i="4" s="1"/>
  <c r="Q64" i="1"/>
  <c r="R64" i="1" s="1"/>
  <c r="T64" i="1"/>
  <c r="AL64" i="1"/>
  <c r="P64" i="1"/>
  <c r="AT61" i="1"/>
  <c r="AX61" i="1" s="1"/>
  <c r="J61" i="1" s="1"/>
  <c r="K6" i="4" s="1"/>
  <c r="I61" i="1"/>
  <c r="J6" i="4" s="1"/>
  <c r="AM64" i="1"/>
  <c r="AP64" i="1" s="1"/>
  <c r="AB65" i="1"/>
  <c r="AD65" i="1"/>
  <c r="AC65" i="1"/>
  <c r="AN66" i="1"/>
  <c r="AS66" i="1"/>
  <c r="S66" i="1"/>
  <c r="U64" i="1" l="1"/>
  <c r="AH64" i="1"/>
  <c r="D6" i="4"/>
  <c r="C68" i="1"/>
  <c r="BC68" i="1" s="1"/>
  <c r="M13" i="4" s="1"/>
  <c r="BB61" i="1"/>
  <c r="AE65" i="1"/>
  <c r="V63" i="1"/>
  <c r="L63" i="1" s="1"/>
  <c r="N8" i="4" s="1"/>
  <c r="M63" i="1"/>
  <c r="O8" i="4" s="1"/>
  <c r="BA62" i="1"/>
  <c r="AV67" i="1"/>
  <c r="AW67" i="1"/>
  <c r="AU67" i="1"/>
  <c r="AQ64" i="1"/>
  <c r="H64" i="1" s="1"/>
  <c r="I9" i="4" s="1"/>
  <c r="D62" i="1"/>
  <c r="AR62" i="1"/>
  <c r="I62" i="1" s="1"/>
  <c r="J7" i="4" s="1"/>
  <c r="AT62" i="1"/>
  <c r="E62" i="1" s="1"/>
  <c r="E7" i="4" s="1"/>
  <c r="H7" i="4" s="1"/>
  <c r="K61" i="1"/>
  <c r="L6" i="4" s="1"/>
  <c r="AI63" i="1"/>
  <c r="AZ63" i="1" s="1"/>
  <c r="Z64" i="1"/>
  <c r="N64" i="1" s="1"/>
  <c r="P9" i="4" s="1"/>
  <c r="N63" i="1"/>
  <c r="P8" i="4" s="1"/>
  <c r="AO65" i="1"/>
  <c r="AL65" i="1"/>
  <c r="T65" i="1"/>
  <c r="P65" i="1"/>
  <c r="Q65" i="1"/>
  <c r="R65" i="1" s="1"/>
  <c r="E61" i="1"/>
  <c r="E6" i="4" s="1"/>
  <c r="H6" i="4" s="1"/>
  <c r="AM65" i="1"/>
  <c r="AG65" i="1"/>
  <c r="AK65" i="1" s="1"/>
  <c r="G65" i="1" s="1"/>
  <c r="G10" i="4" s="1"/>
  <c r="AF65" i="1"/>
  <c r="AD66" i="1"/>
  <c r="AB66" i="1"/>
  <c r="AC66" i="1"/>
  <c r="AN67" i="1"/>
  <c r="AS67" i="1"/>
  <c r="S67" i="1"/>
  <c r="U65" i="1" l="1"/>
  <c r="AP65" i="1"/>
  <c r="AQ65" i="1" s="1"/>
  <c r="H65" i="1" s="1"/>
  <c r="I10" i="4" s="1"/>
  <c r="D7" i="4"/>
  <c r="AH65" i="1"/>
  <c r="C69" i="1"/>
  <c r="BC69" i="1" s="1"/>
  <c r="M14" i="4" s="1"/>
  <c r="AE66" i="1"/>
  <c r="BB62" i="1"/>
  <c r="BA63" i="1"/>
  <c r="V64" i="1"/>
  <c r="L64" i="1" s="1"/>
  <c r="N9" i="4" s="1"/>
  <c r="M64" i="1"/>
  <c r="O9" i="4" s="1"/>
  <c r="AW68" i="1"/>
  <c r="AU68" i="1"/>
  <c r="AV68" i="1"/>
  <c r="K62" i="1"/>
  <c r="L7" i="4" s="1"/>
  <c r="AX62" i="1"/>
  <c r="J62" i="1" s="1"/>
  <c r="K7" i="4" s="1"/>
  <c r="AT63" i="1"/>
  <c r="E63" i="1" s="1"/>
  <c r="E8" i="4" s="1"/>
  <c r="H8" i="4" s="1"/>
  <c r="AJ64" i="1"/>
  <c r="F64" i="1" s="1"/>
  <c r="F9" i="4" s="1"/>
  <c r="Z65" i="1"/>
  <c r="N65" i="1" s="1"/>
  <c r="P10" i="4" s="1"/>
  <c r="D63" i="1"/>
  <c r="D8" i="4" s="1"/>
  <c r="AR63" i="1"/>
  <c r="I63" i="1" s="1"/>
  <c r="J8" i="4" s="1"/>
  <c r="Q66" i="1"/>
  <c r="R66" i="1" s="1"/>
  <c r="AO66" i="1"/>
  <c r="AI64" i="1"/>
  <c r="AZ64" i="1" s="1"/>
  <c r="T66" i="1"/>
  <c r="AG66" i="1"/>
  <c r="AK66" i="1" s="1"/>
  <c r="G66" i="1" s="1"/>
  <c r="G11" i="4" s="1"/>
  <c r="AM66" i="1"/>
  <c r="AP66" i="1" s="1"/>
  <c r="AL66" i="1"/>
  <c r="AF66" i="1"/>
  <c r="P66" i="1"/>
  <c r="AD67" i="1"/>
  <c r="AC67" i="1"/>
  <c r="AB67" i="1"/>
  <c r="AN68" i="1"/>
  <c r="AS68" i="1"/>
  <c r="S68" i="1"/>
  <c r="U66" i="1" l="1"/>
  <c r="C70" i="1"/>
  <c r="BC70" i="1" s="1"/>
  <c r="M15" i="4" s="1"/>
  <c r="AH66" i="1"/>
  <c r="AE67" i="1"/>
  <c r="BA64" i="1"/>
  <c r="AI65" i="1"/>
  <c r="AZ65" i="1" s="1"/>
  <c r="M65" i="1"/>
  <c r="O10" i="4" s="1"/>
  <c r="BB63" i="1"/>
  <c r="AV69" i="1"/>
  <c r="AU69" i="1"/>
  <c r="AW69" i="1"/>
  <c r="K63" i="1"/>
  <c r="L8" i="4" s="1"/>
  <c r="AQ66" i="1"/>
  <c r="H66" i="1" s="1"/>
  <c r="I11" i="4" s="1"/>
  <c r="D64" i="1"/>
  <c r="D9" i="4" s="1"/>
  <c r="AX63" i="1"/>
  <c r="J63" i="1" s="1"/>
  <c r="K8" i="4" s="1"/>
  <c r="AJ65" i="1"/>
  <c r="F65" i="1" s="1"/>
  <c r="F10" i="4" s="1"/>
  <c r="AT64" i="1"/>
  <c r="E64" i="1" s="1"/>
  <c r="E9" i="4" s="1"/>
  <c r="H9" i="4" s="1"/>
  <c r="V65" i="1"/>
  <c r="L65" i="1" s="1"/>
  <c r="N10" i="4" s="1"/>
  <c r="AF67" i="1"/>
  <c r="AO67" i="1"/>
  <c r="AR64" i="1"/>
  <c r="I64" i="1" s="1"/>
  <c r="J9" i="4" s="1"/>
  <c r="AG67" i="1"/>
  <c r="AK67" i="1" s="1"/>
  <c r="G67" i="1" s="1"/>
  <c r="G12" i="4" s="1"/>
  <c r="AL67" i="1"/>
  <c r="Z66" i="1"/>
  <c r="AJ66" i="1" s="1"/>
  <c r="F66" i="1" s="1"/>
  <c r="F11" i="4" s="1"/>
  <c r="P67" i="1"/>
  <c r="T67" i="1"/>
  <c r="AM67" i="1"/>
  <c r="AP67" i="1" s="1"/>
  <c r="Q67" i="1"/>
  <c r="R67" i="1" s="1"/>
  <c r="AC68" i="1"/>
  <c r="AB68" i="1"/>
  <c r="AD68" i="1"/>
  <c r="AN69" i="1"/>
  <c r="AS69" i="1"/>
  <c r="S69" i="1"/>
  <c r="U67" i="1" l="1"/>
  <c r="AH67" i="1"/>
  <c r="C71" i="1"/>
  <c r="BC71" i="1" s="1"/>
  <c r="M16" i="4" s="1"/>
  <c r="AE68" i="1"/>
  <c r="AR65" i="1"/>
  <c r="I65" i="1" s="1"/>
  <c r="J10" i="4" s="1"/>
  <c r="AT65" i="1"/>
  <c r="E65" i="1" s="1"/>
  <c r="E10" i="4" s="1"/>
  <c r="H10" i="4" s="1"/>
  <c r="V66" i="1"/>
  <c r="L66" i="1" s="1"/>
  <c r="N11" i="4" s="1"/>
  <c r="M66" i="1"/>
  <c r="O11" i="4" s="1"/>
  <c r="D65" i="1"/>
  <c r="D10" i="4" s="1"/>
  <c r="BA65" i="1"/>
  <c r="K65" i="1" s="1"/>
  <c r="L10" i="4" s="1"/>
  <c r="BB64" i="1"/>
  <c r="AU70" i="1"/>
  <c r="AV70" i="1"/>
  <c r="AW70" i="1"/>
  <c r="AQ67" i="1"/>
  <c r="H67" i="1" s="1"/>
  <c r="I12" i="4" s="1"/>
  <c r="K64" i="1"/>
  <c r="L9" i="4" s="1"/>
  <c r="AX64" i="1"/>
  <c r="J64" i="1" s="1"/>
  <c r="K9" i="4" s="1"/>
  <c r="AO68" i="1"/>
  <c r="Z67" i="1"/>
  <c r="N67" i="1" s="1"/>
  <c r="P12" i="4" s="1"/>
  <c r="AI66" i="1"/>
  <c r="AZ66" i="1" s="1"/>
  <c r="AG68" i="1"/>
  <c r="AK68" i="1" s="1"/>
  <c r="G68" i="1" s="1"/>
  <c r="G13" i="4" s="1"/>
  <c r="Q68" i="1"/>
  <c r="R68" i="1" s="1"/>
  <c r="P68" i="1"/>
  <c r="AF68" i="1"/>
  <c r="T68" i="1"/>
  <c r="N66" i="1"/>
  <c r="P11" i="4" s="1"/>
  <c r="AM68" i="1"/>
  <c r="AP68" i="1" s="1"/>
  <c r="AL68" i="1"/>
  <c r="AB69" i="1"/>
  <c r="AD69" i="1"/>
  <c r="AC69" i="1"/>
  <c r="AN70" i="1"/>
  <c r="S70" i="1"/>
  <c r="AS70" i="1"/>
  <c r="U68" i="1" l="1"/>
  <c r="AX65" i="1"/>
  <c r="J65" i="1" s="1"/>
  <c r="K10" i="4" s="1"/>
  <c r="C72" i="1"/>
  <c r="BC72" i="1" s="1"/>
  <c r="M17" i="4" s="1"/>
  <c r="AH68" i="1"/>
  <c r="AE69" i="1"/>
  <c r="BB65" i="1"/>
  <c r="V67" i="1"/>
  <c r="L67" i="1" s="1"/>
  <c r="N12" i="4" s="1"/>
  <c r="M67" i="1"/>
  <c r="O12" i="4" s="1"/>
  <c r="BA66" i="1"/>
  <c r="AV71" i="1"/>
  <c r="AU71" i="1"/>
  <c r="AW71" i="1"/>
  <c r="AQ68" i="1"/>
  <c r="H68" i="1" s="1"/>
  <c r="I13" i="4" s="1"/>
  <c r="AO69" i="1"/>
  <c r="AT66" i="1"/>
  <c r="E66" i="1" s="1"/>
  <c r="E11" i="4" s="1"/>
  <c r="H11" i="4" s="1"/>
  <c r="AJ67" i="1"/>
  <c r="F67" i="1" s="1"/>
  <c r="F12" i="4" s="1"/>
  <c r="AR66" i="1"/>
  <c r="I66" i="1" s="1"/>
  <c r="J11" i="4" s="1"/>
  <c r="D66" i="1"/>
  <c r="D11" i="4" s="1"/>
  <c r="AI67" i="1"/>
  <c r="AZ67" i="1" s="1"/>
  <c r="AG69" i="1"/>
  <c r="AK69" i="1" s="1"/>
  <c r="G69" i="1" s="1"/>
  <c r="G14" i="4" s="1"/>
  <c r="Z68" i="1"/>
  <c r="AJ68" i="1" s="1"/>
  <c r="F68" i="1" s="1"/>
  <c r="F13" i="4" s="1"/>
  <c r="P69" i="1"/>
  <c r="AL69" i="1"/>
  <c r="T69" i="1"/>
  <c r="AM69" i="1"/>
  <c r="AP69" i="1" s="1"/>
  <c r="Q69" i="1"/>
  <c r="R69" i="1" s="1"/>
  <c r="AF69" i="1"/>
  <c r="AC70" i="1"/>
  <c r="AB70" i="1"/>
  <c r="AD70" i="1"/>
  <c r="AN71" i="1"/>
  <c r="S71" i="1"/>
  <c r="AS71" i="1"/>
  <c r="U69" i="1" l="1"/>
  <c r="AH69" i="1"/>
  <c r="AE70" i="1"/>
  <c r="C73" i="1"/>
  <c r="BC73" i="1" s="1"/>
  <c r="M18" i="4" s="1"/>
  <c r="BB66" i="1"/>
  <c r="BA67" i="1"/>
  <c r="AI68" i="1"/>
  <c r="AZ68" i="1" s="1"/>
  <c r="M68" i="1"/>
  <c r="O13" i="4" s="1"/>
  <c r="AW72" i="1"/>
  <c r="AU72" i="1"/>
  <c r="AV72" i="1"/>
  <c r="K66" i="1"/>
  <c r="L11" i="4" s="1"/>
  <c r="AQ69" i="1"/>
  <c r="H69" i="1" s="1"/>
  <c r="I14" i="4" s="1"/>
  <c r="AX66" i="1"/>
  <c r="J66" i="1" s="1"/>
  <c r="K11" i="4" s="1"/>
  <c r="V68" i="1"/>
  <c r="L68" i="1" s="1"/>
  <c r="N13" i="4" s="1"/>
  <c r="D67" i="1"/>
  <c r="D12" i="4" s="1"/>
  <c r="N68" i="1"/>
  <c r="P13" i="4" s="1"/>
  <c r="T70" i="1"/>
  <c r="AO70" i="1"/>
  <c r="AT67" i="1"/>
  <c r="AX67" i="1" s="1"/>
  <c r="J67" i="1" s="1"/>
  <c r="K12" i="4" s="1"/>
  <c r="AR67" i="1"/>
  <c r="I67" i="1" s="1"/>
  <c r="J12" i="4" s="1"/>
  <c r="Z69" i="1"/>
  <c r="N69" i="1" s="1"/>
  <c r="P14" i="4" s="1"/>
  <c r="AL70" i="1"/>
  <c r="Q70" i="1"/>
  <c r="R70" i="1" s="1"/>
  <c r="P70" i="1"/>
  <c r="AM70" i="1"/>
  <c r="AP70" i="1" s="1"/>
  <c r="AG70" i="1"/>
  <c r="AK70" i="1" s="1"/>
  <c r="G70" i="1" s="1"/>
  <c r="G15" i="4" s="1"/>
  <c r="AF70" i="1"/>
  <c r="AH70" i="1" s="1"/>
  <c r="AD71" i="1"/>
  <c r="AC71" i="1"/>
  <c r="AB71" i="1"/>
  <c r="AN72" i="1"/>
  <c r="S72" i="1"/>
  <c r="AS72" i="1"/>
  <c r="U70" i="1" l="1"/>
  <c r="AE71" i="1"/>
  <c r="C74" i="1"/>
  <c r="BC74" i="1" s="1"/>
  <c r="M19" i="4" s="1"/>
  <c r="D68" i="1"/>
  <c r="D13" i="4" s="1"/>
  <c r="AT68" i="1"/>
  <c r="E68" i="1" s="1"/>
  <c r="E13" i="4" s="1"/>
  <c r="H13" i="4" s="1"/>
  <c r="AR68" i="1"/>
  <c r="I68" i="1" s="1"/>
  <c r="J13" i="4" s="1"/>
  <c r="V69" i="1"/>
  <c r="L69" i="1" s="1"/>
  <c r="N14" i="4" s="1"/>
  <c r="M69" i="1"/>
  <c r="O14" i="4" s="1"/>
  <c r="BA68" i="1"/>
  <c r="K68" i="1" s="1"/>
  <c r="L13" i="4" s="1"/>
  <c r="BB67" i="1"/>
  <c r="AU73" i="1"/>
  <c r="AV73" i="1"/>
  <c r="AW73" i="1"/>
  <c r="K67" i="1"/>
  <c r="L12" i="4" s="1"/>
  <c r="AJ69" i="1"/>
  <c r="F69" i="1" s="1"/>
  <c r="F14" i="4" s="1"/>
  <c r="T71" i="1"/>
  <c r="AO71" i="1"/>
  <c r="AQ70" i="1"/>
  <c r="H70" i="1" s="1"/>
  <c r="I15" i="4" s="1"/>
  <c r="Z70" i="1"/>
  <c r="N70" i="1" s="1"/>
  <c r="P15" i="4" s="1"/>
  <c r="E67" i="1"/>
  <c r="E12" i="4" s="1"/>
  <c r="H12" i="4" s="1"/>
  <c r="P71" i="1"/>
  <c r="AG71" i="1"/>
  <c r="AK71" i="1" s="1"/>
  <c r="G71" i="1" s="1"/>
  <c r="G16" i="4" s="1"/>
  <c r="Q71" i="1"/>
  <c r="R71" i="1" s="1"/>
  <c r="AI69" i="1"/>
  <c r="AZ69" i="1" s="1"/>
  <c r="AM71" i="1"/>
  <c r="AP71" i="1" s="1"/>
  <c r="AF71" i="1"/>
  <c r="AH71" i="1" s="1"/>
  <c r="AL71" i="1"/>
  <c r="AD72" i="1"/>
  <c r="AC72" i="1"/>
  <c r="AB72" i="1"/>
  <c r="AE72" i="1" s="1"/>
  <c r="AN73" i="1"/>
  <c r="S73" i="1"/>
  <c r="AS73" i="1"/>
  <c r="U71" i="1" l="1"/>
  <c r="AX68" i="1"/>
  <c r="J68" i="1" s="1"/>
  <c r="K13" i="4" s="1"/>
  <c r="C75" i="1"/>
  <c r="BC75" i="1" s="1"/>
  <c r="M20" i="4" s="1"/>
  <c r="BB68" i="1"/>
  <c r="V70" i="1"/>
  <c r="L70" i="1" s="1"/>
  <c r="N15" i="4" s="1"/>
  <c r="M70" i="1"/>
  <c r="O15" i="4" s="1"/>
  <c r="BA69" i="1"/>
  <c r="AU74" i="1"/>
  <c r="AW74" i="1"/>
  <c r="AV74" i="1"/>
  <c r="AT69" i="1"/>
  <c r="AX69" i="1" s="1"/>
  <c r="J69" i="1" s="1"/>
  <c r="K14" i="4" s="1"/>
  <c r="T72" i="1"/>
  <c r="Z71" i="1"/>
  <c r="AJ71" i="1" s="1"/>
  <c r="F71" i="1" s="1"/>
  <c r="F16" i="4" s="1"/>
  <c r="AJ70" i="1"/>
  <c r="F70" i="1" s="1"/>
  <c r="F15" i="4" s="1"/>
  <c r="AG72" i="1"/>
  <c r="AK72" i="1" s="1"/>
  <c r="G72" i="1" s="1"/>
  <c r="G17" i="4" s="1"/>
  <c r="AO72" i="1"/>
  <c r="AF72" i="1"/>
  <c r="AH72" i="1" s="1"/>
  <c r="AR69" i="1"/>
  <c r="I69" i="1" s="1"/>
  <c r="J14" i="4" s="1"/>
  <c r="P72" i="1"/>
  <c r="AL72" i="1"/>
  <c r="D69" i="1"/>
  <c r="D14" i="4" s="1"/>
  <c r="AI70" i="1"/>
  <c r="AZ70" i="1" s="1"/>
  <c r="Q72" i="1"/>
  <c r="R72" i="1" s="1"/>
  <c r="AQ71" i="1"/>
  <c r="H71" i="1" s="1"/>
  <c r="I16" i="4" s="1"/>
  <c r="AM72" i="1"/>
  <c r="AP72" i="1" s="1"/>
  <c r="AB73" i="1"/>
  <c r="AD73" i="1"/>
  <c r="AC73" i="1"/>
  <c r="AN74" i="1"/>
  <c r="S74" i="1"/>
  <c r="AS74" i="1"/>
  <c r="U72" i="1" l="1"/>
  <c r="C76" i="1"/>
  <c r="BC76" i="1" s="1"/>
  <c r="M21" i="4" s="1"/>
  <c r="AE73" i="1"/>
  <c r="BA70" i="1"/>
  <c r="BB69" i="1"/>
  <c r="V71" i="1"/>
  <c r="L71" i="1" s="1"/>
  <c r="N16" i="4" s="1"/>
  <c r="M71" i="1"/>
  <c r="O16" i="4" s="1"/>
  <c r="E69" i="1"/>
  <c r="E14" i="4" s="1"/>
  <c r="H14" i="4" s="1"/>
  <c r="AV75" i="1"/>
  <c r="AW75" i="1"/>
  <c r="AU75" i="1"/>
  <c r="K69" i="1"/>
  <c r="L14" i="4" s="1"/>
  <c r="N71" i="1"/>
  <c r="P16" i="4" s="1"/>
  <c r="AT70" i="1"/>
  <c r="E70" i="1" s="1"/>
  <c r="E15" i="4" s="1"/>
  <c r="H15" i="4" s="1"/>
  <c r="AI71" i="1"/>
  <c r="AZ71" i="1" s="1"/>
  <c r="AL73" i="1"/>
  <c r="AO73" i="1"/>
  <c r="Z72" i="1"/>
  <c r="AJ72" i="1" s="1"/>
  <c r="F72" i="1" s="1"/>
  <c r="F17" i="4" s="1"/>
  <c r="AG73" i="1"/>
  <c r="AK73" i="1" s="1"/>
  <c r="G73" i="1" s="1"/>
  <c r="G18" i="4" s="1"/>
  <c r="AR70" i="1"/>
  <c r="I70" i="1" s="1"/>
  <c r="J15" i="4" s="1"/>
  <c r="AQ72" i="1"/>
  <c r="H72" i="1" s="1"/>
  <c r="I17" i="4" s="1"/>
  <c r="D70" i="1"/>
  <c r="D15" i="4" s="1"/>
  <c r="T73" i="1"/>
  <c r="P73" i="1"/>
  <c r="U73" i="1" s="1"/>
  <c r="AF73" i="1"/>
  <c r="Q73" i="1"/>
  <c r="R73" i="1" s="1"/>
  <c r="AM73" i="1"/>
  <c r="AP73" i="1" s="1"/>
  <c r="AD74" i="1"/>
  <c r="AC74" i="1"/>
  <c r="AB74" i="1"/>
  <c r="AE74" i="1" s="1"/>
  <c r="AN75" i="1"/>
  <c r="AS75" i="1"/>
  <c r="S75" i="1"/>
  <c r="AH73" i="1" l="1"/>
  <c r="C77" i="1"/>
  <c r="BC77" i="1" s="1"/>
  <c r="M22" i="4" s="1"/>
  <c r="AX70" i="1"/>
  <c r="J70" i="1" s="1"/>
  <c r="K15" i="4" s="1"/>
  <c r="BA71" i="1"/>
  <c r="BB70" i="1"/>
  <c r="AI72" i="1"/>
  <c r="AZ72" i="1" s="1"/>
  <c r="M72" i="1"/>
  <c r="O17" i="4" s="1"/>
  <c r="AW76" i="1"/>
  <c r="AU76" i="1"/>
  <c r="AV76" i="1"/>
  <c r="K70" i="1"/>
  <c r="L15" i="4" s="1"/>
  <c r="AT71" i="1"/>
  <c r="D71" i="1"/>
  <c r="D16" i="4" s="1"/>
  <c r="AR71" i="1"/>
  <c r="I71" i="1" s="1"/>
  <c r="J16" i="4" s="1"/>
  <c r="AQ73" i="1"/>
  <c r="H73" i="1" s="1"/>
  <c r="I18" i="4" s="1"/>
  <c r="N72" i="1"/>
  <c r="P17" i="4" s="1"/>
  <c r="AG74" i="1"/>
  <c r="AK74" i="1" s="1"/>
  <c r="G74" i="1" s="1"/>
  <c r="G19" i="4" s="1"/>
  <c r="AO74" i="1"/>
  <c r="Z73" i="1"/>
  <c r="AJ73" i="1" s="1"/>
  <c r="F73" i="1" s="1"/>
  <c r="F18" i="4" s="1"/>
  <c r="V72" i="1"/>
  <c r="L72" i="1" s="1"/>
  <c r="N17" i="4" s="1"/>
  <c r="P74" i="1"/>
  <c r="AF74" i="1"/>
  <c r="AH74" i="1" s="1"/>
  <c r="Q74" i="1"/>
  <c r="R74" i="1" s="1"/>
  <c r="T74" i="1"/>
  <c r="AM74" i="1"/>
  <c r="AP74" i="1" s="1"/>
  <c r="AL74" i="1"/>
  <c r="AB75" i="1"/>
  <c r="AC75" i="1"/>
  <c r="AD75" i="1"/>
  <c r="AN76" i="1"/>
  <c r="S76" i="1"/>
  <c r="AS76" i="1"/>
  <c r="U74" i="1" l="1"/>
  <c r="C78" i="1"/>
  <c r="BC78" i="1" s="1"/>
  <c r="M23" i="4" s="1"/>
  <c r="AE75" i="1"/>
  <c r="AR72" i="1"/>
  <c r="I72" i="1" s="1"/>
  <c r="J17" i="4" s="1"/>
  <c r="D72" i="1"/>
  <c r="D17" i="4" s="1"/>
  <c r="AT72" i="1"/>
  <c r="E72" i="1" s="1"/>
  <c r="E17" i="4" s="1"/>
  <c r="H17" i="4" s="1"/>
  <c r="BA72" i="1"/>
  <c r="K72" i="1" s="1"/>
  <c r="L17" i="4" s="1"/>
  <c r="V73" i="1"/>
  <c r="L73" i="1" s="1"/>
  <c r="N18" i="4" s="1"/>
  <c r="M73" i="1"/>
  <c r="O18" i="4" s="1"/>
  <c r="BB71" i="1"/>
  <c r="AV77" i="1"/>
  <c r="AU77" i="1"/>
  <c r="AW77" i="1"/>
  <c r="K71" i="1"/>
  <c r="L16" i="4" s="1"/>
  <c r="AL75" i="1"/>
  <c r="E71" i="1"/>
  <c r="E16" i="4" s="1"/>
  <c r="H16" i="4" s="1"/>
  <c r="AX71" i="1"/>
  <c r="J71" i="1" s="1"/>
  <c r="K16" i="4" s="1"/>
  <c r="N73" i="1"/>
  <c r="P18" i="4" s="1"/>
  <c r="Q75" i="1"/>
  <c r="R75" i="1" s="1"/>
  <c r="AO75" i="1"/>
  <c r="Z74" i="1"/>
  <c r="N74" i="1" s="1"/>
  <c r="P19" i="4" s="1"/>
  <c r="AI73" i="1"/>
  <c r="AZ73" i="1" s="1"/>
  <c r="P75" i="1"/>
  <c r="T75" i="1"/>
  <c r="AQ74" i="1"/>
  <c r="H74" i="1" s="1"/>
  <c r="I19" i="4" s="1"/>
  <c r="AM75" i="1"/>
  <c r="AP75" i="1" s="1"/>
  <c r="AG75" i="1"/>
  <c r="AK75" i="1" s="1"/>
  <c r="G75" i="1" s="1"/>
  <c r="G20" i="4" s="1"/>
  <c r="AF75" i="1"/>
  <c r="AC76" i="1"/>
  <c r="AB76" i="1"/>
  <c r="AD76" i="1"/>
  <c r="AN77" i="1"/>
  <c r="AS77" i="1"/>
  <c r="S77" i="1"/>
  <c r="U75" i="1" l="1"/>
  <c r="AX72" i="1"/>
  <c r="J72" i="1" s="1"/>
  <c r="K17" i="4" s="1"/>
  <c r="C79" i="1"/>
  <c r="BC79" i="1" s="1"/>
  <c r="M24" i="4" s="1"/>
  <c r="AH75" i="1"/>
  <c r="AE76" i="1"/>
  <c r="BB72" i="1"/>
  <c r="V74" i="1"/>
  <c r="L74" i="1" s="1"/>
  <c r="N19" i="4" s="1"/>
  <c r="M74" i="1"/>
  <c r="O19" i="4" s="1"/>
  <c r="BA73" i="1"/>
  <c r="AU78" i="1"/>
  <c r="AV78" i="1"/>
  <c r="AW78" i="1"/>
  <c r="AQ75" i="1"/>
  <c r="H75" i="1" s="1"/>
  <c r="I20" i="4" s="1"/>
  <c r="D73" i="1"/>
  <c r="D18" i="4" s="1"/>
  <c r="Z75" i="1"/>
  <c r="AJ75" i="1" s="1"/>
  <c r="F75" i="1" s="1"/>
  <c r="F20" i="4" s="1"/>
  <c r="AR73" i="1"/>
  <c r="I73" i="1" s="1"/>
  <c r="J18" i="4" s="1"/>
  <c r="AL76" i="1"/>
  <c r="AO76" i="1"/>
  <c r="AT73" i="1"/>
  <c r="E73" i="1" s="1"/>
  <c r="E18" i="4" s="1"/>
  <c r="H18" i="4" s="1"/>
  <c r="AJ74" i="1"/>
  <c r="F74" i="1" s="1"/>
  <c r="F19" i="4" s="1"/>
  <c r="AI74" i="1"/>
  <c r="AZ74" i="1" s="1"/>
  <c r="AG76" i="1"/>
  <c r="AK76" i="1" s="1"/>
  <c r="G76" i="1" s="1"/>
  <c r="G21" i="4" s="1"/>
  <c r="P76" i="1"/>
  <c r="Q76" i="1"/>
  <c r="R76" i="1" s="1"/>
  <c r="AM76" i="1"/>
  <c r="AP76" i="1" s="1"/>
  <c r="AF76" i="1"/>
  <c r="T76" i="1"/>
  <c r="AB77" i="1"/>
  <c r="AD77" i="1"/>
  <c r="AC77" i="1"/>
  <c r="AN78" i="1"/>
  <c r="AS78" i="1"/>
  <c r="S78" i="1"/>
  <c r="U76" i="1" l="1"/>
  <c r="AH76" i="1"/>
  <c r="C80" i="1"/>
  <c r="BC80" i="1" s="1"/>
  <c r="M25" i="4" s="1"/>
  <c r="AE77" i="1"/>
  <c r="BB73" i="1"/>
  <c r="BA74" i="1"/>
  <c r="V75" i="1"/>
  <c r="L75" i="1" s="1"/>
  <c r="N20" i="4" s="1"/>
  <c r="M75" i="1"/>
  <c r="O20" i="4" s="1"/>
  <c r="AV79" i="1"/>
  <c r="AU79" i="1"/>
  <c r="AW79" i="1"/>
  <c r="N75" i="1"/>
  <c r="P20" i="4" s="1"/>
  <c r="K73" i="1"/>
  <c r="L18" i="4" s="1"/>
  <c r="AX73" i="1"/>
  <c r="J73" i="1" s="1"/>
  <c r="K18" i="4" s="1"/>
  <c r="AQ76" i="1"/>
  <c r="H76" i="1" s="1"/>
  <c r="I21" i="4" s="1"/>
  <c r="AI75" i="1"/>
  <c r="AZ75" i="1" s="1"/>
  <c r="AO77" i="1"/>
  <c r="AT74" i="1"/>
  <c r="E74" i="1" s="1"/>
  <c r="E19" i="4" s="1"/>
  <c r="H19" i="4" s="1"/>
  <c r="D74" i="1"/>
  <c r="D19" i="4" s="1"/>
  <c r="AR74" i="1"/>
  <c r="I74" i="1" s="1"/>
  <c r="J19" i="4" s="1"/>
  <c r="Z76" i="1"/>
  <c r="AJ76" i="1" s="1"/>
  <c r="F76" i="1" s="1"/>
  <c r="F21" i="4" s="1"/>
  <c r="Q77" i="1"/>
  <c r="R77" i="1" s="1"/>
  <c r="AF77" i="1"/>
  <c r="AG77" i="1"/>
  <c r="AK77" i="1" s="1"/>
  <c r="G77" i="1" s="1"/>
  <c r="G22" i="4" s="1"/>
  <c r="T77" i="1"/>
  <c r="AM77" i="1"/>
  <c r="AP77" i="1" s="1"/>
  <c r="AL77" i="1"/>
  <c r="P77" i="1"/>
  <c r="AB78" i="1"/>
  <c r="AC78" i="1"/>
  <c r="AD78" i="1"/>
  <c r="AN79" i="1"/>
  <c r="AS79" i="1"/>
  <c r="S79" i="1"/>
  <c r="U77" i="1" l="1"/>
  <c r="C81" i="1"/>
  <c r="BC81" i="1" s="1"/>
  <c r="M26" i="4" s="1"/>
  <c r="AH77" i="1"/>
  <c r="AE78" i="1"/>
  <c r="BA75" i="1"/>
  <c r="K75" i="1" s="1"/>
  <c r="L20" i="4" s="1"/>
  <c r="AI76" i="1"/>
  <c r="AZ76" i="1" s="1"/>
  <c r="M76" i="1"/>
  <c r="O21" i="4" s="1"/>
  <c r="BB74" i="1"/>
  <c r="AW80" i="1"/>
  <c r="AU80" i="1"/>
  <c r="AV80" i="1"/>
  <c r="K74" i="1"/>
  <c r="L19" i="4" s="1"/>
  <c r="AT75" i="1"/>
  <c r="D75" i="1"/>
  <c r="D20" i="4" s="1"/>
  <c r="AR75" i="1"/>
  <c r="I75" i="1" s="1"/>
  <c r="J20" i="4" s="1"/>
  <c r="AX74" i="1"/>
  <c r="J74" i="1" s="1"/>
  <c r="K19" i="4" s="1"/>
  <c r="N76" i="1"/>
  <c r="P21" i="4" s="1"/>
  <c r="T78" i="1"/>
  <c r="AO78" i="1"/>
  <c r="V76" i="1"/>
  <c r="L76" i="1" s="1"/>
  <c r="N21" i="4" s="1"/>
  <c r="Z77" i="1"/>
  <c r="N77" i="1" s="1"/>
  <c r="P22" i="4" s="1"/>
  <c r="P78" i="1"/>
  <c r="AF78" i="1"/>
  <c r="Q78" i="1"/>
  <c r="R78" i="1" s="1"/>
  <c r="AL78" i="1"/>
  <c r="AQ77" i="1"/>
  <c r="H77" i="1" s="1"/>
  <c r="I22" i="4" s="1"/>
  <c r="AM78" i="1"/>
  <c r="AG78" i="1"/>
  <c r="AK78" i="1" s="1"/>
  <c r="G78" i="1" s="1"/>
  <c r="G23" i="4" s="1"/>
  <c r="AC79" i="1"/>
  <c r="AD79" i="1"/>
  <c r="AB79" i="1"/>
  <c r="AN80" i="1"/>
  <c r="S80" i="1"/>
  <c r="AS80" i="1"/>
  <c r="U78" i="1" l="1"/>
  <c r="AH78" i="1"/>
  <c r="C82" i="1"/>
  <c r="BC82" i="1" s="1"/>
  <c r="M27" i="4" s="1"/>
  <c r="AT76" i="1"/>
  <c r="AX76" i="1" s="1"/>
  <c r="J76" i="1" s="1"/>
  <c r="K21" i="4" s="1"/>
  <c r="AR76" i="1"/>
  <c r="I76" i="1" s="1"/>
  <c r="J21" i="4" s="1"/>
  <c r="D76" i="1"/>
  <c r="D21" i="4" s="1"/>
  <c r="AE79" i="1"/>
  <c r="BA76" i="1"/>
  <c r="K76" i="1" s="1"/>
  <c r="L21" i="4" s="1"/>
  <c r="V77" i="1"/>
  <c r="L77" i="1" s="1"/>
  <c r="N22" i="4" s="1"/>
  <c r="M77" i="1"/>
  <c r="O22" i="4" s="1"/>
  <c r="BB75" i="1"/>
  <c r="AU81" i="1"/>
  <c r="AV81" i="1"/>
  <c r="AW81" i="1"/>
  <c r="AP78" i="1"/>
  <c r="AQ78" i="1" s="1"/>
  <c r="H78" i="1" s="1"/>
  <c r="I23" i="4" s="1"/>
  <c r="E75" i="1"/>
  <c r="E20" i="4" s="1"/>
  <c r="H20" i="4" s="1"/>
  <c r="AX75" i="1"/>
  <c r="J75" i="1" s="1"/>
  <c r="K20" i="4" s="1"/>
  <c r="AJ77" i="1"/>
  <c r="F77" i="1" s="1"/>
  <c r="F22" i="4" s="1"/>
  <c r="AO79" i="1"/>
  <c r="Z78" i="1"/>
  <c r="N78" i="1" s="1"/>
  <c r="P23" i="4" s="1"/>
  <c r="AI77" i="1"/>
  <c r="AZ77" i="1" s="1"/>
  <c r="AL79" i="1"/>
  <c r="T79" i="1"/>
  <c r="AM79" i="1"/>
  <c r="AF79" i="1"/>
  <c r="P79" i="1"/>
  <c r="Q79" i="1"/>
  <c r="R79" i="1" s="1"/>
  <c r="AG79" i="1"/>
  <c r="AK79" i="1" s="1"/>
  <c r="G79" i="1" s="1"/>
  <c r="G24" i="4" s="1"/>
  <c r="AD80" i="1"/>
  <c r="AC80" i="1"/>
  <c r="AB80" i="1"/>
  <c r="AN81" i="1"/>
  <c r="S81" i="1"/>
  <c r="AS81" i="1"/>
  <c r="E76" i="1" l="1"/>
  <c r="E21" i="4" s="1"/>
  <c r="H21" i="4" s="1"/>
  <c r="U79" i="1"/>
  <c r="C83" i="1"/>
  <c r="BC83" i="1" s="1"/>
  <c r="M28" i="4" s="1"/>
  <c r="AH79" i="1"/>
  <c r="BB76" i="1"/>
  <c r="AE80" i="1"/>
  <c r="AI78" i="1"/>
  <c r="AZ78" i="1" s="1"/>
  <c r="M78" i="1"/>
  <c r="O23" i="4" s="1"/>
  <c r="BA77" i="1"/>
  <c r="AU82" i="1"/>
  <c r="AW82" i="1"/>
  <c r="AV82" i="1"/>
  <c r="V78" i="1"/>
  <c r="L78" i="1" s="1"/>
  <c r="N23" i="4" s="1"/>
  <c r="AP79" i="1"/>
  <c r="AQ79" i="1" s="1"/>
  <c r="H79" i="1" s="1"/>
  <c r="I24" i="4" s="1"/>
  <c r="AJ78" i="1"/>
  <c r="F78" i="1" s="1"/>
  <c r="F23" i="4" s="1"/>
  <c r="AO80" i="1"/>
  <c r="Z79" i="1"/>
  <c r="N79" i="1" s="1"/>
  <c r="P24" i="4" s="1"/>
  <c r="D77" i="1"/>
  <c r="D22" i="4" s="1"/>
  <c r="AT77" i="1"/>
  <c r="E77" i="1" s="1"/>
  <c r="E22" i="4" s="1"/>
  <c r="H22" i="4" s="1"/>
  <c r="AR77" i="1"/>
  <c r="I77" i="1" s="1"/>
  <c r="J22" i="4" s="1"/>
  <c r="AG80" i="1"/>
  <c r="AK80" i="1" s="1"/>
  <c r="G80" i="1" s="1"/>
  <c r="G25" i="4" s="1"/>
  <c r="Q80" i="1"/>
  <c r="R80" i="1" s="1"/>
  <c r="T80" i="1"/>
  <c r="AL80" i="1"/>
  <c r="P80" i="1"/>
  <c r="AM80" i="1"/>
  <c r="AP80" i="1" s="1"/>
  <c r="AF80" i="1"/>
  <c r="AC81" i="1"/>
  <c r="AB81" i="1"/>
  <c r="AD81" i="1"/>
  <c r="AN82" i="1"/>
  <c r="S82" i="1"/>
  <c r="AS82" i="1"/>
  <c r="U80" i="1" l="1"/>
  <c r="AH80" i="1"/>
  <c r="AR78" i="1"/>
  <c r="I78" i="1" s="1"/>
  <c r="J23" i="4" s="1"/>
  <c r="BB77" i="1"/>
  <c r="C84" i="1"/>
  <c r="BC84" i="1" s="1"/>
  <c r="M29" i="4" s="1"/>
  <c r="AE81" i="1"/>
  <c r="AT78" i="1"/>
  <c r="E78" i="1" s="1"/>
  <c r="E23" i="4" s="1"/>
  <c r="H23" i="4" s="1"/>
  <c r="D78" i="1"/>
  <c r="D23" i="4" s="1"/>
  <c r="V79" i="1"/>
  <c r="L79" i="1" s="1"/>
  <c r="N24" i="4" s="1"/>
  <c r="M79" i="1"/>
  <c r="O24" i="4" s="1"/>
  <c r="BA78" i="1"/>
  <c r="K78" i="1" s="1"/>
  <c r="L23" i="4" s="1"/>
  <c r="AV83" i="1"/>
  <c r="AW83" i="1"/>
  <c r="AU83" i="1"/>
  <c r="K77" i="1"/>
  <c r="L22" i="4" s="1"/>
  <c r="AJ79" i="1"/>
  <c r="F79" i="1" s="1"/>
  <c r="F24" i="4" s="1"/>
  <c r="AO81" i="1"/>
  <c r="AX77" i="1"/>
  <c r="J77" i="1" s="1"/>
  <c r="K22" i="4" s="1"/>
  <c r="Z80" i="1"/>
  <c r="N80" i="1" s="1"/>
  <c r="P25" i="4" s="1"/>
  <c r="AI79" i="1"/>
  <c r="AZ79" i="1" s="1"/>
  <c r="Q81" i="1"/>
  <c r="R81" i="1" s="1"/>
  <c r="T81" i="1"/>
  <c r="P81" i="1"/>
  <c r="AM81" i="1"/>
  <c r="AL81" i="1"/>
  <c r="AG81" i="1"/>
  <c r="AK81" i="1" s="1"/>
  <c r="G81" i="1" s="1"/>
  <c r="G26" i="4" s="1"/>
  <c r="AF81" i="1"/>
  <c r="AD82" i="1"/>
  <c r="AC82" i="1"/>
  <c r="AB82" i="1"/>
  <c r="AQ80" i="1"/>
  <c r="H80" i="1" s="1"/>
  <c r="I25" i="4" s="1"/>
  <c r="AN83" i="1"/>
  <c r="S83" i="1"/>
  <c r="AS83" i="1"/>
  <c r="U81" i="1" l="1"/>
  <c r="AE82" i="1"/>
  <c r="BB78" i="1"/>
  <c r="C85" i="1"/>
  <c r="BC85" i="1" s="1"/>
  <c r="M30" i="4" s="1"/>
  <c r="AX78" i="1"/>
  <c r="J78" i="1" s="1"/>
  <c r="K23" i="4" s="1"/>
  <c r="AH81" i="1"/>
  <c r="AI80" i="1"/>
  <c r="AZ80" i="1" s="1"/>
  <c r="M80" i="1"/>
  <c r="O25" i="4" s="1"/>
  <c r="BA79" i="1"/>
  <c r="AW84" i="1"/>
  <c r="AU84" i="1"/>
  <c r="AV84" i="1"/>
  <c r="AP81" i="1"/>
  <c r="AQ81" i="1" s="1"/>
  <c r="H81" i="1" s="1"/>
  <c r="I26" i="4" s="1"/>
  <c r="AT79" i="1"/>
  <c r="E79" i="1" s="1"/>
  <c r="E24" i="4" s="1"/>
  <c r="H24" i="4" s="1"/>
  <c r="Z81" i="1"/>
  <c r="N81" i="1" s="1"/>
  <c r="P26" i="4" s="1"/>
  <c r="AO82" i="1"/>
  <c r="AJ80" i="1"/>
  <c r="F80" i="1" s="1"/>
  <c r="F25" i="4" s="1"/>
  <c r="AR79" i="1"/>
  <c r="I79" i="1" s="1"/>
  <c r="J24" i="4" s="1"/>
  <c r="D79" i="1"/>
  <c r="D24" i="4" s="1"/>
  <c r="V80" i="1"/>
  <c r="L80" i="1" s="1"/>
  <c r="N25" i="4" s="1"/>
  <c r="AG82" i="1"/>
  <c r="AK82" i="1" s="1"/>
  <c r="G82" i="1" s="1"/>
  <c r="G27" i="4" s="1"/>
  <c r="Q82" i="1"/>
  <c r="R82" i="1" s="1"/>
  <c r="AM82" i="1"/>
  <c r="AP82" i="1" s="1"/>
  <c r="AL82" i="1"/>
  <c r="T82" i="1"/>
  <c r="AF82" i="1"/>
  <c r="AH82" i="1" s="1"/>
  <c r="P82" i="1"/>
  <c r="AC83" i="1"/>
  <c r="AB83" i="1"/>
  <c r="AD83" i="1"/>
  <c r="AN84" i="1"/>
  <c r="AS84" i="1"/>
  <c r="S84" i="1"/>
  <c r="U82" i="1" l="1"/>
  <c r="C86" i="1"/>
  <c r="BC86" i="1" s="1"/>
  <c r="M31" i="4" s="1"/>
  <c r="AR80" i="1"/>
  <c r="I80" i="1" s="1"/>
  <c r="J25" i="4" s="1"/>
  <c r="AT80" i="1"/>
  <c r="E80" i="1" s="1"/>
  <c r="E25" i="4" s="1"/>
  <c r="H25" i="4" s="1"/>
  <c r="D80" i="1"/>
  <c r="D25" i="4" s="1"/>
  <c r="AE83" i="1"/>
  <c r="BB79" i="1"/>
  <c r="V81" i="1"/>
  <c r="L81" i="1" s="1"/>
  <c r="N26" i="4" s="1"/>
  <c r="M81" i="1"/>
  <c r="O26" i="4" s="1"/>
  <c r="BA80" i="1"/>
  <c r="K80" i="1" s="1"/>
  <c r="L25" i="4" s="1"/>
  <c r="AV85" i="1"/>
  <c r="AU85" i="1"/>
  <c r="AW85" i="1"/>
  <c r="K79" i="1"/>
  <c r="L24" i="4" s="1"/>
  <c r="AX79" i="1"/>
  <c r="J79" i="1" s="1"/>
  <c r="K24" i="4" s="1"/>
  <c r="AJ81" i="1"/>
  <c r="F81" i="1" s="1"/>
  <c r="F26" i="4" s="1"/>
  <c r="AI81" i="1"/>
  <c r="AO83" i="1"/>
  <c r="Z82" i="1"/>
  <c r="N82" i="1" s="1"/>
  <c r="P27" i="4" s="1"/>
  <c r="AQ82" i="1"/>
  <c r="H82" i="1" s="1"/>
  <c r="I27" i="4" s="1"/>
  <c r="T83" i="1"/>
  <c r="P83" i="1"/>
  <c r="Q83" i="1"/>
  <c r="R83" i="1" s="1"/>
  <c r="AG83" i="1"/>
  <c r="AK83" i="1" s="1"/>
  <c r="G83" i="1" s="1"/>
  <c r="G28" i="4" s="1"/>
  <c r="AM83" i="1"/>
  <c r="AL83" i="1"/>
  <c r="AF83" i="1"/>
  <c r="AD84" i="1"/>
  <c r="AB84" i="1"/>
  <c r="AC84" i="1"/>
  <c r="AN85" i="1"/>
  <c r="S85" i="1"/>
  <c r="AS85" i="1"/>
  <c r="U83" i="1" l="1"/>
  <c r="AX80" i="1"/>
  <c r="J80" i="1" s="1"/>
  <c r="K25" i="4" s="1"/>
  <c r="AE84" i="1"/>
  <c r="AH83" i="1"/>
  <c r="C87" i="1"/>
  <c r="BC87" i="1" s="1"/>
  <c r="M32" i="4" s="1"/>
  <c r="BB80" i="1"/>
  <c r="AT81" i="1"/>
  <c r="AX81" i="1" s="1"/>
  <c r="J81" i="1" s="1"/>
  <c r="K26" i="4" s="1"/>
  <c r="AZ81" i="1"/>
  <c r="AI82" i="1"/>
  <c r="AZ82" i="1" s="1"/>
  <c r="M82" i="1"/>
  <c r="O27" i="4" s="1"/>
  <c r="AR81" i="1"/>
  <c r="I81" i="1" s="1"/>
  <c r="J26" i="4" s="1"/>
  <c r="AU86" i="1"/>
  <c r="AV86" i="1"/>
  <c r="AW86" i="1"/>
  <c r="D81" i="1"/>
  <c r="D26" i="4" s="1"/>
  <c r="AP83" i="1"/>
  <c r="AQ83" i="1" s="1"/>
  <c r="H83" i="1" s="1"/>
  <c r="I28" i="4" s="1"/>
  <c r="Z83" i="1"/>
  <c r="AJ83" i="1" s="1"/>
  <c r="F83" i="1" s="1"/>
  <c r="F28" i="4" s="1"/>
  <c r="AJ82" i="1"/>
  <c r="F82" i="1" s="1"/>
  <c r="F27" i="4" s="1"/>
  <c r="T84" i="1"/>
  <c r="AO84" i="1"/>
  <c r="P84" i="1"/>
  <c r="AG84" i="1"/>
  <c r="AK84" i="1" s="1"/>
  <c r="G84" i="1" s="1"/>
  <c r="G29" i="4" s="1"/>
  <c r="Q84" i="1"/>
  <c r="R84" i="1" s="1"/>
  <c r="V82" i="1"/>
  <c r="L82" i="1" s="1"/>
  <c r="N27" i="4" s="1"/>
  <c r="AM84" i="1"/>
  <c r="AP84" i="1" s="1"/>
  <c r="AL84" i="1"/>
  <c r="AF84" i="1"/>
  <c r="AH84" i="1" s="1"/>
  <c r="AC85" i="1"/>
  <c r="AB85" i="1"/>
  <c r="AD85" i="1"/>
  <c r="AN86" i="1"/>
  <c r="AS86" i="1"/>
  <c r="S86" i="1"/>
  <c r="U84" i="1" l="1"/>
  <c r="C88" i="1"/>
  <c r="BC88" i="1" s="1"/>
  <c r="M33" i="4" s="1"/>
  <c r="E81" i="1"/>
  <c r="E26" i="4" s="1"/>
  <c r="H26" i="4" s="1"/>
  <c r="AE85" i="1"/>
  <c r="AR82" i="1"/>
  <c r="I82" i="1" s="1"/>
  <c r="J27" i="4" s="1"/>
  <c r="D82" i="1"/>
  <c r="D27" i="4" s="1"/>
  <c r="BA82" i="1"/>
  <c r="V83" i="1"/>
  <c r="L83" i="1" s="1"/>
  <c r="N28" i="4" s="1"/>
  <c r="M83" i="1"/>
  <c r="O28" i="4" s="1"/>
  <c r="BB81" i="1"/>
  <c r="BA81" i="1"/>
  <c r="K81" i="1" s="1"/>
  <c r="L26" i="4" s="1"/>
  <c r="AT82" i="1"/>
  <c r="E82" i="1" s="1"/>
  <c r="E27" i="4" s="1"/>
  <c r="H27" i="4" s="1"/>
  <c r="AV87" i="1"/>
  <c r="AU87" i="1"/>
  <c r="AW87" i="1"/>
  <c r="K82" i="1"/>
  <c r="L27" i="4" s="1"/>
  <c r="N83" i="1"/>
  <c r="P28" i="4" s="1"/>
  <c r="AI83" i="1"/>
  <c r="AZ83" i="1" s="1"/>
  <c r="AO85" i="1"/>
  <c r="Z84" i="1"/>
  <c r="AJ84" i="1" s="1"/>
  <c r="F84" i="1" s="1"/>
  <c r="F29" i="4" s="1"/>
  <c r="P85" i="1"/>
  <c r="Q85" i="1"/>
  <c r="R85" i="1" s="1"/>
  <c r="T85" i="1"/>
  <c r="AL85" i="1"/>
  <c r="AQ84" i="1"/>
  <c r="H84" i="1" s="1"/>
  <c r="I29" i="4" s="1"/>
  <c r="AM85" i="1"/>
  <c r="AP85" i="1" s="1"/>
  <c r="AF85" i="1"/>
  <c r="AG85" i="1"/>
  <c r="AK85" i="1" s="1"/>
  <c r="G85" i="1" s="1"/>
  <c r="G30" i="4" s="1"/>
  <c r="AB86" i="1"/>
  <c r="AC86" i="1"/>
  <c r="AD86" i="1"/>
  <c r="AN87" i="1"/>
  <c r="S87" i="1"/>
  <c r="AS87" i="1"/>
  <c r="AH85" i="1" l="1"/>
  <c r="U85" i="1"/>
  <c r="C89" i="1"/>
  <c r="BC89" i="1" s="1"/>
  <c r="M34" i="4" s="1"/>
  <c r="AE86" i="1"/>
  <c r="BB82" i="1"/>
  <c r="BA83" i="1"/>
  <c r="AX82" i="1"/>
  <c r="J82" i="1" s="1"/>
  <c r="K27" i="4" s="1"/>
  <c r="V84" i="1"/>
  <c r="L84" i="1" s="1"/>
  <c r="N29" i="4" s="1"/>
  <c r="M84" i="1"/>
  <c r="O29" i="4" s="1"/>
  <c r="AI84" i="1"/>
  <c r="AZ84" i="1" s="1"/>
  <c r="AW88" i="1"/>
  <c r="AU88" i="1"/>
  <c r="AV88" i="1"/>
  <c r="D83" i="1"/>
  <c r="D28" i="4" s="1"/>
  <c r="AR83" i="1"/>
  <c r="I83" i="1" s="1"/>
  <c r="J28" i="4" s="1"/>
  <c r="AT83" i="1"/>
  <c r="AX83" i="1" s="1"/>
  <c r="J83" i="1" s="1"/>
  <c r="K28" i="4" s="1"/>
  <c r="P86" i="1"/>
  <c r="AO86" i="1"/>
  <c r="N84" i="1"/>
  <c r="P29" i="4" s="1"/>
  <c r="Z85" i="1"/>
  <c r="AJ85" i="1" s="1"/>
  <c r="F85" i="1" s="1"/>
  <c r="F30" i="4" s="1"/>
  <c r="AQ85" i="1"/>
  <c r="H85" i="1" s="1"/>
  <c r="I30" i="4" s="1"/>
  <c r="Q86" i="1"/>
  <c r="R86" i="1" s="1"/>
  <c r="T86" i="1"/>
  <c r="AM86" i="1"/>
  <c r="AP86" i="1" s="1"/>
  <c r="AF86" i="1"/>
  <c r="AG86" i="1"/>
  <c r="AK86" i="1" s="1"/>
  <c r="G86" i="1" s="1"/>
  <c r="G31" i="4" s="1"/>
  <c r="AL86" i="1"/>
  <c r="AB87" i="1"/>
  <c r="AD87" i="1"/>
  <c r="AC87" i="1"/>
  <c r="AN88" i="1"/>
  <c r="S88" i="1"/>
  <c r="AS88" i="1"/>
  <c r="U86" i="1" l="1"/>
  <c r="AH86" i="1"/>
  <c r="C90" i="1"/>
  <c r="BC90" i="1" s="1"/>
  <c r="M35" i="4" s="1"/>
  <c r="AE87" i="1"/>
  <c r="AT84" i="1"/>
  <c r="E84" i="1" s="1"/>
  <c r="E29" i="4" s="1"/>
  <c r="H29" i="4" s="1"/>
  <c r="D84" i="1"/>
  <c r="D29" i="4" s="1"/>
  <c r="BA84" i="1"/>
  <c r="K84" i="1" s="1"/>
  <c r="L29" i="4" s="1"/>
  <c r="AI85" i="1"/>
  <c r="AZ85" i="1" s="1"/>
  <c r="M85" i="1"/>
  <c r="O30" i="4" s="1"/>
  <c r="AR84" i="1"/>
  <c r="I84" i="1" s="1"/>
  <c r="J29" i="4" s="1"/>
  <c r="BB83" i="1"/>
  <c r="AU89" i="1"/>
  <c r="AV89" i="1"/>
  <c r="AW89" i="1"/>
  <c r="K83" i="1"/>
  <c r="L28" i="4" s="1"/>
  <c r="E83" i="1"/>
  <c r="E28" i="4" s="1"/>
  <c r="H28" i="4" s="1"/>
  <c r="P87" i="1"/>
  <c r="N85" i="1"/>
  <c r="P30" i="4" s="1"/>
  <c r="AL87" i="1"/>
  <c r="AO87" i="1"/>
  <c r="V85" i="1"/>
  <c r="L85" i="1" s="1"/>
  <c r="N30" i="4" s="1"/>
  <c r="Z86" i="1"/>
  <c r="AJ86" i="1" s="1"/>
  <c r="F86" i="1" s="1"/>
  <c r="F31" i="4" s="1"/>
  <c r="Q87" i="1"/>
  <c r="R87" i="1" s="1"/>
  <c r="AG87" i="1"/>
  <c r="AK87" i="1" s="1"/>
  <c r="G87" i="1" s="1"/>
  <c r="G32" i="4" s="1"/>
  <c r="AF87" i="1"/>
  <c r="T87" i="1"/>
  <c r="AQ86" i="1"/>
  <c r="H86" i="1" s="1"/>
  <c r="I31" i="4" s="1"/>
  <c r="AM87" i="1"/>
  <c r="AD88" i="1"/>
  <c r="AC88" i="1"/>
  <c r="AB88" i="1"/>
  <c r="AN89" i="1"/>
  <c r="S89" i="1"/>
  <c r="AS89" i="1"/>
  <c r="U87" i="1" l="1"/>
  <c r="AH87" i="1"/>
  <c r="C91" i="1"/>
  <c r="BC91" i="1" s="1"/>
  <c r="M36" i="4" s="1"/>
  <c r="AX84" i="1"/>
  <c r="J84" i="1" s="1"/>
  <c r="K29" i="4" s="1"/>
  <c r="AE88" i="1"/>
  <c r="BB84" i="1"/>
  <c r="AT85" i="1"/>
  <c r="E85" i="1" s="1"/>
  <c r="E30" i="4" s="1"/>
  <c r="H30" i="4" s="1"/>
  <c r="AR85" i="1"/>
  <c r="I85" i="1" s="1"/>
  <c r="J30" i="4" s="1"/>
  <c r="D85" i="1"/>
  <c r="D30" i="4" s="1"/>
  <c r="V86" i="1"/>
  <c r="L86" i="1" s="1"/>
  <c r="N31" i="4" s="1"/>
  <c r="M86" i="1"/>
  <c r="O31" i="4" s="1"/>
  <c r="BA85" i="1"/>
  <c r="K85" i="1" s="1"/>
  <c r="L30" i="4" s="1"/>
  <c r="AU90" i="1"/>
  <c r="AW90" i="1"/>
  <c r="AV90" i="1"/>
  <c r="AP87" i="1"/>
  <c r="AQ87" i="1" s="1"/>
  <c r="H87" i="1" s="1"/>
  <c r="I32" i="4" s="1"/>
  <c r="AO88" i="1"/>
  <c r="AI86" i="1"/>
  <c r="AZ86" i="1" s="1"/>
  <c r="P88" i="1"/>
  <c r="N86" i="1"/>
  <c r="P31" i="4" s="1"/>
  <c r="AG88" i="1"/>
  <c r="AK88" i="1" s="1"/>
  <c r="G88" i="1" s="1"/>
  <c r="G33" i="4" s="1"/>
  <c r="T88" i="1"/>
  <c r="Z87" i="1"/>
  <c r="AJ87" i="1" s="1"/>
  <c r="F87" i="1" s="1"/>
  <c r="F32" i="4" s="1"/>
  <c r="Q88" i="1"/>
  <c r="R88" i="1" s="1"/>
  <c r="AM88" i="1"/>
  <c r="AF88" i="1"/>
  <c r="AL88" i="1"/>
  <c r="AC89" i="1"/>
  <c r="AB89" i="1"/>
  <c r="AD89" i="1"/>
  <c r="AN90" i="1"/>
  <c r="AS90" i="1"/>
  <c r="S90" i="1"/>
  <c r="AH88" i="1" l="1"/>
  <c r="U88" i="1"/>
  <c r="C92" i="1"/>
  <c r="BC92" i="1" s="1"/>
  <c r="M37" i="4" s="1"/>
  <c r="AE89" i="1"/>
  <c r="AX85" i="1"/>
  <c r="J85" i="1" s="1"/>
  <c r="K30" i="4" s="1"/>
  <c r="BB85" i="1"/>
  <c r="BA86" i="1"/>
  <c r="K86" i="1" s="1"/>
  <c r="L31" i="4" s="1"/>
  <c r="V87" i="1"/>
  <c r="L87" i="1" s="1"/>
  <c r="N32" i="4" s="1"/>
  <c r="M87" i="1"/>
  <c r="O32" i="4" s="1"/>
  <c r="AV91" i="1"/>
  <c r="AW91" i="1"/>
  <c r="AU91" i="1"/>
  <c r="AR86" i="1"/>
  <c r="I86" i="1" s="1"/>
  <c r="J31" i="4" s="1"/>
  <c r="AT86" i="1"/>
  <c r="AX86" i="1" s="1"/>
  <c r="J86" i="1" s="1"/>
  <c r="K31" i="4" s="1"/>
  <c r="D86" i="1"/>
  <c r="D31" i="4" s="1"/>
  <c r="AP88" i="1"/>
  <c r="AQ88" i="1" s="1"/>
  <c r="H88" i="1" s="1"/>
  <c r="I33" i="4" s="1"/>
  <c r="AI87" i="1"/>
  <c r="T89" i="1"/>
  <c r="AO89" i="1"/>
  <c r="Z88" i="1"/>
  <c r="AJ88" i="1" s="1"/>
  <c r="F88" i="1" s="1"/>
  <c r="F33" i="4" s="1"/>
  <c r="AF89" i="1"/>
  <c r="N87" i="1"/>
  <c r="P32" i="4" s="1"/>
  <c r="P89" i="1"/>
  <c r="AG89" i="1"/>
  <c r="AK89" i="1" s="1"/>
  <c r="G89" i="1" s="1"/>
  <c r="G34" i="4" s="1"/>
  <c r="Q89" i="1"/>
  <c r="R89" i="1" s="1"/>
  <c r="AM89" i="1"/>
  <c r="AL89" i="1"/>
  <c r="AD90" i="1"/>
  <c r="AC90" i="1"/>
  <c r="AB90" i="1"/>
  <c r="AN91" i="1"/>
  <c r="AS91" i="1"/>
  <c r="S91" i="1"/>
  <c r="U89" i="1" l="1"/>
  <c r="AH89" i="1"/>
  <c r="C93" i="1"/>
  <c r="BC93" i="1" s="1"/>
  <c r="M38" i="4" s="1"/>
  <c r="AE90" i="1"/>
  <c r="AT87" i="1"/>
  <c r="E87" i="1" s="1"/>
  <c r="E32" i="4" s="1"/>
  <c r="H32" i="4" s="1"/>
  <c r="AZ87" i="1"/>
  <c r="BB86" i="1"/>
  <c r="AI88" i="1"/>
  <c r="AZ88" i="1" s="1"/>
  <c r="M88" i="1"/>
  <c r="O33" i="4" s="1"/>
  <c r="E86" i="1"/>
  <c r="E31" i="4" s="1"/>
  <c r="H31" i="4" s="1"/>
  <c r="AW92" i="1"/>
  <c r="AU92" i="1"/>
  <c r="AV92" i="1"/>
  <c r="D87" i="1"/>
  <c r="D32" i="4" s="1"/>
  <c r="AP89" i="1"/>
  <c r="AQ89" i="1" s="1"/>
  <c r="H89" i="1" s="1"/>
  <c r="I34" i="4" s="1"/>
  <c r="AR87" i="1"/>
  <c r="I87" i="1" s="1"/>
  <c r="J32" i="4" s="1"/>
  <c r="N88" i="1"/>
  <c r="P33" i="4" s="1"/>
  <c r="V88" i="1"/>
  <c r="L88" i="1" s="1"/>
  <c r="N33" i="4" s="1"/>
  <c r="AO90" i="1"/>
  <c r="P90" i="1"/>
  <c r="Z89" i="1"/>
  <c r="AJ89" i="1" s="1"/>
  <c r="F89" i="1" s="1"/>
  <c r="F34" i="4" s="1"/>
  <c r="Q90" i="1"/>
  <c r="R90" i="1" s="1"/>
  <c r="T90" i="1"/>
  <c r="AL90" i="1"/>
  <c r="AG90" i="1"/>
  <c r="AK90" i="1" s="1"/>
  <c r="G90" i="1" s="1"/>
  <c r="G35" i="4" s="1"/>
  <c r="AM90" i="1"/>
  <c r="AF90" i="1"/>
  <c r="AC91" i="1"/>
  <c r="AD91" i="1"/>
  <c r="AB91" i="1"/>
  <c r="AE91" i="1" s="1"/>
  <c r="AN92" i="1"/>
  <c r="AS92" i="1"/>
  <c r="S92" i="1"/>
  <c r="AH90" i="1" l="1"/>
  <c r="U90" i="1"/>
  <c r="AX87" i="1"/>
  <c r="J87" i="1" s="1"/>
  <c r="K32" i="4" s="1"/>
  <c r="C94" i="1"/>
  <c r="BC94" i="1" s="1"/>
  <c r="M39" i="4" s="1"/>
  <c r="AR88" i="1"/>
  <c r="I88" i="1" s="1"/>
  <c r="J33" i="4" s="1"/>
  <c r="AT88" i="1"/>
  <c r="E88" i="1" s="1"/>
  <c r="E33" i="4" s="1"/>
  <c r="H33" i="4" s="1"/>
  <c r="D88" i="1"/>
  <c r="D33" i="4" s="1"/>
  <c r="V89" i="1"/>
  <c r="L89" i="1" s="1"/>
  <c r="N34" i="4" s="1"/>
  <c r="M89" i="1"/>
  <c r="O34" i="4" s="1"/>
  <c r="BA88" i="1"/>
  <c r="K88" i="1" s="1"/>
  <c r="L33" i="4" s="1"/>
  <c r="BB87" i="1"/>
  <c r="BA87" i="1"/>
  <c r="K87" i="1" s="1"/>
  <c r="L32" i="4" s="1"/>
  <c r="AV93" i="1"/>
  <c r="AU93" i="1"/>
  <c r="AW93" i="1"/>
  <c r="AP90" i="1"/>
  <c r="AQ90" i="1" s="1"/>
  <c r="H90" i="1" s="1"/>
  <c r="I35" i="4" s="1"/>
  <c r="Z90" i="1"/>
  <c r="N90" i="1" s="1"/>
  <c r="P35" i="4" s="1"/>
  <c r="AI89" i="1"/>
  <c r="T91" i="1"/>
  <c r="AO91" i="1"/>
  <c r="N89" i="1"/>
  <c r="P34" i="4" s="1"/>
  <c r="AF91" i="1"/>
  <c r="AH91" i="1" s="1"/>
  <c r="AG91" i="1"/>
  <c r="AK91" i="1" s="1"/>
  <c r="G91" i="1" s="1"/>
  <c r="G36" i="4" s="1"/>
  <c r="Q91" i="1"/>
  <c r="R91" i="1" s="1"/>
  <c r="P91" i="1"/>
  <c r="AM91" i="1"/>
  <c r="AL91" i="1"/>
  <c r="AB92" i="1"/>
  <c r="AC92" i="1"/>
  <c r="AD92" i="1"/>
  <c r="AN93" i="1"/>
  <c r="S93" i="1"/>
  <c r="AS93" i="1"/>
  <c r="U91" i="1" l="1"/>
  <c r="AJ90" i="1"/>
  <c r="F90" i="1" s="1"/>
  <c r="F35" i="4" s="1"/>
  <c r="BB88" i="1"/>
  <c r="AX88" i="1"/>
  <c r="J88" i="1" s="1"/>
  <c r="K33" i="4" s="1"/>
  <c r="C95" i="1"/>
  <c r="BC95" i="1" s="1"/>
  <c r="M40" i="4" s="1"/>
  <c r="AE92" i="1"/>
  <c r="AT89" i="1"/>
  <c r="AX89" i="1" s="1"/>
  <c r="J89" i="1" s="1"/>
  <c r="K34" i="4" s="1"/>
  <c r="AZ89" i="1"/>
  <c r="AI90" i="1"/>
  <c r="AZ90" i="1" s="1"/>
  <c r="M90" i="1"/>
  <c r="O35" i="4" s="1"/>
  <c r="AU94" i="1"/>
  <c r="AV94" i="1"/>
  <c r="AW94" i="1"/>
  <c r="AP91" i="1"/>
  <c r="AQ91" i="1" s="1"/>
  <c r="H91" i="1" s="1"/>
  <c r="I36" i="4" s="1"/>
  <c r="AR89" i="1"/>
  <c r="I89" i="1" s="1"/>
  <c r="J34" i="4" s="1"/>
  <c r="D89" i="1"/>
  <c r="D34" i="4" s="1"/>
  <c r="V90" i="1"/>
  <c r="L90" i="1" s="1"/>
  <c r="N35" i="4" s="1"/>
  <c r="AO92" i="1"/>
  <c r="Z91" i="1"/>
  <c r="AJ91" i="1" s="1"/>
  <c r="F91" i="1" s="1"/>
  <c r="F36" i="4" s="1"/>
  <c r="T92" i="1"/>
  <c r="AF92" i="1"/>
  <c r="Q92" i="1"/>
  <c r="R92" i="1" s="1"/>
  <c r="P92" i="1"/>
  <c r="AM92" i="1"/>
  <c r="AL92" i="1"/>
  <c r="AG92" i="1"/>
  <c r="AK92" i="1" s="1"/>
  <c r="G92" i="1" s="1"/>
  <c r="G37" i="4" s="1"/>
  <c r="AB93" i="1"/>
  <c r="AD93" i="1"/>
  <c r="AC93" i="1"/>
  <c r="AN94" i="1"/>
  <c r="S94" i="1"/>
  <c r="AS94" i="1"/>
  <c r="U92" i="1" l="1"/>
  <c r="E89" i="1"/>
  <c r="E34" i="4" s="1"/>
  <c r="H34" i="4" s="1"/>
  <c r="D90" i="1"/>
  <c r="D35" i="4" s="1"/>
  <c r="AH92" i="1"/>
  <c r="C96" i="1"/>
  <c r="BC96" i="1" s="1"/>
  <c r="M41" i="4" s="1"/>
  <c r="AE93" i="1"/>
  <c r="AT90" i="1"/>
  <c r="E90" i="1" s="1"/>
  <c r="E35" i="4" s="1"/>
  <c r="H35" i="4" s="1"/>
  <c r="BA90" i="1"/>
  <c r="K90" i="1" s="1"/>
  <c r="L35" i="4" s="1"/>
  <c r="BB89" i="1"/>
  <c r="BA89" i="1"/>
  <c r="K89" i="1" s="1"/>
  <c r="L34" i="4" s="1"/>
  <c r="AI91" i="1"/>
  <c r="AZ91" i="1" s="1"/>
  <c r="M91" i="1"/>
  <c r="O36" i="4" s="1"/>
  <c r="AR90" i="1"/>
  <c r="I90" i="1" s="1"/>
  <c r="J35" i="4" s="1"/>
  <c r="AV95" i="1"/>
  <c r="AU95" i="1"/>
  <c r="AW95" i="1"/>
  <c r="AP92" i="1"/>
  <c r="AQ92" i="1" s="1"/>
  <c r="H92" i="1" s="1"/>
  <c r="I37" i="4" s="1"/>
  <c r="V91" i="1"/>
  <c r="L91" i="1" s="1"/>
  <c r="N36" i="4" s="1"/>
  <c r="Q93" i="1"/>
  <c r="R93" i="1" s="1"/>
  <c r="T93" i="1"/>
  <c r="N91" i="1"/>
  <c r="P36" i="4" s="1"/>
  <c r="AO93" i="1"/>
  <c r="AL93" i="1"/>
  <c r="AG93" i="1"/>
  <c r="AK93" i="1" s="1"/>
  <c r="G93" i="1" s="1"/>
  <c r="G38" i="4" s="1"/>
  <c r="P93" i="1"/>
  <c r="Z92" i="1"/>
  <c r="AJ92" i="1" s="1"/>
  <c r="F92" i="1" s="1"/>
  <c r="F37" i="4" s="1"/>
  <c r="AM93" i="1"/>
  <c r="AF93" i="1"/>
  <c r="AC94" i="1"/>
  <c r="AD94" i="1"/>
  <c r="AB94" i="1"/>
  <c r="AN95" i="1"/>
  <c r="S95" i="1"/>
  <c r="AS95" i="1"/>
  <c r="U93" i="1" l="1"/>
  <c r="AH93" i="1"/>
  <c r="BB90" i="1"/>
  <c r="AX90" i="1"/>
  <c r="J90" i="1" s="1"/>
  <c r="K35" i="4" s="1"/>
  <c r="AE94" i="1"/>
  <c r="C97" i="1"/>
  <c r="BC97" i="1" s="1"/>
  <c r="M42" i="4" s="1"/>
  <c r="AT91" i="1"/>
  <c r="E91" i="1" s="1"/>
  <c r="E36" i="4" s="1"/>
  <c r="H36" i="4" s="1"/>
  <c r="AI92" i="1"/>
  <c r="AZ92" i="1" s="1"/>
  <c r="M92" i="1"/>
  <c r="O37" i="4" s="1"/>
  <c r="BA91" i="1"/>
  <c r="K91" i="1" s="1"/>
  <c r="L36" i="4" s="1"/>
  <c r="AR91" i="1"/>
  <c r="I91" i="1" s="1"/>
  <c r="J36" i="4" s="1"/>
  <c r="D91" i="1"/>
  <c r="D36" i="4" s="1"/>
  <c r="AW96" i="1"/>
  <c r="AU96" i="1"/>
  <c r="AV96" i="1"/>
  <c r="AP93" i="1"/>
  <c r="AQ93" i="1" s="1"/>
  <c r="H93" i="1" s="1"/>
  <c r="I38" i="4" s="1"/>
  <c r="Z93" i="1"/>
  <c r="N93" i="1" s="1"/>
  <c r="P38" i="4" s="1"/>
  <c r="V92" i="1"/>
  <c r="L92" i="1" s="1"/>
  <c r="N37" i="4" s="1"/>
  <c r="AO94" i="1"/>
  <c r="P94" i="1"/>
  <c r="Q94" i="1"/>
  <c r="R94" i="1" s="1"/>
  <c r="T94" i="1"/>
  <c r="AG94" i="1"/>
  <c r="AK94" i="1" s="1"/>
  <c r="G94" i="1" s="1"/>
  <c r="G39" i="4" s="1"/>
  <c r="N92" i="1"/>
  <c r="P37" i="4" s="1"/>
  <c r="AM94" i="1"/>
  <c r="AL94" i="1"/>
  <c r="AF94" i="1"/>
  <c r="AD95" i="1"/>
  <c r="AC95" i="1"/>
  <c r="AB95" i="1"/>
  <c r="AE95" i="1" s="1"/>
  <c r="AS97" i="1"/>
  <c r="AN97" i="1"/>
  <c r="S97" i="1"/>
  <c r="AN96" i="1"/>
  <c r="S96" i="1"/>
  <c r="AS96" i="1"/>
  <c r="AH94" i="1" l="1"/>
  <c r="U94" i="1"/>
  <c r="AR92" i="1"/>
  <c r="I92" i="1" s="1"/>
  <c r="J37" i="4" s="1"/>
  <c r="D92" i="1"/>
  <c r="D37" i="4" s="1"/>
  <c r="AT92" i="1"/>
  <c r="E92" i="1" s="1"/>
  <c r="E37" i="4" s="1"/>
  <c r="H37" i="4" s="1"/>
  <c r="C98" i="1"/>
  <c r="BC98" i="1" s="1"/>
  <c r="M43" i="4" s="1"/>
  <c r="AX91" i="1"/>
  <c r="J91" i="1" s="1"/>
  <c r="K36" i="4" s="1"/>
  <c r="BB91" i="1"/>
  <c r="V93" i="1"/>
  <c r="L93" i="1" s="1"/>
  <c r="N38" i="4" s="1"/>
  <c r="M93" i="1"/>
  <c r="O38" i="4" s="1"/>
  <c r="BA92" i="1"/>
  <c r="K92" i="1" s="1"/>
  <c r="L37" i="4" s="1"/>
  <c r="AU97" i="1"/>
  <c r="AV97" i="1"/>
  <c r="AW97" i="1"/>
  <c r="AJ93" i="1"/>
  <c r="F93" i="1" s="1"/>
  <c r="F38" i="4" s="1"/>
  <c r="AP94" i="1"/>
  <c r="AQ94" i="1" s="1"/>
  <c r="H94" i="1" s="1"/>
  <c r="I39" i="4" s="1"/>
  <c r="AI93" i="1"/>
  <c r="AZ93" i="1" s="1"/>
  <c r="Z94" i="1"/>
  <c r="N94" i="1" s="1"/>
  <c r="P39" i="4" s="1"/>
  <c r="AO95" i="1"/>
  <c r="T95" i="1"/>
  <c r="AF95" i="1"/>
  <c r="AH95" i="1" s="1"/>
  <c r="AG95" i="1"/>
  <c r="AK95" i="1" s="1"/>
  <c r="G95" i="1" s="1"/>
  <c r="G40" i="4" s="1"/>
  <c r="Q95" i="1"/>
  <c r="R95" i="1" s="1"/>
  <c r="P95" i="1"/>
  <c r="AM95" i="1"/>
  <c r="AL95" i="1"/>
  <c r="AC96" i="1"/>
  <c r="AB96" i="1"/>
  <c r="AD96" i="1"/>
  <c r="AN98" i="1"/>
  <c r="AS98" i="1"/>
  <c r="S98" i="1"/>
  <c r="BB92" i="1" l="1"/>
  <c r="U95" i="1"/>
  <c r="AX92" i="1"/>
  <c r="J92" i="1" s="1"/>
  <c r="K37" i="4" s="1"/>
  <c r="C99" i="1"/>
  <c r="BC99" i="1" s="1"/>
  <c r="M44" i="4" s="1"/>
  <c r="AE96" i="1"/>
  <c r="D93" i="1"/>
  <c r="D38" i="4" s="1"/>
  <c r="AT93" i="1"/>
  <c r="E93" i="1" s="1"/>
  <c r="E38" i="4" s="1"/>
  <c r="H38" i="4" s="1"/>
  <c r="AR93" i="1"/>
  <c r="I93" i="1" s="1"/>
  <c r="J38" i="4" s="1"/>
  <c r="AI94" i="1"/>
  <c r="AZ94" i="1" s="1"/>
  <c r="M94" i="1"/>
  <c r="O39" i="4" s="1"/>
  <c r="BA93" i="1"/>
  <c r="K93" i="1" s="1"/>
  <c r="L38" i="4" s="1"/>
  <c r="AU98" i="1"/>
  <c r="AV98" i="1"/>
  <c r="AW98" i="1"/>
  <c r="AP95" i="1"/>
  <c r="AQ95" i="1" s="1"/>
  <c r="H95" i="1" s="1"/>
  <c r="I40" i="4" s="1"/>
  <c r="AJ94" i="1"/>
  <c r="F94" i="1" s="1"/>
  <c r="F39" i="4" s="1"/>
  <c r="V94" i="1"/>
  <c r="L94" i="1" s="1"/>
  <c r="N39" i="4" s="1"/>
  <c r="Z95" i="1"/>
  <c r="AJ95" i="1" s="1"/>
  <c r="F95" i="1" s="1"/>
  <c r="F40" i="4" s="1"/>
  <c r="AO96" i="1"/>
  <c r="P96" i="1"/>
  <c r="Q96" i="1"/>
  <c r="R96" i="1" s="1"/>
  <c r="T96" i="1"/>
  <c r="AM96" i="1"/>
  <c r="AG96" i="1"/>
  <c r="AK96" i="1" s="1"/>
  <c r="G96" i="1" s="1"/>
  <c r="G41" i="4" s="1"/>
  <c r="AF96" i="1"/>
  <c r="AL96" i="1"/>
  <c r="AB97" i="1"/>
  <c r="AC97" i="1"/>
  <c r="AD97" i="1"/>
  <c r="AN99" i="1"/>
  <c r="S99" i="1"/>
  <c r="AS99" i="1"/>
  <c r="AX93" i="1" l="1"/>
  <c r="J93" i="1" s="1"/>
  <c r="K38" i="4" s="1"/>
  <c r="U96" i="1"/>
  <c r="AH96" i="1"/>
  <c r="BB93" i="1"/>
  <c r="C100" i="1"/>
  <c r="BC100" i="1" s="1"/>
  <c r="M45" i="4" s="1"/>
  <c r="D94" i="1"/>
  <c r="D39" i="4" s="1"/>
  <c r="AE97" i="1"/>
  <c r="AT94" i="1"/>
  <c r="E94" i="1" s="1"/>
  <c r="E39" i="4" s="1"/>
  <c r="H39" i="4" s="1"/>
  <c r="BA94" i="1"/>
  <c r="K94" i="1" s="1"/>
  <c r="L39" i="4" s="1"/>
  <c r="V95" i="1"/>
  <c r="L95" i="1" s="1"/>
  <c r="N40" i="4" s="1"/>
  <c r="M95" i="1"/>
  <c r="O40" i="4" s="1"/>
  <c r="AR94" i="1"/>
  <c r="I94" i="1" s="1"/>
  <c r="J39" i="4" s="1"/>
  <c r="AV99" i="1"/>
  <c r="AW99" i="1"/>
  <c r="AU99" i="1"/>
  <c r="AP96" i="1"/>
  <c r="AQ96" i="1" s="1"/>
  <c r="H96" i="1" s="1"/>
  <c r="I41" i="4" s="1"/>
  <c r="N95" i="1"/>
  <c r="P40" i="4" s="1"/>
  <c r="Z96" i="1"/>
  <c r="N96" i="1" s="1"/>
  <c r="P41" i="4" s="1"/>
  <c r="P97" i="1"/>
  <c r="AO97" i="1"/>
  <c r="AI95" i="1"/>
  <c r="AZ95" i="1" s="1"/>
  <c r="AF97" i="1"/>
  <c r="Q97" i="1"/>
  <c r="R97" i="1" s="1"/>
  <c r="AL97" i="1"/>
  <c r="AG97" i="1"/>
  <c r="AK97" i="1" s="1"/>
  <c r="G97" i="1" s="1"/>
  <c r="G42" i="4" s="1"/>
  <c r="AM97" i="1"/>
  <c r="T97" i="1"/>
  <c r="AD98" i="1"/>
  <c r="AB98" i="1"/>
  <c r="AC98" i="1"/>
  <c r="AS100" i="1"/>
  <c r="S100" i="1"/>
  <c r="AN100" i="1"/>
  <c r="U97" i="1" l="1"/>
  <c r="BB94" i="1"/>
  <c r="C101" i="1"/>
  <c r="BC101" i="1" s="1"/>
  <c r="M46" i="4" s="1"/>
  <c r="AX94" i="1"/>
  <c r="J94" i="1" s="1"/>
  <c r="K39" i="4" s="1"/>
  <c r="AH97" i="1"/>
  <c r="AE98" i="1"/>
  <c r="BA95" i="1"/>
  <c r="V96" i="1"/>
  <c r="L96" i="1" s="1"/>
  <c r="N41" i="4" s="1"/>
  <c r="M96" i="1"/>
  <c r="O41" i="4" s="1"/>
  <c r="AW100" i="1"/>
  <c r="AU100" i="1"/>
  <c r="AV100" i="1"/>
  <c r="AP97" i="1"/>
  <c r="AQ97" i="1" s="1"/>
  <c r="H97" i="1" s="1"/>
  <c r="I42" i="4" s="1"/>
  <c r="AT95" i="1"/>
  <c r="AX95" i="1" s="1"/>
  <c r="J95" i="1" s="1"/>
  <c r="K40" i="4" s="1"/>
  <c r="AJ96" i="1"/>
  <c r="F96" i="1" s="1"/>
  <c r="F41" i="4" s="1"/>
  <c r="D95" i="1"/>
  <c r="D40" i="4" s="1"/>
  <c r="P98" i="1"/>
  <c r="AO98" i="1"/>
  <c r="AI96" i="1"/>
  <c r="AZ96" i="1" s="1"/>
  <c r="AR95" i="1"/>
  <c r="I95" i="1" s="1"/>
  <c r="J40" i="4" s="1"/>
  <c r="Z97" i="1"/>
  <c r="AM98" i="1"/>
  <c r="AG98" i="1"/>
  <c r="AK98" i="1" s="1"/>
  <c r="G98" i="1" s="1"/>
  <c r="G43" i="4" s="1"/>
  <c r="AF98" i="1"/>
  <c r="Q98" i="1"/>
  <c r="R98" i="1" s="1"/>
  <c r="AL98" i="1"/>
  <c r="T98" i="1"/>
  <c r="AC99" i="1"/>
  <c r="AD99" i="1"/>
  <c r="AB99" i="1"/>
  <c r="AE99" i="1" s="1"/>
  <c r="AS101" i="1"/>
  <c r="S101" i="1"/>
  <c r="AN101" i="1"/>
  <c r="U98" i="1" l="1"/>
  <c r="C102" i="1"/>
  <c r="BC102" i="1" s="1"/>
  <c r="M47" i="4" s="1"/>
  <c r="AH98" i="1"/>
  <c r="BA96" i="1"/>
  <c r="BB95" i="1"/>
  <c r="V97" i="1"/>
  <c r="L97" i="1" s="1"/>
  <c r="N42" i="4" s="1"/>
  <c r="M97" i="1"/>
  <c r="O42" i="4" s="1"/>
  <c r="E95" i="1"/>
  <c r="E40" i="4" s="1"/>
  <c r="H40" i="4" s="1"/>
  <c r="AV101" i="1"/>
  <c r="AU101" i="1"/>
  <c r="AW101" i="1"/>
  <c r="AP98" i="1"/>
  <c r="AQ98" i="1" s="1"/>
  <c r="H98" i="1" s="1"/>
  <c r="I43" i="4" s="1"/>
  <c r="K95" i="1"/>
  <c r="L40" i="4" s="1"/>
  <c r="AO99" i="1"/>
  <c r="D96" i="1"/>
  <c r="AT96" i="1"/>
  <c r="AX96" i="1" s="1"/>
  <c r="J96" i="1" s="1"/>
  <c r="K41" i="4" s="1"/>
  <c r="AR96" i="1"/>
  <c r="I96" i="1" s="1"/>
  <c r="J41" i="4" s="1"/>
  <c r="AI97" i="1"/>
  <c r="Z98" i="1"/>
  <c r="N98" i="1" s="1"/>
  <c r="P43" i="4" s="1"/>
  <c r="AM99" i="1"/>
  <c r="AG99" i="1"/>
  <c r="AK99" i="1" s="1"/>
  <c r="G99" i="1" s="1"/>
  <c r="G44" i="4" s="1"/>
  <c r="AF99" i="1"/>
  <c r="AH99" i="1" s="1"/>
  <c r="AL99" i="1"/>
  <c r="Q99" i="1"/>
  <c r="R99" i="1" s="1"/>
  <c r="T99" i="1"/>
  <c r="N97" i="1"/>
  <c r="P42" i="4" s="1"/>
  <c r="AJ97" i="1"/>
  <c r="F97" i="1" s="1"/>
  <c r="F42" i="4" s="1"/>
  <c r="P99" i="1"/>
  <c r="AB100" i="1"/>
  <c r="AD100" i="1"/>
  <c r="AC100" i="1"/>
  <c r="AN102" i="1"/>
  <c r="AS102" i="1"/>
  <c r="S102" i="1"/>
  <c r="U99" i="1" l="1"/>
  <c r="C103" i="1"/>
  <c r="BC103" i="1" s="1"/>
  <c r="M48" i="4" s="1"/>
  <c r="BB96" i="1"/>
  <c r="D41" i="4"/>
  <c r="AE100" i="1"/>
  <c r="AT97" i="1"/>
  <c r="AX97" i="1" s="1"/>
  <c r="J97" i="1" s="1"/>
  <c r="K42" i="4" s="1"/>
  <c r="AZ97" i="1"/>
  <c r="V98" i="1"/>
  <c r="L98" i="1" s="1"/>
  <c r="N43" i="4" s="1"/>
  <c r="M98" i="1"/>
  <c r="O43" i="4" s="1"/>
  <c r="AU102" i="1"/>
  <c r="AV102" i="1"/>
  <c r="AW102" i="1"/>
  <c r="K96" i="1"/>
  <c r="L41" i="4" s="1"/>
  <c r="AP99" i="1"/>
  <c r="AQ99" i="1" s="1"/>
  <c r="H99" i="1" s="1"/>
  <c r="I44" i="4" s="1"/>
  <c r="E96" i="1"/>
  <c r="E41" i="4" s="1"/>
  <c r="H41" i="4" s="1"/>
  <c r="AO100" i="1"/>
  <c r="D97" i="1"/>
  <c r="D42" i="4" s="1"/>
  <c r="AJ98" i="1"/>
  <c r="F98" i="1" s="1"/>
  <c r="F43" i="4" s="1"/>
  <c r="AR97" i="1"/>
  <c r="I97" i="1" s="1"/>
  <c r="J42" i="4" s="1"/>
  <c r="P100" i="1"/>
  <c r="AI98" i="1"/>
  <c r="Z99" i="1"/>
  <c r="AM100" i="1"/>
  <c r="Q100" i="1"/>
  <c r="R100" i="1" s="1"/>
  <c r="AG100" i="1"/>
  <c r="AK100" i="1" s="1"/>
  <c r="G100" i="1" s="1"/>
  <c r="G45" i="4" s="1"/>
  <c r="AL100" i="1"/>
  <c r="AF100" i="1"/>
  <c r="T100" i="1"/>
  <c r="AC101" i="1"/>
  <c r="AB101" i="1"/>
  <c r="AD101" i="1"/>
  <c r="AS103" i="1"/>
  <c r="AN103" i="1"/>
  <c r="S103" i="1"/>
  <c r="U100" i="1" l="1"/>
  <c r="AH100" i="1"/>
  <c r="C104" i="1"/>
  <c r="BC104" i="1" s="1"/>
  <c r="M49" i="4" s="1"/>
  <c r="E97" i="1"/>
  <c r="E42" i="4" s="1"/>
  <c r="H42" i="4" s="1"/>
  <c r="AE101" i="1"/>
  <c r="AR98" i="1"/>
  <c r="I98" i="1" s="1"/>
  <c r="J43" i="4" s="1"/>
  <c r="AZ98" i="1"/>
  <c r="BB97" i="1"/>
  <c r="BA97" i="1"/>
  <c r="K97" i="1" s="1"/>
  <c r="L42" i="4" s="1"/>
  <c r="AI99" i="1"/>
  <c r="AZ99" i="1" s="1"/>
  <c r="M99" i="1"/>
  <c r="O44" i="4" s="1"/>
  <c r="AV103" i="1"/>
  <c r="AU103" i="1"/>
  <c r="AW103" i="1"/>
  <c r="AP100" i="1"/>
  <c r="AQ100" i="1" s="1"/>
  <c r="H100" i="1" s="1"/>
  <c r="I45" i="4" s="1"/>
  <c r="D98" i="1"/>
  <c r="D43" i="4" s="1"/>
  <c r="AO101" i="1"/>
  <c r="V99" i="1"/>
  <c r="L99" i="1" s="1"/>
  <c r="N44" i="4" s="1"/>
  <c r="AT98" i="1"/>
  <c r="Z100" i="1"/>
  <c r="N100" i="1" s="1"/>
  <c r="P45" i="4" s="1"/>
  <c r="Q101" i="1"/>
  <c r="R101" i="1" s="1"/>
  <c r="AL101" i="1"/>
  <c r="AG101" i="1"/>
  <c r="AK101" i="1" s="1"/>
  <c r="G101" i="1" s="1"/>
  <c r="G46" i="4" s="1"/>
  <c r="AM101" i="1"/>
  <c r="AF101" i="1"/>
  <c r="T101" i="1"/>
  <c r="P101" i="1"/>
  <c r="N99" i="1"/>
  <c r="P44" i="4" s="1"/>
  <c r="AJ99" i="1"/>
  <c r="F99" i="1" s="1"/>
  <c r="F44" i="4" s="1"/>
  <c r="AB102" i="1"/>
  <c r="AC102" i="1"/>
  <c r="AD102" i="1"/>
  <c r="S104" i="1"/>
  <c r="AN104" i="1"/>
  <c r="AS104" i="1"/>
  <c r="U101" i="1" l="1"/>
  <c r="AH101" i="1"/>
  <c r="C105" i="1"/>
  <c r="BC105" i="1" s="1"/>
  <c r="M50" i="4" s="1"/>
  <c r="AP101" i="1"/>
  <c r="AQ101" i="1" s="1"/>
  <c r="H101" i="1" s="1"/>
  <c r="I46" i="4" s="1"/>
  <c r="AE102" i="1"/>
  <c r="AR99" i="1"/>
  <c r="I99" i="1" s="1"/>
  <c r="J44" i="4" s="1"/>
  <c r="BA99" i="1"/>
  <c r="K99" i="1" s="1"/>
  <c r="L44" i="4" s="1"/>
  <c r="AT99" i="1"/>
  <c r="E99" i="1" s="1"/>
  <c r="E44" i="4" s="1"/>
  <c r="H44" i="4" s="1"/>
  <c r="V100" i="1"/>
  <c r="L100" i="1" s="1"/>
  <c r="N45" i="4" s="1"/>
  <c r="M100" i="1"/>
  <c r="O45" i="4" s="1"/>
  <c r="BA98" i="1"/>
  <c r="K98" i="1" s="1"/>
  <c r="L43" i="4" s="1"/>
  <c r="BB98" i="1"/>
  <c r="D99" i="1"/>
  <c r="AW104" i="1"/>
  <c r="AU104" i="1"/>
  <c r="AV104" i="1"/>
  <c r="AI100" i="1"/>
  <c r="E98" i="1"/>
  <c r="E43" i="4" s="1"/>
  <c r="H43" i="4" s="1"/>
  <c r="AX98" i="1"/>
  <c r="J98" i="1" s="1"/>
  <c r="K43" i="4" s="1"/>
  <c r="AJ100" i="1"/>
  <c r="F100" i="1" s="1"/>
  <c r="F45" i="4" s="1"/>
  <c r="P102" i="1"/>
  <c r="AO102" i="1"/>
  <c r="Z101" i="1"/>
  <c r="AJ101" i="1" s="1"/>
  <c r="F101" i="1" s="1"/>
  <c r="F46" i="4" s="1"/>
  <c r="AM102" i="1"/>
  <c r="AF102" i="1"/>
  <c r="AL102" i="1"/>
  <c r="Q102" i="1"/>
  <c r="R102" i="1" s="1"/>
  <c r="AG102" i="1"/>
  <c r="AK102" i="1" s="1"/>
  <c r="G102" i="1" s="1"/>
  <c r="G47" i="4" s="1"/>
  <c r="T102" i="1"/>
  <c r="AB103" i="1"/>
  <c r="AC103" i="1"/>
  <c r="AD103" i="1"/>
  <c r="AS105" i="1"/>
  <c r="AN105" i="1"/>
  <c r="S105" i="1"/>
  <c r="U102" i="1" l="1"/>
  <c r="AH102" i="1"/>
  <c r="C106" i="1"/>
  <c r="BC106" i="1" s="1"/>
  <c r="M51" i="4" s="1"/>
  <c r="AX99" i="1"/>
  <c r="J99" i="1" s="1"/>
  <c r="K44" i="4" s="1"/>
  <c r="AE103" i="1"/>
  <c r="BB99" i="1"/>
  <c r="D44" i="4"/>
  <c r="AI101" i="1"/>
  <c r="AZ101" i="1" s="1"/>
  <c r="M101" i="1"/>
  <c r="O46" i="4" s="1"/>
  <c r="AR100" i="1"/>
  <c r="I100" i="1" s="1"/>
  <c r="J45" i="4" s="1"/>
  <c r="AZ100" i="1"/>
  <c r="AU105" i="1"/>
  <c r="AV105" i="1"/>
  <c r="AW105" i="1"/>
  <c r="AP102" i="1"/>
  <c r="AQ102" i="1" s="1"/>
  <c r="H102" i="1" s="1"/>
  <c r="I47" i="4" s="1"/>
  <c r="AT100" i="1"/>
  <c r="E100" i="1" s="1"/>
  <c r="E45" i="4" s="1"/>
  <c r="H45" i="4" s="1"/>
  <c r="D100" i="1"/>
  <c r="D45" i="4" s="1"/>
  <c r="N101" i="1"/>
  <c r="P46" i="4" s="1"/>
  <c r="V101" i="1"/>
  <c r="L101" i="1" s="1"/>
  <c r="N46" i="4" s="1"/>
  <c r="P103" i="1"/>
  <c r="AO103" i="1"/>
  <c r="Z102" i="1"/>
  <c r="AJ102" i="1" s="1"/>
  <c r="F102" i="1" s="1"/>
  <c r="F47" i="4" s="1"/>
  <c r="AG103" i="1"/>
  <c r="AK103" i="1" s="1"/>
  <c r="G103" i="1" s="1"/>
  <c r="G48" i="4" s="1"/>
  <c r="AF103" i="1"/>
  <c r="AL103" i="1"/>
  <c r="AM103" i="1"/>
  <c r="Q103" i="1"/>
  <c r="R103" i="1" s="1"/>
  <c r="T103" i="1"/>
  <c r="AD104" i="1"/>
  <c r="AB104" i="1"/>
  <c r="AC104" i="1"/>
  <c r="AN106" i="1"/>
  <c r="S106" i="1"/>
  <c r="AS106" i="1"/>
  <c r="U103" i="1" l="1"/>
  <c r="C107" i="1"/>
  <c r="BC107" i="1" s="1"/>
  <c r="M52" i="4" s="1"/>
  <c r="AR101" i="1"/>
  <c r="I101" i="1" s="1"/>
  <c r="J46" i="4" s="1"/>
  <c r="AT101" i="1"/>
  <c r="E101" i="1" s="1"/>
  <c r="E46" i="4" s="1"/>
  <c r="H46" i="4" s="1"/>
  <c r="AH103" i="1"/>
  <c r="D101" i="1"/>
  <c r="D46" i="4" s="1"/>
  <c r="AE104" i="1"/>
  <c r="BB100" i="1"/>
  <c r="BA100" i="1"/>
  <c r="K100" i="1" s="1"/>
  <c r="L45" i="4" s="1"/>
  <c r="V102" i="1"/>
  <c r="L102" i="1" s="1"/>
  <c r="N47" i="4" s="1"/>
  <c r="M102" i="1"/>
  <c r="O47" i="4" s="1"/>
  <c r="BA101" i="1"/>
  <c r="K101" i="1" s="1"/>
  <c r="L46" i="4" s="1"/>
  <c r="AU106" i="1"/>
  <c r="AW106" i="1"/>
  <c r="AV106" i="1"/>
  <c r="AP103" i="1"/>
  <c r="AQ103" i="1" s="1"/>
  <c r="H103" i="1" s="1"/>
  <c r="I48" i="4" s="1"/>
  <c r="AX100" i="1"/>
  <c r="J100" i="1" s="1"/>
  <c r="K45" i="4" s="1"/>
  <c r="AO104" i="1"/>
  <c r="AI102" i="1"/>
  <c r="N102" i="1"/>
  <c r="P47" i="4" s="1"/>
  <c r="P104" i="1"/>
  <c r="U104" i="1" s="1"/>
  <c r="Z103" i="1"/>
  <c r="N103" i="1" s="1"/>
  <c r="P48" i="4" s="1"/>
  <c r="AL104" i="1"/>
  <c r="AG104" i="1"/>
  <c r="AK104" i="1" s="1"/>
  <c r="G104" i="1" s="1"/>
  <c r="G49" i="4" s="1"/>
  <c r="AM104" i="1"/>
  <c r="AF104" i="1"/>
  <c r="Q104" i="1"/>
  <c r="R104" i="1" s="1"/>
  <c r="T104" i="1"/>
  <c r="AX101" i="1"/>
  <c r="J101" i="1" s="1"/>
  <c r="K46" i="4" s="1"/>
  <c r="AD105" i="1"/>
  <c r="AC105" i="1"/>
  <c r="AB105" i="1"/>
  <c r="S107" i="1"/>
  <c r="AN107" i="1"/>
  <c r="AS107" i="1"/>
  <c r="BB101" i="1" l="1"/>
  <c r="AH104" i="1"/>
  <c r="C108" i="1"/>
  <c r="BC108" i="1" s="1"/>
  <c r="M53" i="4" s="1"/>
  <c r="AP104" i="1"/>
  <c r="AQ104" i="1" s="1"/>
  <c r="H104" i="1" s="1"/>
  <c r="I49" i="4" s="1"/>
  <c r="AE105" i="1"/>
  <c r="D102" i="1"/>
  <c r="D47" i="4" s="1"/>
  <c r="AZ102" i="1"/>
  <c r="V103" i="1"/>
  <c r="L103" i="1" s="1"/>
  <c r="N48" i="4" s="1"/>
  <c r="M103" i="1"/>
  <c r="O48" i="4" s="1"/>
  <c r="AV107" i="1"/>
  <c r="AW107" i="1"/>
  <c r="AU107" i="1"/>
  <c r="AR102" i="1"/>
  <c r="I102" i="1" s="1"/>
  <c r="J47" i="4" s="1"/>
  <c r="AO105" i="1"/>
  <c r="AT102" i="1"/>
  <c r="AI103" i="1"/>
  <c r="AJ103" i="1"/>
  <c r="F103" i="1" s="1"/>
  <c r="F48" i="4" s="1"/>
  <c r="Z104" i="1"/>
  <c r="N104" i="1" s="1"/>
  <c r="P49" i="4" s="1"/>
  <c r="AG105" i="1"/>
  <c r="AK105" i="1" s="1"/>
  <c r="G105" i="1" s="1"/>
  <c r="G50" i="4" s="1"/>
  <c r="AL105" i="1"/>
  <c r="Q105" i="1"/>
  <c r="R105" i="1" s="1"/>
  <c r="AM105" i="1"/>
  <c r="AP105" i="1" s="1"/>
  <c r="AF105" i="1"/>
  <c r="T105" i="1"/>
  <c r="P105" i="1"/>
  <c r="AB106" i="1"/>
  <c r="AC106" i="1"/>
  <c r="AD106" i="1"/>
  <c r="AS108" i="1"/>
  <c r="S108" i="1"/>
  <c r="AN108" i="1"/>
  <c r="U105" i="1" l="1"/>
  <c r="AH105" i="1"/>
  <c r="C109" i="1"/>
  <c r="BC109" i="1" s="1"/>
  <c r="M54" i="4" s="1"/>
  <c r="AE106" i="1"/>
  <c r="V104" i="1"/>
  <c r="L104" i="1" s="1"/>
  <c r="N49" i="4" s="1"/>
  <c r="M104" i="1"/>
  <c r="O49" i="4" s="1"/>
  <c r="D103" i="1"/>
  <c r="D48" i="4" s="1"/>
  <c r="AZ103" i="1"/>
  <c r="BA102" i="1"/>
  <c r="K102" i="1" s="1"/>
  <c r="L47" i="4" s="1"/>
  <c r="BB102" i="1"/>
  <c r="AW108" i="1"/>
  <c r="AU108" i="1"/>
  <c r="AV108" i="1"/>
  <c r="AJ104" i="1"/>
  <c r="F104" i="1" s="1"/>
  <c r="F49" i="4" s="1"/>
  <c r="E102" i="1"/>
  <c r="E47" i="4" s="1"/>
  <c r="H47" i="4" s="1"/>
  <c r="AX102" i="1"/>
  <c r="J102" i="1" s="1"/>
  <c r="K47" i="4" s="1"/>
  <c r="AR103" i="1"/>
  <c r="I103" i="1" s="1"/>
  <c r="J48" i="4" s="1"/>
  <c r="AT103" i="1"/>
  <c r="E103" i="1" s="1"/>
  <c r="E48" i="4" s="1"/>
  <c r="H48" i="4" s="1"/>
  <c r="AI104" i="1"/>
  <c r="AZ104" i="1" s="1"/>
  <c r="AQ105" i="1"/>
  <c r="H105" i="1" s="1"/>
  <c r="I50" i="4" s="1"/>
  <c r="P106" i="1"/>
  <c r="AO106" i="1"/>
  <c r="Z105" i="1"/>
  <c r="AF106" i="1"/>
  <c r="Q106" i="1"/>
  <c r="R106" i="1" s="1"/>
  <c r="AM106" i="1"/>
  <c r="AG106" i="1"/>
  <c r="AK106" i="1" s="1"/>
  <c r="G106" i="1" s="1"/>
  <c r="G51" i="4" s="1"/>
  <c r="AL106" i="1"/>
  <c r="T106" i="1"/>
  <c r="AB107" i="1"/>
  <c r="AD107" i="1"/>
  <c r="AC107" i="1"/>
  <c r="AN109" i="1"/>
  <c r="AS109" i="1"/>
  <c r="S109" i="1"/>
  <c r="U106" i="1" l="1"/>
  <c r="C110" i="1"/>
  <c r="BC110" i="1" s="1"/>
  <c r="M55" i="4" s="1"/>
  <c r="AH106" i="1"/>
  <c r="AE107" i="1"/>
  <c r="BB103" i="1"/>
  <c r="BA103" i="1"/>
  <c r="K103" i="1" s="1"/>
  <c r="L48" i="4" s="1"/>
  <c r="AI105" i="1"/>
  <c r="AZ105" i="1" s="1"/>
  <c r="M105" i="1"/>
  <c r="O50" i="4" s="1"/>
  <c r="BA104" i="1"/>
  <c r="AV109" i="1"/>
  <c r="AU109" i="1"/>
  <c r="AW109" i="1"/>
  <c r="AP106" i="1"/>
  <c r="AQ106" i="1" s="1"/>
  <c r="H106" i="1" s="1"/>
  <c r="I51" i="4" s="1"/>
  <c r="AR104" i="1"/>
  <c r="I104" i="1" s="1"/>
  <c r="J49" i="4" s="1"/>
  <c r="AO107" i="1"/>
  <c r="AX103" i="1"/>
  <c r="J103" i="1" s="1"/>
  <c r="K48" i="4" s="1"/>
  <c r="D104" i="1"/>
  <c r="D49" i="4" s="1"/>
  <c r="AT104" i="1"/>
  <c r="E104" i="1" s="1"/>
  <c r="E49" i="4" s="1"/>
  <c r="H49" i="4" s="1"/>
  <c r="V105" i="1"/>
  <c r="L105" i="1" s="1"/>
  <c r="N50" i="4" s="1"/>
  <c r="AL107" i="1"/>
  <c r="AG107" i="1"/>
  <c r="AK107" i="1" s="1"/>
  <c r="G107" i="1" s="1"/>
  <c r="G52" i="4" s="1"/>
  <c r="Q107" i="1"/>
  <c r="R107" i="1" s="1"/>
  <c r="AF107" i="1"/>
  <c r="AM107" i="1"/>
  <c r="T107" i="1"/>
  <c r="Z106" i="1"/>
  <c r="N106" i="1" s="1"/>
  <c r="P51" i="4" s="1"/>
  <c r="P107" i="1"/>
  <c r="N105" i="1"/>
  <c r="P50" i="4" s="1"/>
  <c r="AJ105" i="1"/>
  <c r="F105" i="1" s="1"/>
  <c r="F50" i="4" s="1"/>
  <c r="AB108" i="1"/>
  <c r="AC108" i="1"/>
  <c r="AD108" i="1"/>
  <c r="S110" i="1"/>
  <c r="AS110" i="1"/>
  <c r="AN110" i="1"/>
  <c r="U107" i="1" l="1"/>
  <c r="AH107" i="1"/>
  <c r="C111" i="1"/>
  <c r="BC111" i="1" s="1"/>
  <c r="M56" i="4" s="1"/>
  <c r="BB104" i="1"/>
  <c r="AE108" i="1"/>
  <c r="D105" i="1"/>
  <c r="D50" i="4" s="1"/>
  <c r="AR105" i="1"/>
  <c r="I105" i="1" s="1"/>
  <c r="J50" i="4" s="1"/>
  <c r="AT105" i="1"/>
  <c r="E105" i="1" s="1"/>
  <c r="E50" i="4" s="1"/>
  <c r="H50" i="4" s="1"/>
  <c r="AI106" i="1"/>
  <c r="AZ106" i="1" s="1"/>
  <c r="M106" i="1"/>
  <c r="O51" i="4" s="1"/>
  <c r="BA105" i="1"/>
  <c r="K105" i="1" s="1"/>
  <c r="L50" i="4" s="1"/>
  <c r="P111" i="1"/>
  <c r="Q111" i="1"/>
  <c r="R111" i="1" s="1"/>
  <c r="AO111" i="1"/>
  <c r="AU111" i="1"/>
  <c r="T111" i="1"/>
  <c r="AF111" i="1"/>
  <c r="AV111" i="1"/>
  <c r="AG111" i="1"/>
  <c r="AK111" i="1" s="1"/>
  <c r="G111" i="1" s="1"/>
  <c r="G56" i="4" s="1"/>
  <c r="AW111" i="1"/>
  <c r="AM111" i="1"/>
  <c r="AL111" i="1"/>
  <c r="AU110" i="1"/>
  <c r="AV110" i="1"/>
  <c r="AW110" i="1"/>
  <c r="K104" i="1"/>
  <c r="L49" i="4" s="1"/>
  <c r="AP107" i="1"/>
  <c r="AQ107" i="1" s="1"/>
  <c r="H107" i="1" s="1"/>
  <c r="I52" i="4" s="1"/>
  <c r="AO108" i="1"/>
  <c r="AX104" i="1"/>
  <c r="J104" i="1" s="1"/>
  <c r="K49" i="4" s="1"/>
  <c r="V106" i="1"/>
  <c r="L106" i="1" s="1"/>
  <c r="N51" i="4" s="1"/>
  <c r="AJ106" i="1"/>
  <c r="F106" i="1" s="1"/>
  <c r="F51" i="4" s="1"/>
  <c r="Q108" i="1"/>
  <c r="R108" i="1" s="1"/>
  <c r="AG108" i="1"/>
  <c r="AK108" i="1" s="1"/>
  <c r="G108" i="1" s="1"/>
  <c r="G53" i="4" s="1"/>
  <c r="AM108" i="1"/>
  <c r="AF108" i="1"/>
  <c r="AL108" i="1"/>
  <c r="T108" i="1"/>
  <c r="P108" i="1"/>
  <c r="Z107" i="1"/>
  <c r="AB109" i="1"/>
  <c r="AC109" i="1"/>
  <c r="AD109" i="1"/>
  <c r="U108" i="1" l="1"/>
  <c r="U111" i="1"/>
  <c r="BB105" i="1"/>
  <c r="AB111" i="1"/>
  <c r="AD111" i="1"/>
  <c r="AC111" i="1"/>
  <c r="AE111" i="1" s="1"/>
  <c r="AH111" i="1" s="1"/>
  <c r="C112" i="1"/>
  <c r="AX105" i="1"/>
  <c r="J105" i="1" s="1"/>
  <c r="K50" i="4" s="1"/>
  <c r="AH108" i="1"/>
  <c r="AP108" i="1"/>
  <c r="AQ108" i="1" s="1"/>
  <c r="H108" i="1" s="1"/>
  <c r="I53" i="4" s="1"/>
  <c r="AR106" i="1"/>
  <c r="I106" i="1" s="1"/>
  <c r="J51" i="4" s="1"/>
  <c r="AP111" i="1"/>
  <c r="AQ111" i="1" s="1"/>
  <c r="H111" i="1" s="1"/>
  <c r="I56" i="4" s="1"/>
  <c r="AE109" i="1"/>
  <c r="D106" i="1"/>
  <c r="D51" i="4" s="1"/>
  <c r="AT106" i="1"/>
  <c r="E106" i="1" s="1"/>
  <c r="E51" i="4" s="1"/>
  <c r="H51" i="4" s="1"/>
  <c r="M111" i="1"/>
  <c r="O56" i="4" s="1"/>
  <c r="Z111" i="1"/>
  <c r="N111" i="1" s="1"/>
  <c r="P56" i="4" s="1"/>
  <c r="V107" i="1"/>
  <c r="L107" i="1" s="1"/>
  <c r="N52" i="4" s="1"/>
  <c r="M107" i="1"/>
  <c r="O52" i="4" s="1"/>
  <c r="Q112" i="1"/>
  <c r="AF112" i="1"/>
  <c r="AU112" i="1"/>
  <c r="T112" i="1"/>
  <c r="AG112" i="1"/>
  <c r="AK112" i="1" s="1"/>
  <c r="G112" i="1" s="1"/>
  <c r="G57" i="4" s="1"/>
  <c r="AV112" i="1"/>
  <c r="AL112" i="1"/>
  <c r="AW112" i="1"/>
  <c r="AM112" i="1"/>
  <c r="AO112" i="1"/>
  <c r="BA106" i="1"/>
  <c r="K106" i="1" s="1"/>
  <c r="L51" i="4" s="1"/>
  <c r="AO109" i="1"/>
  <c r="P109" i="1"/>
  <c r="AI107" i="1"/>
  <c r="Z108" i="1"/>
  <c r="N107" i="1"/>
  <c r="P52" i="4" s="1"/>
  <c r="AJ107" i="1"/>
  <c r="F107" i="1" s="1"/>
  <c r="F52" i="4" s="1"/>
  <c r="AG109" i="1"/>
  <c r="AK109" i="1" s="1"/>
  <c r="G109" i="1" s="1"/>
  <c r="G54" i="4" s="1"/>
  <c r="AL109" i="1"/>
  <c r="AM109" i="1"/>
  <c r="AF109" i="1"/>
  <c r="Q109" i="1"/>
  <c r="R109" i="1" s="1"/>
  <c r="T109" i="1"/>
  <c r="AD110" i="1"/>
  <c r="AB110" i="1"/>
  <c r="AC110" i="1"/>
  <c r="P112" i="1" l="1"/>
  <c r="BC112" i="1"/>
  <c r="M57" i="4" s="1"/>
  <c r="AH109" i="1"/>
  <c r="U109" i="1"/>
  <c r="C113" i="1"/>
  <c r="BC113" i="1" s="1"/>
  <c r="M58" i="4" s="1"/>
  <c r="AB112" i="1"/>
  <c r="AC112" i="1"/>
  <c r="AD112" i="1"/>
  <c r="R112" i="1"/>
  <c r="U112" i="1" s="1"/>
  <c r="AX106" i="1"/>
  <c r="J106" i="1" s="1"/>
  <c r="K51" i="4" s="1"/>
  <c r="AP109" i="1"/>
  <c r="AQ109" i="1" s="1"/>
  <c r="H109" i="1" s="1"/>
  <c r="I54" i="4" s="1"/>
  <c r="V111" i="1"/>
  <c r="L111" i="1" s="1"/>
  <c r="N56" i="4" s="1"/>
  <c r="AP112" i="1"/>
  <c r="AQ112" i="1" s="1"/>
  <c r="H112" i="1" s="1"/>
  <c r="I57" i="4" s="1"/>
  <c r="BB106" i="1"/>
  <c r="AJ111" i="1"/>
  <c r="F111" i="1" s="1"/>
  <c r="F56" i="4" s="1"/>
  <c r="AI111" i="1"/>
  <c r="D111" i="1" s="1"/>
  <c r="D56" i="4" s="1"/>
  <c r="AE110" i="1"/>
  <c r="Z112" i="1"/>
  <c r="AJ112" i="1" s="1"/>
  <c r="F112" i="1" s="1"/>
  <c r="F57" i="4" s="1"/>
  <c r="D107" i="1"/>
  <c r="D52" i="4" s="1"/>
  <c r="AZ107" i="1"/>
  <c r="Q113" i="1"/>
  <c r="AF113" i="1"/>
  <c r="T113" i="1"/>
  <c r="AG113" i="1"/>
  <c r="AK113" i="1" s="1"/>
  <c r="G113" i="1" s="1"/>
  <c r="G58" i="4" s="1"/>
  <c r="AU113" i="1"/>
  <c r="AL113" i="1"/>
  <c r="AV113" i="1"/>
  <c r="AM113" i="1"/>
  <c r="AW113" i="1"/>
  <c r="P113" i="1"/>
  <c r="AO113" i="1"/>
  <c r="V108" i="1"/>
  <c r="L108" i="1" s="1"/>
  <c r="N53" i="4" s="1"/>
  <c r="M108" i="1"/>
  <c r="O53" i="4" s="1"/>
  <c r="AR107" i="1"/>
  <c r="I107" i="1" s="1"/>
  <c r="J52" i="4" s="1"/>
  <c r="AI108" i="1"/>
  <c r="AT107" i="1"/>
  <c r="P110" i="1"/>
  <c r="AO110" i="1"/>
  <c r="AF110" i="1"/>
  <c r="AM110" i="1"/>
  <c r="AL110" i="1"/>
  <c r="Q110" i="1"/>
  <c r="R110" i="1" s="1"/>
  <c r="AG110" i="1"/>
  <c r="AK110" i="1" s="1"/>
  <c r="G110" i="1" s="1"/>
  <c r="G55" i="4" s="1"/>
  <c r="T110" i="1"/>
  <c r="Z109" i="1"/>
  <c r="N108" i="1"/>
  <c r="P53" i="4" s="1"/>
  <c r="AJ108" i="1"/>
  <c r="F108" i="1" s="1"/>
  <c r="F53" i="4" s="1"/>
  <c r="R113" i="1" l="1"/>
  <c r="U110" i="1"/>
  <c r="U113" i="1"/>
  <c r="AE112" i="1"/>
  <c r="AH112" i="1" s="1"/>
  <c r="AI112" i="1" s="1"/>
  <c r="N112" i="1"/>
  <c r="P57" i="4" s="1"/>
  <c r="AZ111" i="1"/>
  <c r="BB111" i="1" s="1"/>
  <c r="AR111" i="1"/>
  <c r="I111" i="1" s="1"/>
  <c r="J56" i="4" s="1"/>
  <c r="C114" i="1"/>
  <c r="C115" i="1"/>
  <c r="BC115" i="1" s="1"/>
  <c r="M60" i="4" s="1"/>
  <c r="AD113" i="1"/>
  <c r="AB113" i="1"/>
  <c r="AC113" i="1"/>
  <c r="AT111" i="1"/>
  <c r="E111" i="1" s="1"/>
  <c r="E56" i="4" s="1"/>
  <c r="H56" i="4" s="1"/>
  <c r="AH110" i="1"/>
  <c r="AP113" i="1"/>
  <c r="AQ113" i="1" s="1"/>
  <c r="H113" i="1" s="1"/>
  <c r="I58" i="4" s="1"/>
  <c r="M113" i="1"/>
  <c r="O58" i="4" s="1"/>
  <c r="V112" i="1"/>
  <c r="L112" i="1" s="1"/>
  <c r="N57" i="4" s="1"/>
  <c r="M112" i="1"/>
  <c r="O57" i="4" s="1"/>
  <c r="AT108" i="1"/>
  <c r="E108" i="1" s="1"/>
  <c r="E53" i="4" s="1"/>
  <c r="H53" i="4" s="1"/>
  <c r="AZ108" i="1"/>
  <c r="Q114" i="1"/>
  <c r="AF114" i="1"/>
  <c r="AU114" i="1"/>
  <c r="AG114" i="1"/>
  <c r="AK114" i="1" s="1"/>
  <c r="G114" i="1" s="1"/>
  <c r="G59" i="4" s="1"/>
  <c r="AV114" i="1"/>
  <c r="T114" i="1"/>
  <c r="AL114" i="1"/>
  <c r="AW114" i="1"/>
  <c r="AM114" i="1"/>
  <c r="Z114" i="1"/>
  <c r="AO114" i="1"/>
  <c r="V109" i="1"/>
  <c r="L109" i="1" s="1"/>
  <c r="N54" i="4" s="1"/>
  <c r="M109" i="1"/>
  <c r="O54" i="4" s="1"/>
  <c r="Z113" i="1"/>
  <c r="BB107" i="1"/>
  <c r="BA107" i="1"/>
  <c r="K107" i="1" s="1"/>
  <c r="L52" i="4" s="1"/>
  <c r="AP110" i="1"/>
  <c r="AQ110" i="1" s="1"/>
  <c r="H110" i="1" s="1"/>
  <c r="I55" i="4" s="1"/>
  <c r="AR108" i="1"/>
  <c r="I108" i="1" s="1"/>
  <c r="J53" i="4" s="1"/>
  <c r="D108" i="1"/>
  <c r="D53" i="4" s="1"/>
  <c r="AX107" i="1"/>
  <c r="J107" i="1" s="1"/>
  <c r="K52" i="4" s="1"/>
  <c r="E107" i="1"/>
  <c r="E52" i="4" s="1"/>
  <c r="H52" i="4" s="1"/>
  <c r="AI109" i="1"/>
  <c r="AZ109" i="1" s="1"/>
  <c r="Z110" i="1"/>
  <c r="N109" i="1"/>
  <c r="P54" i="4" s="1"/>
  <c r="AJ109" i="1"/>
  <c r="F109" i="1" s="1"/>
  <c r="F54" i="4" s="1"/>
  <c r="P114" i="1" l="1"/>
  <c r="BC114" i="1"/>
  <c r="M59" i="4" s="1"/>
  <c r="BA111" i="1"/>
  <c r="K111" i="1" s="1"/>
  <c r="L56" i="4" s="1"/>
  <c r="R114" i="1"/>
  <c r="AE113" i="1"/>
  <c r="AH113" i="1" s="1"/>
  <c r="AI113" i="1" s="1"/>
  <c r="AT113" i="1" s="1"/>
  <c r="AX111" i="1"/>
  <c r="J111" i="1" s="1"/>
  <c r="K56" i="4" s="1"/>
  <c r="AB115" i="1"/>
  <c r="AD115" i="1"/>
  <c r="AC115" i="1"/>
  <c r="AB114" i="1"/>
  <c r="AC114" i="1"/>
  <c r="AD114" i="1"/>
  <c r="V113" i="1"/>
  <c r="L113" i="1" s="1"/>
  <c r="N58" i="4" s="1"/>
  <c r="AP114" i="1"/>
  <c r="AQ114" i="1" s="1"/>
  <c r="H114" i="1" s="1"/>
  <c r="I59" i="4" s="1"/>
  <c r="AX108" i="1"/>
  <c r="J108" i="1" s="1"/>
  <c r="K53" i="4" s="1"/>
  <c r="N114" i="1"/>
  <c r="P59" i="4" s="1"/>
  <c r="AJ114" i="1"/>
  <c r="F114" i="1" s="1"/>
  <c r="F59" i="4" s="1"/>
  <c r="AZ112" i="1"/>
  <c r="AR112" i="1"/>
  <c r="I112" i="1" s="1"/>
  <c r="J57" i="4" s="1"/>
  <c r="AT112" i="1"/>
  <c r="D112" i="1"/>
  <c r="D57" i="4" s="1"/>
  <c r="N113" i="1"/>
  <c r="P58" i="4" s="1"/>
  <c r="AJ113" i="1"/>
  <c r="F113" i="1" s="1"/>
  <c r="F58" i="4" s="1"/>
  <c r="BB108" i="1"/>
  <c r="BA108" i="1"/>
  <c r="K108" i="1" s="1"/>
  <c r="L53" i="4" s="1"/>
  <c r="V110" i="1"/>
  <c r="L110" i="1" s="1"/>
  <c r="N55" i="4" s="1"/>
  <c r="M110" i="1"/>
  <c r="O55" i="4" s="1"/>
  <c r="BA109" i="1"/>
  <c r="AU115" i="1"/>
  <c r="T115" i="1"/>
  <c r="AF115" i="1"/>
  <c r="AV115" i="1"/>
  <c r="AG115" i="1"/>
  <c r="AK115" i="1" s="1"/>
  <c r="G115" i="1" s="1"/>
  <c r="G60" i="4" s="1"/>
  <c r="AW115" i="1"/>
  <c r="AL115" i="1"/>
  <c r="Z115" i="1"/>
  <c r="AM115" i="1"/>
  <c r="P115" i="1"/>
  <c r="Q115" i="1"/>
  <c r="R115" i="1" s="1"/>
  <c r="AO115" i="1"/>
  <c r="AR109" i="1"/>
  <c r="I109" i="1" s="1"/>
  <c r="J54" i="4" s="1"/>
  <c r="AI110" i="1"/>
  <c r="D109" i="1"/>
  <c r="AT109" i="1"/>
  <c r="AX109" i="1" s="1"/>
  <c r="J109" i="1" s="1"/>
  <c r="K54" i="4" s="1"/>
  <c r="N110" i="1"/>
  <c r="P55" i="4" s="1"/>
  <c r="AJ110" i="1"/>
  <c r="F110" i="1" s="1"/>
  <c r="F55" i="4" s="1"/>
  <c r="U114" i="1" l="1"/>
  <c r="U115" i="1"/>
  <c r="AE114" i="1"/>
  <c r="AH114" i="1" s="1"/>
  <c r="AE115" i="1"/>
  <c r="AH115" i="1" s="1"/>
  <c r="AR113" i="1"/>
  <c r="I113" i="1" s="1"/>
  <c r="J58" i="4" s="1"/>
  <c r="AZ113" i="1"/>
  <c r="BA113" i="1" s="1"/>
  <c r="K113" i="1" s="1"/>
  <c r="L58" i="4" s="1"/>
  <c r="D113" i="1"/>
  <c r="D58" i="4" s="1"/>
  <c r="AP115" i="1"/>
  <c r="AQ115" i="1" s="1"/>
  <c r="H115" i="1" s="1"/>
  <c r="I60" i="4" s="1"/>
  <c r="BB109" i="1"/>
  <c r="D54" i="4"/>
  <c r="AR110" i="1"/>
  <c r="I110" i="1" s="1"/>
  <c r="J55" i="4" s="1"/>
  <c r="AZ110" i="1"/>
  <c r="BA112" i="1"/>
  <c r="K112" i="1" s="1"/>
  <c r="L57" i="4" s="1"/>
  <c r="BB112" i="1"/>
  <c r="E112" i="1"/>
  <c r="E57" i="4" s="1"/>
  <c r="H57" i="4" s="1"/>
  <c r="AX112" i="1"/>
  <c r="J112" i="1" s="1"/>
  <c r="K57" i="4" s="1"/>
  <c r="T116" i="1"/>
  <c r="AG116" i="1"/>
  <c r="AK116" i="1" s="1"/>
  <c r="G116" i="1" s="1"/>
  <c r="AV116" i="1"/>
  <c r="AL116" i="1"/>
  <c r="AW116" i="1"/>
  <c r="AM116" i="1"/>
  <c r="AP116" i="1" s="1"/>
  <c r="P116" i="1"/>
  <c r="AO116" i="1"/>
  <c r="Q116" i="1"/>
  <c r="R116" i="1" s="1"/>
  <c r="AF116" i="1"/>
  <c r="AH116" i="1" s="1"/>
  <c r="AU116" i="1"/>
  <c r="N115" i="1"/>
  <c r="P60" i="4" s="1"/>
  <c r="AJ115" i="1"/>
  <c r="F115" i="1" s="1"/>
  <c r="F60" i="4" s="1"/>
  <c r="E113" i="1"/>
  <c r="E58" i="4" s="1"/>
  <c r="H58" i="4" s="1"/>
  <c r="AX113" i="1"/>
  <c r="J113" i="1" s="1"/>
  <c r="K58" i="4" s="1"/>
  <c r="AI114" i="1"/>
  <c r="V114" i="1"/>
  <c r="L114" i="1" s="1"/>
  <c r="N59" i="4" s="1"/>
  <c r="M114" i="1"/>
  <c r="O59" i="4" s="1"/>
  <c r="K109" i="1"/>
  <c r="L54" i="4" s="1"/>
  <c r="AT110" i="1"/>
  <c r="D110" i="1"/>
  <c r="D55" i="4" s="1"/>
  <c r="E109" i="1"/>
  <c r="E54" i="4" s="1"/>
  <c r="H54" i="4" s="1"/>
  <c r="U116" i="1" l="1"/>
  <c r="BB113" i="1"/>
  <c r="V116" i="1"/>
  <c r="L116" i="1" s="1"/>
  <c r="AR114" i="1"/>
  <c r="I114" i="1" s="1"/>
  <c r="J59" i="4" s="1"/>
  <c r="AZ114" i="1"/>
  <c r="AT114" i="1"/>
  <c r="D114" i="1"/>
  <c r="D59" i="4" s="1"/>
  <c r="AU117" i="1"/>
  <c r="Z117" i="1"/>
  <c r="AL117" i="1"/>
  <c r="AV117" i="1"/>
  <c r="AM117" i="1"/>
  <c r="AP117" i="1" s="1"/>
  <c r="AW117" i="1"/>
  <c r="P117" i="1"/>
  <c r="AO117" i="1"/>
  <c r="Q117" i="1"/>
  <c r="R117" i="1" s="1"/>
  <c r="AF117" i="1"/>
  <c r="AH117" i="1" s="1"/>
  <c r="AG117" i="1"/>
  <c r="AK117" i="1" s="1"/>
  <c r="G117" i="1" s="1"/>
  <c r="T117" i="1"/>
  <c r="AQ116" i="1"/>
  <c r="H116" i="1" s="1"/>
  <c r="V115" i="1"/>
  <c r="L115" i="1" s="1"/>
  <c r="N60" i="4" s="1"/>
  <c r="AI115" i="1"/>
  <c r="M115" i="1"/>
  <c r="O60" i="4" s="1"/>
  <c r="BA110" i="1"/>
  <c r="K110" i="1" s="1"/>
  <c r="L55" i="4" s="1"/>
  <c r="BB110" i="1"/>
  <c r="Z116" i="1"/>
  <c r="E110" i="1"/>
  <c r="E55" i="4" s="1"/>
  <c r="H55" i="4" s="1"/>
  <c r="AX110" i="1"/>
  <c r="J110" i="1" s="1"/>
  <c r="K55" i="4" s="1"/>
  <c r="U117" i="1" l="1"/>
  <c r="M116" i="1"/>
  <c r="AI116" i="1"/>
  <c r="T118" i="1"/>
  <c r="AL118" i="1"/>
  <c r="AW118" i="1"/>
  <c r="AM118" i="1"/>
  <c r="AP118" i="1" s="1"/>
  <c r="Z118" i="1"/>
  <c r="AO118" i="1"/>
  <c r="P118" i="1"/>
  <c r="Q118" i="1"/>
  <c r="R118" i="1" s="1"/>
  <c r="AU118" i="1"/>
  <c r="AV118" i="1"/>
  <c r="AF118" i="1"/>
  <c r="AH118" i="1" s="1"/>
  <c r="AG118" i="1"/>
  <c r="AK118" i="1" s="1"/>
  <c r="G118" i="1" s="1"/>
  <c r="AJ116" i="1"/>
  <c r="F116" i="1" s="1"/>
  <c r="N116" i="1"/>
  <c r="E114" i="1"/>
  <c r="E59" i="4" s="1"/>
  <c r="H59" i="4" s="1"/>
  <c r="AX114" i="1"/>
  <c r="J114" i="1" s="1"/>
  <c r="K59" i="4" s="1"/>
  <c r="BA114" i="1"/>
  <c r="K114" i="1" s="1"/>
  <c r="L59" i="4" s="1"/>
  <c r="BB114" i="1"/>
  <c r="AQ117" i="1"/>
  <c r="H117" i="1" s="1"/>
  <c r="N117" i="1"/>
  <c r="AJ117" i="1"/>
  <c r="F117" i="1" s="1"/>
  <c r="AR115" i="1"/>
  <c r="I115" i="1" s="1"/>
  <c r="J60" i="4" s="1"/>
  <c r="AZ115" i="1"/>
  <c r="D115" i="1"/>
  <c r="D60" i="4" s="1"/>
  <c r="AT115" i="1"/>
  <c r="AZ116" i="1"/>
  <c r="AR116" i="1"/>
  <c r="I116" i="1" s="1"/>
  <c r="D116" i="1"/>
  <c r="AT116" i="1"/>
  <c r="U118" i="1" l="1"/>
  <c r="N118" i="1"/>
  <c r="AJ118" i="1"/>
  <c r="F118" i="1" s="1"/>
  <c r="BA116" i="1"/>
  <c r="K116" i="1" s="1"/>
  <c r="BB116" i="1"/>
  <c r="AQ118" i="1"/>
  <c r="H118" i="1" s="1"/>
  <c r="E115" i="1"/>
  <c r="E60" i="4" s="1"/>
  <c r="H60" i="4" s="1"/>
  <c r="AX115" i="1"/>
  <c r="J115" i="1" s="1"/>
  <c r="K60" i="4" s="1"/>
  <c r="M117" i="1"/>
  <c r="AI117" i="1"/>
  <c r="V117" i="1"/>
  <c r="L117" i="1" s="1"/>
  <c r="BA115" i="1"/>
  <c r="K115" i="1" s="1"/>
  <c r="L60" i="4" s="1"/>
  <c r="BB115" i="1"/>
  <c r="E116" i="1"/>
  <c r="AX116" i="1"/>
  <c r="J116" i="1" s="1"/>
  <c r="AM119" i="1"/>
  <c r="AP119" i="1" s="1"/>
  <c r="P119" i="1"/>
  <c r="AO119" i="1"/>
  <c r="Q119" i="1"/>
  <c r="R119" i="1" s="1"/>
  <c r="AU119" i="1"/>
  <c r="AF119" i="1"/>
  <c r="AH119" i="1" s="1"/>
  <c r="AV119" i="1"/>
  <c r="AG119" i="1"/>
  <c r="AK119" i="1" s="1"/>
  <c r="G119" i="1" s="1"/>
  <c r="AL119" i="1"/>
  <c r="T119" i="1"/>
  <c r="AW119" i="1"/>
  <c r="U119" i="1" l="1"/>
  <c r="AQ119" i="1"/>
  <c r="H119" i="1" s="1"/>
  <c r="AZ117" i="1"/>
  <c r="AR117" i="1"/>
  <c r="I117" i="1" s="1"/>
  <c r="AT117" i="1"/>
  <c r="D117" i="1"/>
  <c r="AI118" i="1"/>
  <c r="V118" i="1"/>
  <c r="L118" i="1" s="1"/>
  <c r="M118" i="1"/>
  <c r="Z119" i="1"/>
  <c r="P120" i="1"/>
  <c r="AO120" i="1"/>
  <c r="Q120" i="1"/>
  <c r="R120" i="1" s="1"/>
  <c r="AF120" i="1"/>
  <c r="AH120" i="1" s="1"/>
  <c r="AU120" i="1"/>
  <c r="T120" i="1"/>
  <c r="AG120" i="1"/>
  <c r="AK120" i="1" s="1"/>
  <c r="G120" i="1" s="1"/>
  <c r="AV120" i="1"/>
  <c r="AL120" i="1"/>
  <c r="AW120" i="1"/>
  <c r="AM120" i="1"/>
  <c r="AP120" i="1" s="1"/>
  <c r="U120" i="1" l="1"/>
  <c r="AQ120" i="1"/>
  <c r="H120" i="1" s="1"/>
  <c r="AZ118" i="1"/>
  <c r="D118" i="1"/>
  <c r="AR118" i="1"/>
  <c r="I118" i="1" s="1"/>
  <c r="AT118" i="1"/>
  <c r="BA117" i="1"/>
  <c r="K117" i="1" s="1"/>
  <c r="BB117" i="1"/>
  <c r="E117" i="1"/>
  <c r="AX117" i="1"/>
  <c r="J117" i="1" s="1"/>
  <c r="Z120" i="1"/>
  <c r="P121" i="1"/>
  <c r="Q121" i="1"/>
  <c r="R121" i="1" s="1"/>
  <c r="AF121" i="1"/>
  <c r="AH121" i="1" s="1"/>
  <c r="T121" i="1"/>
  <c r="AG121" i="1"/>
  <c r="AK121" i="1" s="1"/>
  <c r="G121" i="1" s="1"/>
  <c r="AU121" i="1"/>
  <c r="AL121" i="1"/>
  <c r="AV121" i="1"/>
  <c r="AM121" i="1"/>
  <c r="AP121" i="1" s="1"/>
  <c r="AW121" i="1"/>
  <c r="AO121" i="1"/>
  <c r="N119" i="1"/>
  <c r="AJ119" i="1"/>
  <c r="F119" i="1" s="1"/>
  <c r="V119" i="1"/>
  <c r="L119" i="1" s="1"/>
  <c r="AI119" i="1"/>
  <c r="M119" i="1"/>
  <c r="U121" i="1" l="1"/>
  <c r="AT119" i="1"/>
  <c r="AZ119" i="1"/>
  <c r="D119" i="1"/>
  <c r="AR119" i="1"/>
  <c r="I119" i="1" s="1"/>
  <c r="E118" i="1"/>
  <c r="AX118" i="1"/>
  <c r="J118" i="1" s="1"/>
  <c r="V120" i="1"/>
  <c r="L120" i="1" s="1"/>
  <c r="M120" i="1"/>
  <c r="AI120" i="1"/>
  <c r="AQ121" i="1"/>
  <c r="H121" i="1" s="1"/>
  <c r="Q122" i="1"/>
  <c r="R122" i="1" s="1"/>
  <c r="AF122" i="1"/>
  <c r="AH122" i="1" s="1"/>
  <c r="AG122" i="1"/>
  <c r="AK122" i="1" s="1"/>
  <c r="G122" i="1" s="1"/>
  <c r="AU122" i="1"/>
  <c r="T122" i="1"/>
  <c r="AV122" i="1"/>
  <c r="AL122" i="1"/>
  <c r="AW122" i="1"/>
  <c r="Z122" i="1"/>
  <c r="AM122" i="1"/>
  <c r="AP122" i="1" s="1"/>
  <c r="AO122" i="1"/>
  <c r="P122" i="1"/>
  <c r="Z121" i="1"/>
  <c r="AJ120" i="1"/>
  <c r="F120" i="1" s="1"/>
  <c r="N120" i="1"/>
  <c r="BB118" i="1"/>
  <c r="BA118" i="1"/>
  <c r="K118" i="1" s="1"/>
  <c r="U122" i="1" l="1"/>
  <c r="AQ122" i="1"/>
  <c r="H122" i="1" s="1"/>
  <c r="M121" i="1"/>
  <c r="AI121" i="1"/>
  <c r="V121" i="1"/>
  <c r="L121" i="1" s="1"/>
  <c r="AU123" i="1"/>
  <c r="AF123" i="1"/>
  <c r="AH123" i="1" s="1"/>
  <c r="AV123" i="1"/>
  <c r="T123" i="1"/>
  <c r="AG123" i="1"/>
  <c r="AK123" i="1" s="1"/>
  <c r="G123" i="1" s="1"/>
  <c r="AW123" i="1"/>
  <c r="AL123" i="1"/>
  <c r="Z123" i="1"/>
  <c r="AM123" i="1"/>
  <c r="AP123" i="1" s="1"/>
  <c r="P123" i="1"/>
  <c r="AO123" i="1"/>
  <c r="Q123" i="1"/>
  <c r="R123" i="1" s="1"/>
  <c r="BA119" i="1"/>
  <c r="K119" i="1" s="1"/>
  <c r="BB119" i="1"/>
  <c r="N122" i="1"/>
  <c r="AJ122" i="1"/>
  <c r="F122" i="1" s="1"/>
  <c r="AJ121" i="1"/>
  <c r="F121" i="1" s="1"/>
  <c r="N121" i="1"/>
  <c r="AZ120" i="1"/>
  <c r="AT120" i="1"/>
  <c r="D120" i="1"/>
  <c r="AR120" i="1"/>
  <c r="I120" i="1" s="1"/>
  <c r="E119" i="1"/>
  <c r="AX119" i="1"/>
  <c r="J119" i="1" s="1"/>
  <c r="U123" i="1" l="1"/>
  <c r="AQ123" i="1"/>
  <c r="H123" i="1" s="1"/>
  <c r="T124" i="1"/>
  <c r="AF124" i="1"/>
  <c r="AH124" i="1" s="1"/>
  <c r="AU124" i="1"/>
  <c r="AG124" i="1"/>
  <c r="AK124" i="1" s="1"/>
  <c r="G124" i="1" s="1"/>
  <c r="AV124" i="1"/>
  <c r="AL124" i="1"/>
  <c r="AW124" i="1"/>
  <c r="AM124" i="1"/>
  <c r="AP124" i="1" s="1"/>
  <c r="Q124" i="1"/>
  <c r="R124" i="1" s="1"/>
  <c r="AO124" i="1"/>
  <c r="P124" i="1"/>
  <c r="U124" i="1" s="1"/>
  <c r="E120" i="1"/>
  <c r="AX120" i="1"/>
  <c r="J120" i="1" s="1"/>
  <c r="BA120" i="1"/>
  <c r="K120" i="1" s="1"/>
  <c r="BB120" i="1"/>
  <c r="AZ121" i="1"/>
  <c r="AR121" i="1"/>
  <c r="I121" i="1" s="1"/>
  <c r="AT121" i="1"/>
  <c r="D121" i="1"/>
  <c r="AJ123" i="1"/>
  <c r="F123" i="1" s="1"/>
  <c r="N123" i="1"/>
  <c r="M122" i="1"/>
  <c r="V122" i="1"/>
  <c r="L122" i="1" s="1"/>
  <c r="AI122" i="1"/>
  <c r="AQ124" i="1" l="1"/>
  <c r="H124" i="1" s="1"/>
  <c r="M123" i="1"/>
  <c r="V123" i="1"/>
  <c r="L123" i="1" s="1"/>
  <c r="AI123" i="1"/>
  <c r="Q125" i="1"/>
  <c r="R125" i="1" s="1"/>
  <c r="AF125" i="1"/>
  <c r="AH125" i="1" s="1"/>
  <c r="T125" i="1"/>
  <c r="AG125" i="1"/>
  <c r="AK125" i="1" s="1"/>
  <c r="G125" i="1" s="1"/>
  <c r="AU125" i="1"/>
  <c r="AL125" i="1"/>
  <c r="AV125" i="1"/>
  <c r="AM125" i="1"/>
  <c r="AP125" i="1" s="1"/>
  <c r="AW125" i="1"/>
  <c r="P125" i="1"/>
  <c r="AO125" i="1"/>
  <c r="D122" i="1"/>
  <c r="AR122" i="1"/>
  <c r="I122" i="1" s="1"/>
  <c r="AZ122" i="1"/>
  <c r="AT122" i="1"/>
  <c r="BA121" i="1"/>
  <c r="K121" i="1" s="1"/>
  <c r="BB121" i="1"/>
  <c r="E121" i="1"/>
  <c r="AX121" i="1"/>
  <c r="J121" i="1" s="1"/>
  <c r="Z124" i="1"/>
  <c r="U125" i="1" l="1"/>
  <c r="E122" i="1"/>
  <c r="AX122" i="1"/>
  <c r="J122" i="1" s="1"/>
  <c r="V124" i="1"/>
  <c r="L124" i="1" s="1"/>
  <c r="M124" i="1"/>
  <c r="AI124" i="1"/>
  <c r="D123" i="1"/>
  <c r="AR123" i="1"/>
  <c r="I123" i="1" s="1"/>
  <c r="AZ123" i="1"/>
  <c r="AT123" i="1"/>
  <c r="AF126" i="1"/>
  <c r="AH126" i="1" s="1"/>
  <c r="AV126" i="1"/>
  <c r="AG126" i="1"/>
  <c r="AK126" i="1" s="1"/>
  <c r="G126" i="1" s="1"/>
  <c r="AW126" i="1"/>
  <c r="T126" i="1"/>
  <c r="AL126" i="1"/>
  <c r="AM126" i="1"/>
  <c r="AP126" i="1" s="1"/>
  <c r="AO126" i="1"/>
  <c r="P126" i="1"/>
  <c r="Q126" i="1"/>
  <c r="R126" i="1" s="1"/>
  <c r="AU126" i="1"/>
  <c r="AQ125" i="1"/>
  <c r="H125" i="1" s="1"/>
  <c r="Z125" i="1"/>
  <c r="BB122" i="1"/>
  <c r="BA122" i="1"/>
  <c r="K122" i="1" s="1"/>
  <c r="N124" i="1"/>
  <c r="AJ124" i="1"/>
  <c r="F124" i="1" s="1"/>
  <c r="U126" i="1" l="1"/>
  <c r="V125" i="1"/>
  <c r="L125" i="1" s="1"/>
  <c r="AI125" i="1"/>
  <c r="M125" i="1"/>
  <c r="AZ124" i="1"/>
  <c r="AT124" i="1"/>
  <c r="AR124" i="1"/>
  <c r="I124" i="1" s="1"/>
  <c r="D124" i="1"/>
  <c r="AJ125" i="1"/>
  <c r="F125" i="1" s="1"/>
  <c r="N125" i="1"/>
  <c r="AG127" i="1"/>
  <c r="AK127" i="1" s="1"/>
  <c r="G127" i="1" s="1"/>
  <c r="AW127" i="1"/>
  <c r="AL127" i="1"/>
  <c r="AM127" i="1"/>
  <c r="AP127" i="1" s="1"/>
  <c r="P127" i="1"/>
  <c r="U127" i="1" s="1"/>
  <c r="AV127" i="1"/>
  <c r="AF127" i="1"/>
  <c r="AH127" i="1" s="1"/>
  <c r="Q127" i="1"/>
  <c r="R127" i="1" s="1"/>
  <c r="T127" i="1"/>
  <c r="AU127" i="1"/>
  <c r="AO127" i="1"/>
  <c r="E123" i="1"/>
  <c r="AX123" i="1"/>
  <c r="J123" i="1" s="1"/>
  <c r="Z126" i="1"/>
  <c r="AQ126" i="1"/>
  <c r="H126" i="1" s="1"/>
  <c r="BA123" i="1"/>
  <c r="K123" i="1" s="1"/>
  <c r="BB123" i="1"/>
  <c r="AQ127" i="1" l="1"/>
  <c r="H127" i="1" s="1"/>
  <c r="V126" i="1"/>
  <c r="L126" i="1" s="1"/>
  <c r="AI126" i="1"/>
  <c r="M126" i="1"/>
  <c r="AM128" i="1"/>
  <c r="AP128" i="1" s="1"/>
  <c r="AQ128" i="1" s="1"/>
  <c r="H128" i="1" s="1"/>
  <c r="AO128" i="1"/>
  <c r="P128" i="1"/>
  <c r="U128" i="1" s="1"/>
  <c r="AG128" i="1"/>
  <c r="AK128" i="1" s="1"/>
  <c r="G128" i="1" s="1"/>
  <c r="Q128" i="1"/>
  <c r="R128" i="1" s="1"/>
  <c r="AL128" i="1"/>
  <c r="T128" i="1"/>
  <c r="AU128" i="1"/>
  <c r="AV128" i="1"/>
  <c r="AW128" i="1"/>
  <c r="AF128" i="1"/>
  <c r="AH128" i="1" s="1"/>
  <c r="AT125" i="1"/>
  <c r="AR125" i="1"/>
  <c r="I125" i="1" s="1"/>
  <c r="D125" i="1"/>
  <c r="AZ125" i="1"/>
  <c r="BA124" i="1"/>
  <c r="K124" i="1" s="1"/>
  <c r="BB124" i="1"/>
  <c r="E124" i="1"/>
  <c r="AX124" i="1"/>
  <c r="J124" i="1" s="1"/>
  <c r="N126" i="1"/>
  <c r="AJ126" i="1"/>
  <c r="F126" i="1" s="1"/>
  <c r="Z127" i="1"/>
  <c r="AJ127" i="1" l="1"/>
  <c r="F127" i="1" s="1"/>
  <c r="N127" i="1"/>
  <c r="P129" i="1"/>
  <c r="Q129" i="1"/>
  <c r="R129" i="1" s="1"/>
  <c r="AF129" i="1"/>
  <c r="AH129" i="1" s="1"/>
  <c r="AU129" i="1"/>
  <c r="AG129" i="1"/>
  <c r="AK129" i="1" s="1"/>
  <c r="G129" i="1" s="1"/>
  <c r="AV129" i="1"/>
  <c r="T129" i="1"/>
  <c r="AO129" i="1"/>
  <c r="Z129" i="1"/>
  <c r="AW129" i="1"/>
  <c r="AL129" i="1"/>
  <c r="AM129" i="1"/>
  <c r="AP129" i="1" s="1"/>
  <c r="M127" i="1"/>
  <c r="AI127" i="1"/>
  <c r="V127" i="1"/>
  <c r="L127" i="1" s="1"/>
  <c r="Z128" i="1"/>
  <c r="AZ126" i="1"/>
  <c r="AT126" i="1"/>
  <c r="D126" i="1"/>
  <c r="AR126" i="1"/>
  <c r="I126" i="1" s="1"/>
  <c r="BA125" i="1"/>
  <c r="K125" i="1" s="1"/>
  <c r="BB125" i="1"/>
  <c r="E125" i="1"/>
  <c r="AX125" i="1"/>
  <c r="J125" i="1" s="1"/>
  <c r="U129" i="1" l="1"/>
  <c r="AI128" i="1"/>
  <c r="M128" i="1"/>
  <c r="V128" i="1"/>
  <c r="L128" i="1" s="1"/>
  <c r="BA126" i="1"/>
  <c r="K126" i="1" s="1"/>
  <c r="BB126" i="1"/>
  <c r="AI129" i="1"/>
  <c r="M129" i="1"/>
  <c r="V129" i="1"/>
  <c r="L129" i="1" s="1"/>
  <c r="AZ127" i="1"/>
  <c r="AT127" i="1"/>
  <c r="D127" i="1"/>
  <c r="AR127" i="1"/>
  <c r="I127" i="1" s="1"/>
  <c r="AG130" i="1"/>
  <c r="AK130" i="1" s="1"/>
  <c r="G130" i="1" s="1"/>
  <c r="AW130" i="1"/>
  <c r="T130" i="1"/>
  <c r="AL130" i="1"/>
  <c r="AM130" i="1"/>
  <c r="AP130" i="1" s="1"/>
  <c r="Z130" i="1"/>
  <c r="AV130" i="1"/>
  <c r="AF130" i="1"/>
  <c r="AH130" i="1" s="1"/>
  <c r="AO130" i="1"/>
  <c r="P130" i="1"/>
  <c r="Q130" i="1"/>
  <c r="R130" i="1" s="1"/>
  <c r="AU130" i="1"/>
  <c r="N128" i="1"/>
  <c r="AJ128" i="1"/>
  <c r="F128" i="1" s="1"/>
  <c r="AJ129" i="1"/>
  <c r="F129" i="1" s="1"/>
  <c r="N129" i="1"/>
  <c r="E126" i="1"/>
  <c r="AX126" i="1"/>
  <c r="J126" i="1" s="1"/>
  <c r="AQ129" i="1"/>
  <c r="H129" i="1" s="1"/>
  <c r="U130" i="1" l="1"/>
  <c r="AT129" i="1"/>
  <c r="AR129" i="1"/>
  <c r="I129" i="1" s="1"/>
  <c r="AZ129" i="1"/>
  <c r="D129" i="1"/>
  <c r="E127" i="1"/>
  <c r="AX127" i="1"/>
  <c r="J127" i="1" s="1"/>
  <c r="AJ130" i="1"/>
  <c r="F130" i="1" s="1"/>
  <c r="N130" i="1"/>
  <c r="AM131" i="1"/>
  <c r="AP131" i="1" s="1"/>
  <c r="P131" i="1"/>
  <c r="AO131" i="1"/>
  <c r="Q131" i="1"/>
  <c r="R131" i="1" s="1"/>
  <c r="AF131" i="1"/>
  <c r="AH131" i="1" s="1"/>
  <c r="AW131" i="1"/>
  <c r="AG131" i="1"/>
  <c r="AK131" i="1" s="1"/>
  <c r="G131" i="1" s="1"/>
  <c r="T131" i="1"/>
  <c r="AL131" i="1"/>
  <c r="AQ131" i="1" s="1"/>
  <c r="H131" i="1" s="1"/>
  <c r="AU131" i="1"/>
  <c r="AV131" i="1"/>
  <c r="AQ130" i="1"/>
  <c r="H130" i="1" s="1"/>
  <c r="BB127" i="1"/>
  <c r="BA127" i="1"/>
  <c r="K127" i="1" s="1"/>
  <c r="AT128" i="1"/>
  <c r="D128" i="1"/>
  <c r="AR128" i="1"/>
  <c r="I128" i="1" s="1"/>
  <c r="AZ128" i="1"/>
  <c r="U131" i="1" l="1"/>
  <c r="V130" i="1"/>
  <c r="L130" i="1" s="1"/>
  <c r="M130" i="1"/>
  <c r="AI130" i="1"/>
  <c r="BA129" i="1"/>
  <c r="K129" i="1" s="1"/>
  <c r="BB129" i="1"/>
  <c r="E128" i="1"/>
  <c r="AX128" i="1"/>
  <c r="J128" i="1" s="1"/>
  <c r="BA128" i="1"/>
  <c r="K128" i="1" s="1"/>
  <c r="BB128" i="1"/>
  <c r="Z131" i="1"/>
  <c r="P132" i="1"/>
  <c r="Q132" i="1"/>
  <c r="R132" i="1" s="1"/>
  <c r="AU132" i="1"/>
  <c r="AF132" i="1"/>
  <c r="AH132" i="1" s="1"/>
  <c r="AV132" i="1"/>
  <c r="AG132" i="1"/>
  <c r="AK132" i="1" s="1"/>
  <c r="G132" i="1" s="1"/>
  <c r="AW132" i="1"/>
  <c r="AL132" i="1"/>
  <c r="AM132" i="1"/>
  <c r="AP132" i="1" s="1"/>
  <c r="T132" i="1"/>
  <c r="Z132" i="1"/>
  <c r="AO132" i="1"/>
  <c r="E129" i="1"/>
  <c r="AX129" i="1"/>
  <c r="J129" i="1" s="1"/>
  <c r="U132" i="1" l="1"/>
  <c r="N132" i="1"/>
  <c r="AJ132" i="1"/>
  <c r="F132" i="1" s="1"/>
  <c r="T133" i="1"/>
  <c r="AG133" i="1"/>
  <c r="AK133" i="1" s="1"/>
  <c r="G133" i="1" s="1"/>
  <c r="AU133" i="1"/>
  <c r="AL133" i="1"/>
  <c r="AV133" i="1"/>
  <c r="AM133" i="1"/>
  <c r="AP133" i="1" s="1"/>
  <c r="AW133" i="1"/>
  <c r="Q133" i="1"/>
  <c r="R133" i="1" s="1"/>
  <c r="AO133" i="1"/>
  <c r="AF133" i="1"/>
  <c r="AH133" i="1" s="1"/>
  <c r="P133" i="1"/>
  <c r="U133" i="1" s="1"/>
  <c r="AR130" i="1"/>
  <c r="I130" i="1" s="1"/>
  <c r="AT130" i="1"/>
  <c r="D130" i="1"/>
  <c r="AZ130" i="1"/>
  <c r="AQ132" i="1"/>
  <c r="H132" i="1" s="1"/>
  <c r="N131" i="1"/>
  <c r="AJ131" i="1"/>
  <c r="F131" i="1" s="1"/>
  <c r="V131" i="1"/>
  <c r="L131" i="1" s="1"/>
  <c r="M131" i="1"/>
  <c r="AI131" i="1"/>
  <c r="AF134" i="1" l="1"/>
  <c r="AH134" i="1" s="1"/>
  <c r="AU134" i="1"/>
  <c r="T134" i="1"/>
  <c r="AG134" i="1"/>
  <c r="AK134" i="1" s="1"/>
  <c r="G134" i="1" s="1"/>
  <c r="AV134" i="1"/>
  <c r="Z134" i="1"/>
  <c r="AL134" i="1"/>
  <c r="AW134" i="1"/>
  <c r="AM134" i="1"/>
  <c r="AP134" i="1" s="1"/>
  <c r="P134" i="1"/>
  <c r="AO134" i="1"/>
  <c r="Q134" i="1"/>
  <c r="R134" i="1" s="1"/>
  <c r="E130" i="1"/>
  <c r="AX130" i="1"/>
  <c r="J130" i="1" s="1"/>
  <c r="AI132" i="1"/>
  <c r="M132" i="1"/>
  <c r="V132" i="1"/>
  <c r="L132" i="1" s="1"/>
  <c r="BA130" i="1"/>
  <c r="K130" i="1" s="1"/>
  <c r="BB130" i="1"/>
  <c r="AQ133" i="1"/>
  <c r="H133" i="1" s="1"/>
  <c r="AR131" i="1"/>
  <c r="I131" i="1" s="1"/>
  <c r="AZ131" i="1"/>
  <c r="AT131" i="1"/>
  <c r="D131" i="1"/>
  <c r="AI133" i="1"/>
  <c r="Z133" i="1"/>
  <c r="U134" i="1" l="1"/>
  <c r="AJ133" i="1"/>
  <c r="F133" i="1" s="1"/>
  <c r="N133" i="1"/>
  <c r="AI134" i="1"/>
  <c r="N134" i="1"/>
  <c r="AJ134" i="1"/>
  <c r="F134" i="1" s="1"/>
  <c r="E131" i="1"/>
  <c r="AX131" i="1"/>
  <c r="J131" i="1" s="1"/>
  <c r="AR132" i="1"/>
  <c r="I132" i="1" s="1"/>
  <c r="AZ132" i="1"/>
  <c r="D132" i="1"/>
  <c r="AT132" i="1"/>
  <c r="T135" i="1"/>
  <c r="AG135" i="1"/>
  <c r="AK135" i="1" s="1"/>
  <c r="G135" i="1" s="1"/>
  <c r="AW135" i="1"/>
  <c r="AL135" i="1"/>
  <c r="AM135" i="1"/>
  <c r="AP135" i="1" s="1"/>
  <c r="P135" i="1"/>
  <c r="AF135" i="1"/>
  <c r="AH135" i="1" s="1"/>
  <c r="Q135" i="1"/>
  <c r="R135" i="1" s="1"/>
  <c r="AO135" i="1"/>
  <c r="AV135" i="1"/>
  <c r="AU135" i="1"/>
  <c r="M134" i="1"/>
  <c r="V134" i="1"/>
  <c r="L134" i="1" s="1"/>
  <c r="D133" i="1"/>
  <c r="AR133" i="1"/>
  <c r="I133" i="1" s="1"/>
  <c r="AT133" i="1"/>
  <c r="AZ133" i="1"/>
  <c r="M133" i="1"/>
  <c r="V133" i="1"/>
  <c r="L133" i="1" s="1"/>
  <c r="BA131" i="1"/>
  <c r="K131" i="1" s="1"/>
  <c r="BB131" i="1"/>
  <c r="AQ134" i="1"/>
  <c r="H134" i="1" s="1"/>
  <c r="U135" i="1" l="1"/>
  <c r="E132" i="1"/>
  <c r="AX132" i="1"/>
  <c r="J132" i="1" s="1"/>
  <c r="AR134" i="1"/>
  <c r="I134" i="1" s="1"/>
  <c r="AT134" i="1"/>
  <c r="D134" i="1"/>
  <c r="AZ134" i="1"/>
  <c r="AG136" i="1"/>
  <c r="AK136" i="1" s="1"/>
  <c r="G136" i="1" s="1"/>
  <c r="AV136" i="1"/>
  <c r="AL136" i="1"/>
  <c r="AW136" i="1"/>
  <c r="AM136" i="1"/>
  <c r="AP136" i="1" s="1"/>
  <c r="P136" i="1"/>
  <c r="U136" i="1" s="1"/>
  <c r="T136" i="1"/>
  <c r="AO136" i="1"/>
  <c r="AU136" i="1"/>
  <c r="Q136" i="1"/>
  <c r="R136" i="1" s="1"/>
  <c r="AF136" i="1"/>
  <c r="AH136" i="1" s="1"/>
  <c r="AQ135" i="1"/>
  <c r="H135" i="1" s="1"/>
  <c r="BA132" i="1"/>
  <c r="K132" i="1" s="1"/>
  <c r="BB132" i="1"/>
  <c r="E133" i="1"/>
  <c r="AX133" i="1"/>
  <c r="J133" i="1" s="1"/>
  <c r="BA133" i="1"/>
  <c r="K133" i="1" s="1"/>
  <c r="BB133" i="1"/>
  <c r="Z135" i="1"/>
  <c r="E134" i="1" l="1"/>
  <c r="AX134" i="1"/>
  <c r="J134" i="1" s="1"/>
  <c r="BA134" i="1"/>
  <c r="K134" i="1" s="1"/>
  <c r="BB134" i="1"/>
  <c r="V136" i="1"/>
  <c r="L136" i="1" s="1"/>
  <c r="M136" i="1"/>
  <c r="AI136" i="1"/>
  <c r="AJ135" i="1"/>
  <c r="F135" i="1" s="1"/>
  <c r="N135" i="1"/>
  <c r="AG137" i="1"/>
  <c r="AK137" i="1" s="1"/>
  <c r="G137" i="1" s="1"/>
  <c r="AV137" i="1"/>
  <c r="AW137" i="1"/>
  <c r="AL137" i="1"/>
  <c r="AM137" i="1"/>
  <c r="AP137" i="1" s="1"/>
  <c r="T137" i="1"/>
  <c r="AU137" i="1"/>
  <c r="AF137" i="1"/>
  <c r="AH137" i="1" s="1"/>
  <c r="P137" i="1"/>
  <c r="Q137" i="1"/>
  <c r="R137" i="1" s="1"/>
  <c r="AO137" i="1"/>
  <c r="M135" i="1"/>
  <c r="AI135" i="1"/>
  <c r="V135" i="1"/>
  <c r="L135" i="1" s="1"/>
  <c r="AQ136" i="1"/>
  <c r="H136" i="1" s="1"/>
  <c r="Z136" i="1"/>
  <c r="U137" i="1" l="1"/>
  <c r="D136" i="1"/>
  <c r="AR136" i="1"/>
  <c r="I136" i="1" s="1"/>
  <c r="AZ136" i="1"/>
  <c r="AT136" i="1"/>
  <c r="Z137" i="1"/>
  <c r="AR135" i="1"/>
  <c r="I135" i="1" s="1"/>
  <c r="D135" i="1"/>
  <c r="AZ135" i="1"/>
  <c r="AT135" i="1"/>
  <c r="T138" i="1"/>
  <c r="AG138" i="1"/>
  <c r="AK138" i="1" s="1"/>
  <c r="G138" i="1" s="1"/>
  <c r="AU138" i="1"/>
  <c r="AV138" i="1"/>
  <c r="AM138" i="1"/>
  <c r="AP138" i="1" s="1"/>
  <c r="AF138" i="1"/>
  <c r="AH138" i="1" s="1"/>
  <c r="P138" i="1"/>
  <c r="AL138" i="1"/>
  <c r="Q138" i="1"/>
  <c r="R138" i="1" s="1"/>
  <c r="AO138" i="1"/>
  <c r="AW138" i="1"/>
  <c r="N136" i="1"/>
  <c r="AJ136" i="1"/>
  <c r="F136" i="1" s="1"/>
  <c r="AQ137" i="1"/>
  <c r="H137" i="1" s="1"/>
  <c r="U138" i="1" l="1"/>
  <c r="V138" i="1" s="1"/>
  <c r="L138" i="1" s="1"/>
  <c r="AQ138" i="1"/>
  <c r="H138" i="1" s="1"/>
  <c r="Z138" i="1"/>
  <c r="N138" i="1" s="1"/>
  <c r="BB136" i="1"/>
  <c r="BA136" i="1"/>
  <c r="K136" i="1" s="1"/>
  <c r="AJ137" i="1"/>
  <c r="F137" i="1" s="1"/>
  <c r="N137" i="1"/>
  <c r="E136" i="1"/>
  <c r="AX136" i="1"/>
  <c r="J136" i="1" s="1"/>
  <c r="M138" i="1"/>
  <c r="T139" i="1"/>
  <c r="AF139" i="1"/>
  <c r="AH139" i="1" s="1"/>
  <c r="AG139" i="1"/>
  <c r="AK139" i="1" s="1"/>
  <c r="G139" i="1" s="1"/>
  <c r="AU139" i="1"/>
  <c r="AL139" i="1"/>
  <c r="AW139" i="1"/>
  <c r="P139" i="1"/>
  <c r="Q139" i="1"/>
  <c r="R139" i="1" s="1"/>
  <c r="AM139" i="1"/>
  <c r="AP139" i="1" s="1"/>
  <c r="AO139" i="1"/>
  <c r="AV139" i="1"/>
  <c r="BA135" i="1"/>
  <c r="K135" i="1" s="1"/>
  <c r="BB135" i="1"/>
  <c r="AI137" i="1"/>
  <c r="V137" i="1"/>
  <c r="L137" i="1" s="1"/>
  <c r="M137" i="1"/>
  <c r="AJ138" i="1"/>
  <c r="F138" i="1" s="1"/>
  <c r="E135" i="1"/>
  <c r="AX135" i="1"/>
  <c r="J135" i="1" s="1"/>
  <c r="U139" i="1" l="1"/>
  <c r="AI138" i="1"/>
  <c r="AQ139" i="1"/>
  <c r="H139" i="1" s="1"/>
  <c r="M139" i="1"/>
  <c r="AR138" i="1"/>
  <c r="I138" i="1" s="1"/>
  <c r="AT138" i="1"/>
  <c r="AZ138" i="1"/>
  <c r="D138" i="1"/>
  <c r="Z139" i="1"/>
  <c r="AR137" i="1"/>
  <c r="I137" i="1" s="1"/>
  <c r="AT137" i="1"/>
  <c r="D137" i="1"/>
  <c r="AZ137" i="1"/>
  <c r="T140" i="1"/>
  <c r="AG140" i="1"/>
  <c r="AK140" i="1" s="1"/>
  <c r="G140" i="1" s="1"/>
  <c r="AW140" i="1"/>
  <c r="AL140" i="1"/>
  <c r="AF140" i="1"/>
  <c r="AH140" i="1" s="1"/>
  <c r="P140" i="1"/>
  <c r="AM140" i="1"/>
  <c r="AP140" i="1" s="1"/>
  <c r="Q140" i="1"/>
  <c r="R140" i="1" s="1"/>
  <c r="AO140" i="1"/>
  <c r="AU140" i="1"/>
  <c r="AV140" i="1"/>
  <c r="U140" i="1" l="1"/>
  <c r="AI139" i="1"/>
  <c r="V139" i="1"/>
  <c r="L139" i="1" s="1"/>
  <c r="Z140" i="1"/>
  <c r="N140" i="1" s="1"/>
  <c r="M140" i="1"/>
  <c r="V140" i="1"/>
  <c r="L140" i="1" s="1"/>
  <c r="AI140" i="1"/>
  <c r="BA137" i="1"/>
  <c r="K137" i="1" s="1"/>
  <c r="BB137" i="1"/>
  <c r="BB138" i="1"/>
  <c r="BA138" i="1"/>
  <c r="K138" i="1" s="1"/>
  <c r="AT139" i="1"/>
  <c r="D139" i="1"/>
  <c r="AZ139" i="1"/>
  <c r="AR139" i="1"/>
  <c r="I139" i="1" s="1"/>
  <c r="E137" i="1"/>
  <c r="AX137" i="1"/>
  <c r="J137" i="1" s="1"/>
  <c r="E138" i="1"/>
  <c r="AX138" i="1"/>
  <c r="J138" i="1" s="1"/>
  <c r="AM141" i="1"/>
  <c r="AP141" i="1" s="1"/>
  <c r="Q141" i="1"/>
  <c r="R141" i="1" s="1"/>
  <c r="AF141" i="1"/>
  <c r="AH141" i="1" s="1"/>
  <c r="AU141" i="1"/>
  <c r="T141" i="1"/>
  <c r="AG141" i="1"/>
  <c r="AK141" i="1" s="1"/>
  <c r="G141" i="1" s="1"/>
  <c r="AV141" i="1"/>
  <c r="AW141" i="1"/>
  <c r="AL141" i="1"/>
  <c r="P141" i="1"/>
  <c r="AO141" i="1"/>
  <c r="AQ140" i="1"/>
  <c r="H140" i="1" s="1"/>
  <c r="AJ139" i="1"/>
  <c r="F139" i="1" s="1"/>
  <c r="N139" i="1"/>
  <c r="U141" i="1" l="1"/>
  <c r="AJ140" i="1"/>
  <c r="F140" i="1" s="1"/>
  <c r="AQ141" i="1"/>
  <c r="H141" i="1" s="1"/>
  <c r="D140" i="1"/>
  <c r="AR140" i="1"/>
  <c r="I140" i="1" s="1"/>
  <c r="AT140" i="1"/>
  <c r="AZ140" i="1"/>
  <c r="BA139" i="1"/>
  <c r="K139" i="1" s="1"/>
  <c r="BB139" i="1"/>
  <c r="E139" i="1"/>
  <c r="AX139" i="1"/>
  <c r="J139" i="1" s="1"/>
  <c r="Z141" i="1"/>
  <c r="AM142" i="1"/>
  <c r="AP142" i="1" s="1"/>
  <c r="AL142" i="1"/>
  <c r="AQ142" i="1" s="1"/>
  <c r="H142" i="1" s="1"/>
  <c r="AO142" i="1"/>
  <c r="P142" i="1"/>
  <c r="U142" i="1" s="1"/>
  <c r="Q142" i="1"/>
  <c r="R142" i="1" s="1"/>
  <c r="AG142" i="1"/>
  <c r="AK142" i="1" s="1"/>
  <c r="G142" i="1" s="1"/>
  <c r="T142" i="1"/>
  <c r="AU142" i="1"/>
  <c r="AV142" i="1"/>
  <c r="AW142" i="1"/>
  <c r="AF142" i="1"/>
  <c r="AH142" i="1" s="1"/>
  <c r="E140" i="1" l="1"/>
  <c r="AX140" i="1"/>
  <c r="J140" i="1" s="1"/>
  <c r="N141" i="1"/>
  <c r="AJ141" i="1"/>
  <c r="F141" i="1" s="1"/>
  <c r="V141" i="1"/>
  <c r="L141" i="1" s="1"/>
  <c r="AI141" i="1"/>
  <c r="M141" i="1"/>
  <c r="BA140" i="1"/>
  <c r="K140" i="1" s="1"/>
  <c r="BB140" i="1"/>
  <c r="AO143" i="1"/>
  <c r="P143" i="1"/>
  <c r="Q143" i="1"/>
  <c r="R143" i="1" s="1"/>
  <c r="AV143" i="1"/>
  <c r="AF143" i="1"/>
  <c r="AH143" i="1" s="1"/>
  <c r="AW143" i="1"/>
  <c r="T143" i="1"/>
  <c r="AG143" i="1"/>
  <c r="AK143" i="1" s="1"/>
  <c r="G143" i="1" s="1"/>
  <c r="AL143" i="1"/>
  <c r="AM143" i="1"/>
  <c r="AP143" i="1" s="1"/>
  <c r="AU143" i="1"/>
  <c r="Z142" i="1"/>
  <c r="U143" i="1" l="1"/>
  <c r="AQ143" i="1"/>
  <c r="H143" i="1" s="1"/>
  <c r="Z143" i="1"/>
  <c r="AJ143" i="1" s="1"/>
  <c r="F143" i="1" s="1"/>
  <c r="Q144" i="1"/>
  <c r="R144" i="1" s="1"/>
  <c r="AF144" i="1"/>
  <c r="AH144" i="1" s="1"/>
  <c r="AU144" i="1"/>
  <c r="AO144" i="1"/>
  <c r="P144" i="1"/>
  <c r="AV144" i="1"/>
  <c r="AW144" i="1"/>
  <c r="AL144" i="1"/>
  <c r="AG144" i="1"/>
  <c r="AK144" i="1" s="1"/>
  <c r="G144" i="1" s="1"/>
  <c r="AM144" i="1"/>
  <c r="AP144" i="1" s="1"/>
  <c r="T144" i="1"/>
  <c r="V142" i="1"/>
  <c r="L142" i="1" s="1"/>
  <c r="M142" i="1"/>
  <c r="AI142" i="1"/>
  <c r="AZ141" i="1"/>
  <c r="AR141" i="1"/>
  <c r="I141" i="1" s="1"/>
  <c r="AT141" i="1"/>
  <c r="D141" i="1"/>
  <c r="AJ142" i="1"/>
  <c r="F142" i="1" s="1"/>
  <c r="N142" i="1"/>
  <c r="U144" i="1" l="1"/>
  <c r="N143" i="1"/>
  <c r="AQ144" i="1"/>
  <c r="H144" i="1" s="1"/>
  <c r="E141" i="1"/>
  <c r="AX141" i="1"/>
  <c r="J141" i="1" s="1"/>
  <c r="BA141" i="1"/>
  <c r="K141" i="1" s="1"/>
  <c r="BB141" i="1"/>
  <c r="D142" i="1"/>
  <c r="AR142" i="1"/>
  <c r="I142" i="1" s="1"/>
  <c r="AZ142" i="1"/>
  <c r="AT142" i="1"/>
  <c r="V143" i="1"/>
  <c r="L143" i="1" s="1"/>
  <c r="M143" i="1"/>
  <c r="AI143" i="1"/>
  <c r="Z144" i="1"/>
  <c r="AU145" i="1"/>
  <c r="T145" i="1"/>
  <c r="AF145" i="1"/>
  <c r="AH145" i="1" s="1"/>
  <c r="AV145" i="1"/>
  <c r="P145" i="1"/>
  <c r="AW145" i="1"/>
  <c r="Q145" i="1"/>
  <c r="R145" i="1" s="1"/>
  <c r="AG145" i="1"/>
  <c r="AK145" i="1" s="1"/>
  <c r="G145" i="1" s="1"/>
  <c r="AL145" i="1"/>
  <c r="AM145" i="1"/>
  <c r="AP145" i="1" s="1"/>
  <c r="AO145" i="1"/>
  <c r="U145" i="1" l="1"/>
  <c r="AL146" i="1"/>
  <c r="AV146" i="1"/>
  <c r="AM146" i="1"/>
  <c r="AP146" i="1" s="1"/>
  <c r="AW146" i="1"/>
  <c r="AF146" i="1"/>
  <c r="AH146" i="1" s="1"/>
  <c r="AU146" i="1"/>
  <c r="P146" i="1"/>
  <c r="U146" i="1" s="1"/>
  <c r="AG146" i="1"/>
  <c r="AK146" i="1" s="1"/>
  <c r="G146" i="1" s="1"/>
  <c r="Q146" i="1"/>
  <c r="R146" i="1" s="1"/>
  <c r="AO146" i="1"/>
  <c r="T146" i="1"/>
  <c r="AQ145" i="1"/>
  <c r="H145" i="1" s="1"/>
  <c r="V144" i="1"/>
  <c r="L144" i="1" s="1"/>
  <c r="M144" i="1"/>
  <c r="AI144" i="1"/>
  <c r="N144" i="1"/>
  <c r="AJ144" i="1"/>
  <c r="F144" i="1" s="1"/>
  <c r="AZ143" i="1"/>
  <c r="AR143" i="1"/>
  <c r="I143" i="1" s="1"/>
  <c r="D143" i="1"/>
  <c r="AT143" i="1"/>
  <c r="E142" i="1"/>
  <c r="AX142" i="1"/>
  <c r="J142" i="1" s="1"/>
  <c r="Z145" i="1"/>
  <c r="BA142" i="1"/>
  <c r="K142" i="1" s="1"/>
  <c r="BB142" i="1"/>
  <c r="M145" i="1"/>
  <c r="V145" i="1"/>
  <c r="L145" i="1" s="1"/>
  <c r="AI145" i="1"/>
  <c r="AJ145" i="1" l="1"/>
  <c r="F145" i="1" s="1"/>
  <c r="N145" i="1"/>
  <c r="AQ146" i="1"/>
  <c r="H146" i="1" s="1"/>
  <c r="BB143" i="1"/>
  <c r="BA143" i="1"/>
  <c r="K143" i="1" s="1"/>
  <c r="Z146" i="1"/>
  <c r="AZ144" i="1"/>
  <c r="D144" i="1"/>
  <c r="AT144" i="1"/>
  <c r="AR144" i="1"/>
  <c r="I144" i="1" s="1"/>
  <c r="AT145" i="1"/>
  <c r="AZ145" i="1"/>
  <c r="D145" i="1"/>
  <c r="AR145" i="1"/>
  <c r="I145" i="1" s="1"/>
  <c r="E143" i="1"/>
  <c r="AX143" i="1"/>
  <c r="J143" i="1" s="1"/>
  <c r="AL147" i="1"/>
  <c r="AW147" i="1"/>
  <c r="AM147" i="1"/>
  <c r="AP147" i="1" s="1"/>
  <c r="AU147" i="1"/>
  <c r="P147" i="1"/>
  <c r="AV147" i="1"/>
  <c r="Q147" i="1"/>
  <c r="R147" i="1" s="1"/>
  <c r="AF147" i="1"/>
  <c r="AH147" i="1" s="1"/>
  <c r="AO147" i="1"/>
  <c r="T147" i="1"/>
  <c r="AG147" i="1"/>
  <c r="AK147" i="1" s="1"/>
  <c r="G147" i="1" s="1"/>
  <c r="U147" i="1" l="1"/>
  <c r="AJ146" i="1"/>
  <c r="F146" i="1" s="1"/>
  <c r="N146" i="1"/>
  <c r="BA145" i="1"/>
  <c r="K145" i="1" s="1"/>
  <c r="BB145" i="1"/>
  <c r="BA144" i="1"/>
  <c r="K144" i="1" s="1"/>
  <c r="BB144" i="1"/>
  <c r="AQ147" i="1"/>
  <c r="H147" i="1" s="1"/>
  <c r="M147" i="1"/>
  <c r="AI147" i="1"/>
  <c r="V147" i="1"/>
  <c r="L147" i="1" s="1"/>
  <c r="M146" i="1"/>
  <c r="V146" i="1"/>
  <c r="L146" i="1" s="1"/>
  <c r="AI146" i="1"/>
  <c r="Z147" i="1"/>
  <c r="E145" i="1"/>
  <c r="AX145" i="1"/>
  <c r="J145" i="1" s="1"/>
  <c r="AM148" i="1"/>
  <c r="AP148" i="1" s="1"/>
  <c r="T148" i="1"/>
  <c r="AO148" i="1"/>
  <c r="AV148" i="1"/>
  <c r="AW148" i="1"/>
  <c r="AF148" i="1"/>
  <c r="AH148" i="1" s="1"/>
  <c r="P148" i="1"/>
  <c r="AG148" i="1"/>
  <c r="AK148" i="1" s="1"/>
  <c r="G148" i="1" s="1"/>
  <c r="Q148" i="1"/>
  <c r="R148" i="1" s="1"/>
  <c r="AL148" i="1"/>
  <c r="AU148" i="1"/>
  <c r="E144" i="1"/>
  <c r="AX144" i="1"/>
  <c r="J144" i="1" s="1"/>
  <c r="U148" i="1" l="1"/>
  <c r="M148" i="1"/>
  <c r="AI148" i="1"/>
  <c r="V148" i="1"/>
  <c r="L148" i="1" s="1"/>
  <c r="AT146" i="1"/>
  <c r="AR146" i="1"/>
  <c r="I146" i="1" s="1"/>
  <c r="AZ146" i="1"/>
  <c r="D146" i="1"/>
  <c r="Z148" i="1"/>
  <c r="AQ148" i="1"/>
  <c r="H148" i="1" s="1"/>
  <c r="AJ147" i="1"/>
  <c r="F147" i="1" s="1"/>
  <c r="N147" i="1"/>
  <c r="AL149" i="1"/>
  <c r="AV149" i="1"/>
  <c r="P149" i="1"/>
  <c r="U149" i="1" s="1"/>
  <c r="AM149" i="1"/>
  <c r="AP149" i="1" s="1"/>
  <c r="AW149" i="1"/>
  <c r="Q149" i="1"/>
  <c r="R149" i="1" s="1"/>
  <c r="AO149" i="1"/>
  <c r="T149" i="1"/>
  <c r="AU149" i="1"/>
  <c r="AF149" i="1"/>
  <c r="AH149" i="1" s="1"/>
  <c r="AG149" i="1"/>
  <c r="AK149" i="1" s="1"/>
  <c r="G149" i="1" s="1"/>
  <c r="AR147" i="1"/>
  <c r="I147" i="1" s="1"/>
  <c r="AZ147" i="1"/>
  <c r="D147" i="1"/>
  <c r="AT147" i="1"/>
  <c r="AQ149" i="1" l="1"/>
  <c r="H149" i="1" s="1"/>
  <c r="E147" i="1"/>
  <c r="AX147" i="1"/>
  <c r="J147" i="1" s="1"/>
  <c r="E146" i="1"/>
  <c r="AX146" i="1"/>
  <c r="J146" i="1" s="1"/>
  <c r="BA147" i="1"/>
  <c r="K147" i="1" s="1"/>
  <c r="BB147" i="1"/>
  <c r="D148" i="1"/>
  <c r="AT148" i="1"/>
  <c r="AZ148" i="1"/>
  <c r="AR148" i="1"/>
  <c r="I148" i="1" s="1"/>
  <c r="BB146" i="1"/>
  <c r="BA146" i="1"/>
  <c r="K146" i="1" s="1"/>
  <c r="AF150" i="1"/>
  <c r="AH150" i="1" s="1"/>
  <c r="Z150" i="1"/>
  <c r="AG150" i="1"/>
  <c r="AK150" i="1" s="1"/>
  <c r="G150" i="1" s="1"/>
  <c r="AU150" i="1"/>
  <c r="AV150" i="1"/>
  <c r="P150" i="1"/>
  <c r="AL150" i="1"/>
  <c r="AW150" i="1"/>
  <c r="Q150" i="1"/>
  <c r="R150" i="1" s="1"/>
  <c r="AM150" i="1"/>
  <c r="AP150" i="1" s="1"/>
  <c r="AO150" i="1"/>
  <c r="T150" i="1"/>
  <c r="Z149" i="1"/>
  <c r="N148" i="1"/>
  <c r="AJ148" i="1"/>
  <c r="F148" i="1" s="1"/>
  <c r="U150" i="1" l="1"/>
  <c r="AQ150" i="1"/>
  <c r="H150" i="1" s="1"/>
  <c r="N149" i="1"/>
  <c r="AJ149" i="1"/>
  <c r="F149" i="1" s="1"/>
  <c r="M149" i="1"/>
  <c r="V149" i="1"/>
  <c r="L149" i="1" s="1"/>
  <c r="AI149" i="1"/>
  <c r="AG151" i="1"/>
  <c r="AK151" i="1" s="1"/>
  <c r="G151" i="1" s="1"/>
  <c r="AV151" i="1"/>
  <c r="T151" i="1"/>
  <c r="AL151" i="1"/>
  <c r="AW151" i="1"/>
  <c r="AM151" i="1"/>
  <c r="AP151" i="1" s="1"/>
  <c r="AQ151" i="1" s="1"/>
  <c r="H151" i="1" s="1"/>
  <c r="Z151" i="1"/>
  <c r="AO151" i="1"/>
  <c r="AF151" i="1"/>
  <c r="AH151" i="1" s="1"/>
  <c r="Q151" i="1"/>
  <c r="R151" i="1" s="1"/>
  <c r="P151" i="1"/>
  <c r="U151" i="1" s="1"/>
  <c r="AU151" i="1"/>
  <c r="BB148" i="1"/>
  <c r="BA148" i="1"/>
  <c r="K148" i="1" s="1"/>
  <c r="N150" i="1"/>
  <c r="AJ150" i="1"/>
  <c r="F150" i="1" s="1"/>
  <c r="E148" i="1"/>
  <c r="AX148" i="1"/>
  <c r="J148" i="1" s="1"/>
  <c r="AT149" i="1" l="1"/>
  <c r="D149" i="1"/>
  <c r="AZ149" i="1"/>
  <c r="AR149" i="1"/>
  <c r="I149" i="1" s="1"/>
  <c r="AJ151" i="1"/>
  <c r="F151" i="1" s="1"/>
  <c r="N151" i="1"/>
  <c r="M150" i="1"/>
  <c r="AI150" i="1"/>
  <c r="V150" i="1"/>
  <c r="L150" i="1" s="1"/>
  <c r="AG152" i="1"/>
  <c r="AK152" i="1" s="1"/>
  <c r="G152" i="1" s="1"/>
  <c r="AV152" i="1"/>
  <c r="AW152" i="1"/>
  <c r="AL152" i="1"/>
  <c r="P152" i="1"/>
  <c r="AM152" i="1"/>
  <c r="AP152" i="1" s="1"/>
  <c r="Q152" i="1"/>
  <c r="R152" i="1" s="1"/>
  <c r="AO152" i="1"/>
  <c r="T152" i="1"/>
  <c r="AU152" i="1"/>
  <c r="AF152" i="1"/>
  <c r="AH152" i="1" s="1"/>
  <c r="M151" i="1"/>
  <c r="V151" i="1"/>
  <c r="L151" i="1" s="1"/>
  <c r="AI151" i="1"/>
  <c r="U152" i="1" l="1"/>
  <c r="BA149" i="1"/>
  <c r="K149" i="1" s="1"/>
  <c r="BB149" i="1"/>
  <c r="Z152" i="1"/>
  <c r="AZ151" i="1"/>
  <c r="D151" i="1"/>
  <c r="AR151" i="1"/>
  <c r="I151" i="1" s="1"/>
  <c r="AT151" i="1"/>
  <c r="AG153" i="1"/>
  <c r="AK153" i="1" s="1"/>
  <c r="G153" i="1" s="1"/>
  <c r="AU153" i="1"/>
  <c r="AV153" i="1"/>
  <c r="AW153" i="1"/>
  <c r="AL153" i="1"/>
  <c r="P153" i="1"/>
  <c r="U153" i="1" s="1"/>
  <c r="AM153" i="1"/>
  <c r="AP153" i="1" s="1"/>
  <c r="AF153" i="1"/>
  <c r="AH153" i="1" s="1"/>
  <c r="Q153" i="1"/>
  <c r="R153" i="1" s="1"/>
  <c r="AO153" i="1"/>
  <c r="T153" i="1"/>
  <c r="AQ152" i="1"/>
  <c r="H152" i="1" s="1"/>
  <c r="AR150" i="1"/>
  <c r="I150" i="1" s="1"/>
  <c r="AZ150" i="1"/>
  <c r="AT150" i="1"/>
  <c r="D150" i="1"/>
  <c r="E149" i="1"/>
  <c r="AX149" i="1"/>
  <c r="J149" i="1" s="1"/>
  <c r="N152" i="1" l="1"/>
  <c r="AJ152" i="1"/>
  <c r="F152" i="1" s="1"/>
  <c r="BB151" i="1"/>
  <c r="BA151" i="1"/>
  <c r="K151" i="1" s="1"/>
  <c r="Z153" i="1"/>
  <c r="E150" i="1"/>
  <c r="AX150" i="1"/>
  <c r="J150" i="1" s="1"/>
  <c r="BA150" i="1"/>
  <c r="K150" i="1" s="1"/>
  <c r="BB150" i="1"/>
  <c r="T154" i="1"/>
  <c r="AF154" i="1"/>
  <c r="AH154" i="1" s="1"/>
  <c r="AG154" i="1"/>
  <c r="AK154" i="1" s="1"/>
  <c r="G154" i="1" s="1"/>
  <c r="AU154" i="1"/>
  <c r="Z154" i="1"/>
  <c r="AL154" i="1"/>
  <c r="AV154" i="1"/>
  <c r="AM154" i="1"/>
  <c r="AP154" i="1" s="1"/>
  <c r="AW154" i="1"/>
  <c r="P154" i="1"/>
  <c r="Q154" i="1"/>
  <c r="R154" i="1" s="1"/>
  <c r="AO154" i="1"/>
  <c r="AQ153" i="1"/>
  <c r="H153" i="1" s="1"/>
  <c r="E151" i="1"/>
  <c r="AX151" i="1"/>
  <c r="J151" i="1" s="1"/>
  <c r="M152" i="1"/>
  <c r="V152" i="1"/>
  <c r="L152" i="1" s="1"/>
  <c r="AI152" i="1"/>
  <c r="U154" i="1" l="1"/>
  <c r="AF155" i="1"/>
  <c r="AH155" i="1" s="1"/>
  <c r="AV155" i="1"/>
  <c r="T155" i="1"/>
  <c r="AG155" i="1"/>
  <c r="AK155" i="1" s="1"/>
  <c r="G155" i="1" s="1"/>
  <c r="AW155" i="1"/>
  <c r="Z155" i="1"/>
  <c r="AL155" i="1"/>
  <c r="AM155" i="1"/>
  <c r="AP155" i="1" s="1"/>
  <c r="AO155" i="1"/>
  <c r="P155" i="1"/>
  <c r="Q155" i="1"/>
  <c r="R155" i="1" s="1"/>
  <c r="AU155" i="1"/>
  <c r="AR152" i="1"/>
  <c r="I152" i="1" s="1"/>
  <c r="AZ152" i="1"/>
  <c r="D152" i="1"/>
  <c r="AT152" i="1"/>
  <c r="N153" i="1"/>
  <c r="AJ153" i="1"/>
  <c r="F153" i="1" s="1"/>
  <c r="N154" i="1"/>
  <c r="AJ154" i="1"/>
  <c r="F154" i="1" s="1"/>
  <c r="AI153" i="1"/>
  <c r="V153" i="1"/>
  <c r="L153" i="1" s="1"/>
  <c r="M153" i="1"/>
  <c r="AQ154" i="1"/>
  <c r="H154" i="1" s="1"/>
  <c r="U155" i="1" l="1"/>
  <c r="AQ155" i="1"/>
  <c r="H155" i="1" s="1"/>
  <c r="M155" i="1"/>
  <c r="E152" i="1"/>
  <c r="AX152" i="1"/>
  <c r="J152" i="1" s="1"/>
  <c r="N155" i="1"/>
  <c r="AJ155" i="1"/>
  <c r="F155" i="1" s="1"/>
  <c r="AZ153" i="1"/>
  <c r="AT153" i="1"/>
  <c r="AR153" i="1"/>
  <c r="I153" i="1" s="1"/>
  <c r="D153" i="1"/>
  <c r="M154" i="1"/>
  <c r="AI154" i="1"/>
  <c r="V154" i="1"/>
  <c r="L154" i="1" s="1"/>
  <c r="BA152" i="1"/>
  <c r="K152" i="1" s="1"/>
  <c r="BB152" i="1"/>
  <c r="AM156" i="1"/>
  <c r="AP156" i="1" s="1"/>
  <c r="AO156" i="1"/>
  <c r="P156" i="1"/>
  <c r="Q156" i="1"/>
  <c r="R156" i="1" s="1"/>
  <c r="AU156" i="1"/>
  <c r="AV156" i="1"/>
  <c r="AW156" i="1"/>
  <c r="AF156" i="1"/>
  <c r="AH156" i="1" s="1"/>
  <c r="T156" i="1"/>
  <c r="AL156" i="1"/>
  <c r="AG156" i="1"/>
  <c r="AK156" i="1" s="1"/>
  <c r="G156" i="1" s="1"/>
  <c r="U156" i="1" l="1"/>
  <c r="AQ156" i="1"/>
  <c r="H156" i="1" s="1"/>
  <c r="AI155" i="1"/>
  <c r="AT155" i="1" s="1"/>
  <c r="V155" i="1"/>
  <c r="L155" i="1" s="1"/>
  <c r="M156" i="1"/>
  <c r="D155" i="1"/>
  <c r="AZ155" i="1"/>
  <c r="AR155" i="1"/>
  <c r="I155" i="1" s="1"/>
  <c r="E153" i="1"/>
  <c r="AX153" i="1"/>
  <c r="J153" i="1" s="1"/>
  <c r="AR154" i="1"/>
  <c r="I154" i="1" s="1"/>
  <c r="AZ154" i="1"/>
  <c r="AT154" i="1"/>
  <c r="D154" i="1"/>
  <c r="Z156" i="1"/>
  <c r="P157" i="1"/>
  <c r="U157" i="1" s="1"/>
  <c r="AO157" i="1"/>
  <c r="Q157" i="1"/>
  <c r="R157" i="1" s="1"/>
  <c r="AF157" i="1"/>
  <c r="AH157" i="1" s="1"/>
  <c r="AU157" i="1"/>
  <c r="T157" i="1"/>
  <c r="AG157" i="1"/>
  <c r="AK157" i="1" s="1"/>
  <c r="G157" i="1" s="1"/>
  <c r="AV157" i="1"/>
  <c r="AL157" i="1"/>
  <c r="AM157" i="1"/>
  <c r="AP157" i="1" s="1"/>
  <c r="AW157" i="1"/>
  <c r="Z157" i="1"/>
  <c r="BB153" i="1"/>
  <c r="BA153" i="1"/>
  <c r="K153" i="1" s="1"/>
  <c r="V156" i="1" l="1"/>
  <c r="L156" i="1" s="1"/>
  <c r="AI156" i="1"/>
  <c r="D156" i="1" s="1"/>
  <c r="AQ157" i="1"/>
  <c r="H157" i="1" s="1"/>
  <c r="BA155" i="1"/>
  <c r="K155" i="1" s="1"/>
  <c r="BB155" i="1"/>
  <c r="N157" i="1"/>
  <c r="AJ157" i="1"/>
  <c r="F157" i="1" s="1"/>
  <c r="Q158" i="1"/>
  <c r="R158" i="1" s="1"/>
  <c r="AO158" i="1"/>
  <c r="AF158" i="1"/>
  <c r="AH158" i="1" s="1"/>
  <c r="T158" i="1"/>
  <c r="AG158" i="1"/>
  <c r="AK158" i="1" s="1"/>
  <c r="G158" i="1" s="1"/>
  <c r="AV158" i="1"/>
  <c r="P158" i="1"/>
  <c r="AL158" i="1"/>
  <c r="AM158" i="1"/>
  <c r="AP158" i="1" s="1"/>
  <c r="AW158" i="1"/>
  <c r="AU158" i="1"/>
  <c r="E155" i="1"/>
  <c r="AX155" i="1"/>
  <c r="J155" i="1" s="1"/>
  <c r="E154" i="1"/>
  <c r="AX154" i="1"/>
  <c r="J154" i="1" s="1"/>
  <c r="AR156" i="1"/>
  <c r="I156" i="1" s="1"/>
  <c r="AT156" i="1"/>
  <c r="N156" i="1"/>
  <c r="AJ156" i="1"/>
  <c r="F156" i="1" s="1"/>
  <c r="BA154" i="1"/>
  <c r="K154" i="1" s="1"/>
  <c r="BB154" i="1"/>
  <c r="AQ158" i="1" l="1"/>
  <c r="H158" i="1" s="1"/>
  <c r="AZ156" i="1"/>
  <c r="BB156" i="1" s="1"/>
  <c r="U158" i="1"/>
  <c r="Q159" i="1"/>
  <c r="R159" i="1" s="1"/>
  <c r="AF159" i="1"/>
  <c r="AH159" i="1" s="1"/>
  <c r="AU159" i="1"/>
  <c r="T159" i="1"/>
  <c r="AG159" i="1"/>
  <c r="AK159" i="1" s="1"/>
  <c r="G159" i="1" s="1"/>
  <c r="AV159" i="1"/>
  <c r="AL159" i="1"/>
  <c r="P159" i="1"/>
  <c r="AM159" i="1"/>
  <c r="AP159" i="1" s="1"/>
  <c r="AO159" i="1"/>
  <c r="AW159" i="1"/>
  <c r="BA156" i="1"/>
  <c r="K156" i="1" s="1"/>
  <c r="E156" i="1"/>
  <c r="AX156" i="1"/>
  <c r="J156" i="1" s="1"/>
  <c r="AI157" i="1"/>
  <c r="M157" i="1"/>
  <c r="V157" i="1"/>
  <c r="L157" i="1" s="1"/>
  <c r="Z158" i="1"/>
  <c r="U159" i="1" l="1"/>
  <c r="AR157" i="1"/>
  <c r="I157" i="1" s="1"/>
  <c r="AT157" i="1"/>
  <c r="D157" i="1"/>
  <c r="AZ157" i="1"/>
  <c r="Z159" i="1"/>
  <c r="AI158" i="1"/>
  <c r="V158" i="1"/>
  <c r="L158" i="1" s="1"/>
  <c r="M158" i="1"/>
  <c r="N158" i="1"/>
  <c r="AJ158" i="1"/>
  <c r="F158" i="1" s="1"/>
  <c r="AQ159" i="1"/>
  <c r="H159" i="1" s="1"/>
  <c r="T160" i="1"/>
  <c r="AF160" i="1"/>
  <c r="AH160" i="1" s="1"/>
  <c r="AV160" i="1"/>
  <c r="AG160" i="1"/>
  <c r="AK160" i="1" s="1"/>
  <c r="G160" i="1" s="1"/>
  <c r="AW160" i="1"/>
  <c r="AL160" i="1"/>
  <c r="Z160" i="1"/>
  <c r="AU160" i="1"/>
  <c r="Q160" i="1"/>
  <c r="R160" i="1" s="1"/>
  <c r="P160" i="1"/>
  <c r="U160" i="1" s="1"/>
  <c r="AO160" i="1"/>
  <c r="AM160" i="1"/>
  <c r="AP160" i="1" s="1"/>
  <c r="AQ160" i="1" l="1"/>
  <c r="H160" i="1" s="1"/>
  <c r="T161" i="1"/>
  <c r="AG161" i="1"/>
  <c r="AK161" i="1" s="1"/>
  <c r="G161" i="1" s="1"/>
  <c r="AU161" i="1"/>
  <c r="AV161" i="1"/>
  <c r="AL161" i="1"/>
  <c r="AW161" i="1"/>
  <c r="P161" i="1"/>
  <c r="AF161" i="1"/>
  <c r="AH161" i="1" s="1"/>
  <c r="Q161" i="1"/>
  <c r="R161" i="1" s="1"/>
  <c r="AM161" i="1"/>
  <c r="AP161" i="1" s="1"/>
  <c r="AO161" i="1"/>
  <c r="BA157" i="1"/>
  <c r="K157" i="1" s="1"/>
  <c r="BB157" i="1"/>
  <c r="N159" i="1"/>
  <c r="AJ159" i="1"/>
  <c r="F159" i="1" s="1"/>
  <c r="M159" i="1"/>
  <c r="V159" i="1"/>
  <c r="L159" i="1" s="1"/>
  <c r="AI159" i="1"/>
  <c r="E157" i="1"/>
  <c r="AX157" i="1"/>
  <c r="J157" i="1" s="1"/>
  <c r="N160" i="1"/>
  <c r="AJ160" i="1"/>
  <c r="F160" i="1" s="1"/>
  <c r="D158" i="1"/>
  <c r="AZ158" i="1"/>
  <c r="AT158" i="1"/>
  <c r="AR158" i="1"/>
  <c r="I158" i="1" s="1"/>
  <c r="U161" i="1" l="1"/>
  <c r="V160" i="1"/>
  <c r="L160" i="1" s="1"/>
  <c r="M160" i="1"/>
  <c r="AI160" i="1"/>
  <c r="D159" i="1"/>
  <c r="AZ159" i="1"/>
  <c r="AR159" i="1"/>
  <c r="I159" i="1" s="1"/>
  <c r="AT159" i="1"/>
  <c r="AQ161" i="1"/>
  <c r="H161" i="1" s="1"/>
  <c r="E158" i="1"/>
  <c r="AX158" i="1"/>
  <c r="J158" i="1" s="1"/>
  <c r="Z161" i="1"/>
  <c r="BB158" i="1"/>
  <c r="BA158" i="1"/>
  <c r="K158" i="1" s="1"/>
  <c r="T162" i="1"/>
  <c r="AL162" i="1"/>
  <c r="AM162" i="1"/>
  <c r="AP162" i="1" s="1"/>
  <c r="AW162" i="1"/>
  <c r="AF162" i="1"/>
  <c r="AH162" i="1" s="1"/>
  <c r="P162" i="1"/>
  <c r="AG162" i="1"/>
  <c r="AK162" i="1" s="1"/>
  <c r="G162" i="1" s="1"/>
  <c r="Q162" i="1"/>
  <c r="R162" i="1" s="1"/>
  <c r="AO162" i="1"/>
  <c r="AU162" i="1"/>
  <c r="AV162" i="1"/>
  <c r="U162" i="1" l="1"/>
  <c r="AQ162" i="1"/>
  <c r="H162" i="1" s="1"/>
  <c r="M162" i="1"/>
  <c r="AU163" i="1"/>
  <c r="Q163" i="1"/>
  <c r="R163" i="1" s="1"/>
  <c r="AF163" i="1"/>
  <c r="AH163" i="1" s="1"/>
  <c r="AV163" i="1"/>
  <c r="P163" i="1"/>
  <c r="AG163" i="1"/>
  <c r="AK163" i="1" s="1"/>
  <c r="G163" i="1" s="1"/>
  <c r="AL163" i="1"/>
  <c r="T163" i="1"/>
  <c r="AM163" i="1"/>
  <c r="AP163" i="1" s="1"/>
  <c r="AO163" i="1"/>
  <c r="AW163" i="1"/>
  <c r="BA159" i="1"/>
  <c r="K159" i="1" s="1"/>
  <c r="BB159" i="1"/>
  <c r="E159" i="1"/>
  <c r="AX159" i="1"/>
  <c r="J159" i="1" s="1"/>
  <c r="AJ161" i="1"/>
  <c r="F161" i="1" s="1"/>
  <c r="N161" i="1"/>
  <c r="AI162" i="1"/>
  <c r="V162" i="1"/>
  <c r="L162" i="1" s="1"/>
  <c r="AT160" i="1"/>
  <c r="D160" i="1"/>
  <c r="AZ160" i="1"/>
  <c r="AR160" i="1"/>
  <c r="I160" i="1" s="1"/>
  <c r="Z162" i="1"/>
  <c r="M161" i="1"/>
  <c r="AI161" i="1"/>
  <c r="V161" i="1"/>
  <c r="L161" i="1" s="1"/>
  <c r="U163" i="1" l="1"/>
  <c r="Z163" i="1"/>
  <c r="AR161" i="1"/>
  <c r="I161" i="1" s="1"/>
  <c r="D161" i="1"/>
  <c r="AT161" i="1"/>
  <c r="AZ161" i="1"/>
  <c r="V163" i="1"/>
  <c r="L163" i="1" s="1"/>
  <c r="M163" i="1"/>
  <c r="AI163" i="1"/>
  <c r="BA160" i="1"/>
  <c r="K160" i="1" s="1"/>
  <c r="BB160" i="1"/>
  <c r="N163" i="1"/>
  <c r="AJ163" i="1"/>
  <c r="F163" i="1" s="1"/>
  <c r="E160" i="1"/>
  <c r="AX160" i="1"/>
  <c r="J160" i="1" s="1"/>
  <c r="AT162" i="1"/>
  <c r="AZ162" i="1"/>
  <c r="AR162" i="1"/>
  <c r="I162" i="1" s="1"/>
  <c r="D162" i="1"/>
  <c r="N162" i="1"/>
  <c r="AJ162" i="1"/>
  <c r="F162" i="1" s="1"/>
  <c r="AQ163" i="1"/>
  <c r="H163" i="1" s="1"/>
  <c r="T164" i="1"/>
  <c r="AF164" i="1"/>
  <c r="AH164" i="1" s="1"/>
  <c r="AG164" i="1"/>
  <c r="AK164" i="1" s="1"/>
  <c r="G164" i="1" s="1"/>
  <c r="AU164" i="1"/>
  <c r="AV164" i="1"/>
  <c r="P164" i="1"/>
  <c r="AL164" i="1"/>
  <c r="Q164" i="1"/>
  <c r="R164" i="1" s="1"/>
  <c r="AM164" i="1"/>
  <c r="AP164" i="1" s="1"/>
  <c r="AO164" i="1"/>
  <c r="AW164" i="1"/>
  <c r="U164" i="1" l="1"/>
  <c r="AQ164" i="1"/>
  <c r="H164" i="1" s="1"/>
  <c r="D163" i="1"/>
  <c r="AR163" i="1"/>
  <c r="I163" i="1" s="1"/>
  <c r="AZ163" i="1"/>
  <c r="AT163" i="1"/>
  <c r="BB162" i="1"/>
  <c r="BA162" i="1"/>
  <c r="K162" i="1" s="1"/>
  <c r="BA161" i="1"/>
  <c r="K161" i="1" s="1"/>
  <c r="BB161" i="1"/>
  <c r="E161" i="1"/>
  <c r="AX161" i="1"/>
  <c r="J161" i="1" s="1"/>
  <c r="AF165" i="1"/>
  <c r="AH165" i="1" s="1"/>
  <c r="AU165" i="1"/>
  <c r="T165" i="1"/>
  <c r="AG165" i="1"/>
  <c r="AK165" i="1" s="1"/>
  <c r="G165" i="1" s="1"/>
  <c r="AV165" i="1"/>
  <c r="AL165" i="1"/>
  <c r="AW165" i="1"/>
  <c r="P165" i="1"/>
  <c r="Q165" i="1"/>
  <c r="R165" i="1" s="1"/>
  <c r="AM165" i="1"/>
  <c r="AP165" i="1" s="1"/>
  <c r="AO165" i="1"/>
  <c r="E162" i="1"/>
  <c r="AX162" i="1"/>
  <c r="J162" i="1" s="1"/>
  <c r="Z164" i="1"/>
  <c r="U165" i="1" l="1"/>
  <c r="AI165" i="1"/>
  <c r="Z165" i="1"/>
  <c r="E163" i="1"/>
  <c r="AX163" i="1"/>
  <c r="J163" i="1" s="1"/>
  <c r="AI164" i="1"/>
  <c r="V164" i="1"/>
  <c r="L164" i="1" s="1"/>
  <c r="M164" i="1"/>
  <c r="BA163" i="1"/>
  <c r="K163" i="1" s="1"/>
  <c r="BB163" i="1"/>
  <c r="V165" i="1"/>
  <c r="L165" i="1" s="1"/>
  <c r="M165" i="1"/>
  <c r="AQ165" i="1"/>
  <c r="H165" i="1" s="1"/>
  <c r="N165" i="1"/>
  <c r="AJ165" i="1"/>
  <c r="F165" i="1" s="1"/>
  <c r="N164" i="1"/>
  <c r="AJ164" i="1"/>
  <c r="F164" i="1" s="1"/>
  <c r="AG166" i="1"/>
  <c r="AK166" i="1" s="1"/>
  <c r="G166" i="1" s="1"/>
  <c r="AW166" i="1"/>
  <c r="AL166" i="1"/>
  <c r="AM166" i="1"/>
  <c r="AP166" i="1" s="1"/>
  <c r="AQ166" i="1" s="1"/>
  <c r="H166" i="1" s="1"/>
  <c r="P166" i="1"/>
  <c r="AF166" i="1"/>
  <c r="AH166" i="1" s="1"/>
  <c r="Q166" i="1"/>
  <c r="R166" i="1" s="1"/>
  <c r="AO166" i="1"/>
  <c r="T166" i="1"/>
  <c r="AU166" i="1"/>
  <c r="AV166" i="1"/>
  <c r="U166" i="1" l="1"/>
  <c r="AT164" i="1"/>
  <c r="AZ164" i="1"/>
  <c r="D164" i="1"/>
  <c r="AR164" i="1"/>
  <c r="I164" i="1" s="1"/>
  <c r="Z166" i="1"/>
  <c r="AW167" i="1"/>
  <c r="P167" i="1"/>
  <c r="AM167" i="1"/>
  <c r="AP167" i="1" s="1"/>
  <c r="AG167" i="1"/>
  <c r="AK167" i="1" s="1"/>
  <c r="G167" i="1" s="1"/>
  <c r="T167" i="1"/>
  <c r="AL167" i="1"/>
  <c r="AO167" i="1"/>
  <c r="Q167" i="1"/>
  <c r="R167" i="1" s="1"/>
  <c r="AU167" i="1"/>
  <c r="AV167" i="1"/>
  <c r="AF167" i="1"/>
  <c r="AH167" i="1" s="1"/>
  <c r="AZ165" i="1"/>
  <c r="D165" i="1"/>
  <c r="AT165" i="1"/>
  <c r="AR165" i="1"/>
  <c r="I165" i="1" s="1"/>
  <c r="U167" i="1" l="1"/>
  <c r="AQ167" i="1"/>
  <c r="H167" i="1" s="1"/>
  <c r="Z167" i="1"/>
  <c r="N167" i="1" s="1"/>
  <c r="V166" i="1"/>
  <c r="L166" i="1" s="1"/>
  <c r="M166" i="1"/>
  <c r="AI166" i="1"/>
  <c r="N166" i="1"/>
  <c r="AJ166" i="1"/>
  <c r="F166" i="1" s="1"/>
  <c r="Z168" i="1"/>
  <c r="P168" i="1"/>
  <c r="AU168" i="1"/>
  <c r="Q168" i="1"/>
  <c r="R168" i="1" s="1"/>
  <c r="AF168" i="1"/>
  <c r="AH168" i="1" s="1"/>
  <c r="AV168" i="1"/>
  <c r="AG168" i="1"/>
  <c r="AK168" i="1" s="1"/>
  <c r="G168" i="1" s="1"/>
  <c r="AW168" i="1"/>
  <c r="AL168" i="1"/>
  <c r="T168" i="1"/>
  <c r="AM168" i="1"/>
  <c r="AP168" i="1" s="1"/>
  <c r="AO168" i="1"/>
  <c r="BB165" i="1"/>
  <c r="BA165" i="1"/>
  <c r="K165" i="1" s="1"/>
  <c r="BB164" i="1"/>
  <c r="BA164" i="1"/>
  <c r="K164" i="1" s="1"/>
  <c r="E165" i="1"/>
  <c r="AX165" i="1"/>
  <c r="J165" i="1" s="1"/>
  <c r="E164" i="1"/>
  <c r="AX164" i="1"/>
  <c r="J164" i="1" s="1"/>
  <c r="U168" i="1" l="1"/>
  <c r="AJ167" i="1"/>
  <c r="F167" i="1" s="1"/>
  <c r="AI167" i="1"/>
  <c r="M167" i="1"/>
  <c r="V167" i="1"/>
  <c r="L167" i="1" s="1"/>
  <c r="Q169" i="1"/>
  <c r="R169" i="1" s="1"/>
  <c r="T169" i="1"/>
  <c r="AG169" i="1"/>
  <c r="AK169" i="1" s="1"/>
  <c r="G169" i="1" s="1"/>
  <c r="AW169" i="1"/>
  <c r="AL169" i="1"/>
  <c r="AM169" i="1"/>
  <c r="AP169" i="1" s="1"/>
  <c r="AO169" i="1"/>
  <c r="P169" i="1"/>
  <c r="AU169" i="1"/>
  <c r="AF169" i="1"/>
  <c r="AH169" i="1" s="1"/>
  <c r="AV169" i="1"/>
  <c r="AQ168" i="1"/>
  <c r="H168" i="1" s="1"/>
  <c r="AR166" i="1"/>
  <c r="I166" i="1" s="1"/>
  <c r="AT166" i="1"/>
  <c r="D166" i="1"/>
  <c r="AZ166" i="1"/>
  <c r="V168" i="1"/>
  <c r="L168" i="1" s="1"/>
  <c r="AI168" i="1"/>
  <c r="M168" i="1"/>
  <c r="AJ168" i="1"/>
  <c r="F168" i="1" s="1"/>
  <c r="N168" i="1"/>
  <c r="U169" i="1" l="1"/>
  <c r="E166" i="1"/>
  <c r="AX166" i="1"/>
  <c r="J166" i="1" s="1"/>
  <c r="AF170" i="1"/>
  <c r="AH170" i="1" s="1"/>
  <c r="AV170" i="1"/>
  <c r="AU170" i="1"/>
  <c r="P170" i="1"/>
  <c r="U170" i="1" s="1"/>
  <c r="AW170" i="1"/>
  <c r="Q170" i="1"/>
  <c r="R170" i="1" s="1"/>
  <c r="AG170" i="1"/>
  <c r="AK170" i="1" s="1"/>
  <c r="G170" i="1" s="1"/>
  <c r="AL170" i="1"/>
  <c r="T170" i="1"/>
  <c r="AO170" i="1"/>
  <c r="AM170" i="1"/>
  <c r="AP170" i="1" s="1"/>
  <c r="BB166" i="1"/>
  <c r="BA166" i="1"/>
  <c r="K166" i="1" s="1"/>
  <c r="Z169" i="1"/>
  <c r="AT168" i="1"/>
  <c r="AR168" i="1"/>
  <c r="I168" i="1" s="1"/>
  <c r="AZ168" i="1"/>
  <c r="D168" i="1"/>
  <c r="AQ169" i="1"/>
  <c r="H169" i="1" s="1"/>
  <c r="D167" i="1"/>
  <c r="AR167" i="1"/>
  <c r="I167" i="1" s="1"/>
  <c r="AZ167" i="1"/>
  <c r="AT167" i="1"/>
  <c r="AI169" i="1" l="1"/>
  <c r="M169" i="1"/>
  <c r="V169" i="1"/>
  <c r="L169" i="1" s="1"/>
  <c r="T171" i="1"/>
  <c r="AL171" i="1"/>
  <c r="AW171" i="1"/>
  <c r="AM171" i="1"/>
  <c r="AP171" i="1" s="1"/>
  <c r="AO171" i="1"/>
  <c r="P171" i="1"/>
  <c r="Q171" i="1"/>
  <c r="R171" i="1" s="1"/>
  <c r="AU171" i="1"/>
  <c r="AV171" i="1"/>
  <c r="AF171" i="1"/>
  <c r="AH171" i="1" s="1"/>
  <c r="AG171" i="1"/>
  <c r="AK171" i="1" s="1"/>
  <c r="G171" i="1" s="1"/>
  <c r="Z170" i="1"/>
  <c r="M170" i="1"/>
  <c r="AI170" i="1"/>
  <c r="V170" i="1"/>
  <c r="L170" i="1" s="1"/>
  <c r="E168" i="1"/>
  <c r="AX168" i="1"/>
  <c r="J168" i="1" s="1"/>
  <c r="N169" i="1"/>
  <c r="AJ169" i="1"/>
  <c r="F169" i="1" s="1"/>
  <c r="AQ170" i="1"/>
  <c r="H170" i="1" s="1"/>
  <c r="E167" i="1"/>
  <c r="AX167" i="1"/>
  <c r="J167" i="1" s="1"/>
  <c r="BA167" i="1"/>
  <c r="K167" i="1" s="1"/>
  <c r="BB167" i="1"/>
  <c r="BB168" i="1"/>
  <c r="BA168" i="1"/>
  <c r="K168" i="1" s="1"/>
  <c r="U171" i="1" l="1"/>
  <c r="AQ171" i="1"/>
  <c r="H171" i="1" s="1"/>
  <c r="Z171" i="1"/>
  <c r="AJ171" i="1" s="1"/>
  <c r="F171" i="1" s="1"/>
  <c r="AM172" i="1"/>
  <c r="AP172" i="1" s="1"/>
  <c r="P172" i="1"/>
  <c r="Q172" i="1"/>
  <c r="R172" i="1" s="1"/>
  <c r="AU172" i="1"/>
  <c r="AF172" i="1"/>
  <c r="AH172" i="1" s="1"/>
  <c r="AV172" i="1"/>
  <c r="T172" i="1"/>
  <c r="AG172" i="1"/>
  <c r="AK172" i="1" s="1"/>
  <c r="G172" i="1" s="1"/>
  <c r="AW172" i="1"/>
  <c r="AL172" i="1"/>
  <c r="AO172" i="1"/>
  <c r="N171" i="1"/>
  <c r="AZ170" i="1"/>
  <c r="AR170" i="1"/>
  <c r="I170" i="1" s="1"/>
  <c r="AT170" i="1"/>
  <c r="D170" i="1"/>
  <c r="AJ170" i="1"/>
  <c r="F170" i="1" s="1"/>
  <c r="N170" i="1"/>
  <c r="AZ169" i="1"/>
  <c r="D169" i="1"/>
  <c r="AT169" i="1"/>
  <c r="AR169" i="1"/>
  <c r="I169" i="1" s="1"/>
  <c r="U172" i="1" l="1"/>
  <c r="AQ172" i="1"/>
  <c r="H172" i="1" s="1"/>
  <c r="V172" i="1"/>
  <c r="L172" i="1" s="1"/>
  <c r="E170" i="1"/>
  <c r="AX170" i="1"/>
  <c r="J170" i="1" s="1"/>
  <c r="BB170" i="1"/>
  <c r="BA170" i="1"/>
  <c r="K170" i="1" s="1"/>
  <c r="Z172" i="1"/>
  <c r="V171" i="1"/>
  <c r="L171" i="1" s="1"/>
  <c r="M171" i="1"/>
  <c r="AI171" i="1"/>
  <c r="E169" i="1"/>
  <c r="AX169" i="1"/>
  <c r="J169" i="1" s="1"/>
  <c r="BA169" i="1"/>
  <c r="K169" i="1" s="1"/>
  <c r="BB169" i="1"/>
  <c r="T173" i="1"/>
  <c r="AG173" i="1"/>
  <c r="AK173" i="1" s="1"/>
  <c r="G173" i="1" s="1"/>
  <c r="AW173" i="1"/>
  <c r="AL173" i="1"/>
  <c r="AM173" i="1"/>
  <c r="AP173" i="1" s="1"/>
  <c r="P173" i="1"/>
  <c r="AO173" i="1"/>
  <c r="AU173" i="1"/>
  <c r="AF173" i="1"/>
  <c r="AH173" i="1" s="1"/>
  <c r="Q173" i="1"/>
  <c r="R173" i="1" s="1"/>
  <c r="AV173" i="1"/>
  <c r="U173" i="1" l="1"/>
  <c r="AI172" i="1"/>
  <c r="M172" i="1"/>
  <c r="Z173" i="1"/>
  <c r="AT172" i="1"/>
  <c r="AZ172" i="1"/>
  <c r="D172" i="1"/>
  <c r="AR172" i="1"/>
  <c r="I172" i="1" s="1"/>
  <c r="AR171" i="1"/>
  <c r="I171" i="1" s="1"/>
  <c r="AZ171" i="1"/>
  <c r="D171" i="1"/>
  <c r="AT171" i="1"/>
  <c r="AQ173" i="1"/>
  <c r="H173" i="1" s="1"/>
  <c r="P174" i="1"/>
  <c r="AO174" i="1"/>
  <c r="Q174" i="1"/>
  <c r="R174" i="1" s="1"/>
  <c r="AU174" i="1"/>
  <c r="AF174" i="1"/>
  <c r="AH174" i="1" s="1"/>
  <c r="AV174" i="1"/>
  <c r="AW174" i="1"/>
  <c r="AG174" i="1"/>
  <c r="AK174" i="1" s="1"/>
  <c r="G174" i="1" s="1"/>
  <c r="AL174" i="1"/>
  <c r="T174" i="1"/>
  <c r="AM174" i="1"/>
  <c r="AP174" i="1" s="1"/>
  <c r="AJ172" i="1"/>
  <c r="F172" i="1" s="1"/>
  <c r="N172" i="1"/>
  <c r="U174" i="1" l="1"/>
  <c r="AF175" i="1"/>
  <c r="AH175" i="1" s="1"/>
  <c r="AU175" i="1"/>
  <c r="Q175" i="1"/>
  <c r="R175" i="1" s="1"/>
  <c r="AV175" i="1"/>
  <c r="AG175" i="1"/>
  <c r="AK175" i="1" s="1"/>
  <c r="G175" i="1" s="1"/>
  <c r="AW175" i="1"/>
  <c r="T175" i="1"/>
  <c r="AL175" i="1"/>
  <c r="AM175" i="1"/>
  <c r="AP175" i="1" s="1"/>
  <c r="AO175" i="1"/>
  <c r="P175" i="1"/>
  <c r="M174" i="1"/>
  <c r="V174" i="1"/>
  <c r="L174" i="1" s="1"/>
  <c r="Z174" i="1"/>
  <c r="M173" i="1"/>
  <c r="V173" i="1"/>
  <c r="L173" i="1" s="1"/>
  <c r="AI173" i="1"/>
  <c r="BA172" i="1"/>
  <c r="K172" i="1" s="1"/>
  <c r="BB172" i="1"/>
  <c r="AI174" i="1"/>
  <c r="E171" i="1"/>
  <c r="AX171" i="1"/>
  <c r="J171" i="1" s="1"/>
  <c r="E172" i="1"/>
  <c r="AX172" i="1"/>
  <c r="J172" i="1" s="1"/>
  <c r="BA171" i="1"/>
  <c r="K171" i="1" s="1"/>
  <c r="BB171" i="1"/>
  <c r="AQ174" i="1"/>
  <c r="H174" i="1" s="1"/>
  <c r="AJ173" i="1"/>
  <c r="F173" i="1" s="1"/>
  <c r="N173" i="1"/>
  <c r="U175" i="1" l="1"/>
  <c r="D173" i="1"/>
  <c r="AT173" i="1"/>
  <c r="AR173" i="1"/>
  <c r="I173" i="1" s="1"/>
  <c r="AZ173" i="1"/>
  <c r="AT174" i="1"/>
  <c r="AZ174" i="1"/>
  <c r="D174" i="1"/>
  <c r="AR174" i="1"/>
  <c r="I174" i="1" s="1"/>
  <c r="Z175" i="1"/>
  <c r="AJ174" i="1"/>
  <c r="F174" i="1" s="1"/>
  <c r="N174" i="1"/>
  <c r="AQ175" i="1"/>
  <c r="H175" i="1" s="1"/>
  <c r="AU176" i="1"/>
  <c r="T176" i="1"/>
  <c r="AF176" i="1"/>
  <c r="AH176" i="1" s="1"/>
  <c r="AW176" i="1"/>
  <c r="AG176" i="1"/>
  <c r="AK176" i="1" s="1"/>
  <c r="G176" i="1" s="1"/>
  <c r="AL176" i="1"/>
  <c r="Z176" i="1"/>
  <c r="AM176" i="1"/>
  <c r="AP176" i="1" s="1"/>
  <c r="P176" i="1"/>
  <c r="Q176" i="1"/>
  <c r="R176" i="1" s="1"/>
  <c r="AO176" i="1"/>
  <c r="AV176" i="1"/>
  <c r="U176" i="1" l="1"/>
  <c r="N176" i="1"/>
  <c r="AJ176" i="1"/>
  <c r="F176" i="1" s="1"/>
  <c r="BB174" i="1"/>
  <c r="BA174" i="1"/>
  <c r="K174" i="1" s="1"/>
  <c r="BA173" i="1"/>
  <c r="K173" i="1" s="1"/>
  <c r="BB173" i="1"/>
  <c r="N175" i="1"/>
  <c r="AJ175" i="1"/>
  <c r="F175" i="1" s="1"/>
  <c r="E173" i="1"/>
  <c r="AX173" i="1"/>
  <c r="J173" i="1" s="1"/>
  <c r="T177" i="1"/>
  <c r="AW177" i="1"/>
  <c r="AO177" i="1"/>
  <c r="P177" i="1"/>
  <c r="AU177" i="1"/>
  <c r="Q177" i="1"/>
  <c r="R177" i="1" s="1"/>
  <c r="AF177" i="1"/>
  <c r="AH177" i="1" s="1"/>
  <c r="AV177" i="1"/>
  <c r="AG177" i="1"/>
  <c r="AK177" i="1" s="1"/>
  <c r="G177" i="1" s="1"/>
  <c r="AL177" i="1"/>
  <c r="AM177" i="1"/>
  <c r="AP177" i="1" s="1"/>
  <c r="E174" i="1"/>
  <c r="AX174" i="1"/>
  <c r="J174" i="1" s="1"/>
  <c r="AQ176" i="1"/>
  <c r="H176" i="1" s="1"/>
  <c r="V175" i="1"/>
  <c r="L175" i="1" s="1"/>
  <c r="M175" i="1"/>
  <c r="AI175" i="1"/>
  <c r="U177" i="1" l="1"/>
  <c r="AL178" i="1"/>
  <c r="AG178" i="1"/>
  <c r="AK178" i="1" s="1"/>
  <c r="G178" i="1" s="1"/>
  <c r="AW178" i="1"/>
  <c r="T178" i="1"/>
  <c r="Z178" i="1"/>
  <c r="AM178" i="1"/>
  <c r="AP178" i="1" s="1"/>
  <c r="AO178" i="1"/>
  <c r="P178" i="1"/>
  <c r="Q178" i="1"/>
  <c r="R178" i="1" s="1"/>
  <c r="AF178" i="1"/>
  <c r="AH178" i="1" s="1"/>
  <c r="AU178" i="1"/>
  <c r="AV178" i="1"/>
  <c r="AI176" i="1"/>
  <c r="V176" i="1"/>
  <c r="L176" i="1" s="1"/>
  <c r="M176" i="1"/>
  <c r="AQ177" i="1"/>
  <c r="H177" i="1" s="1"/>
  <c r="AT175" i="1"/>
  <c r="D175" i="1"/>
  <c r="AR175" i="1"/>
  <c r="I175" i="1" s="1"/>
  <c r="AZ175" i="1"/>
  <c r="Z177" i="1"/>
  <c r="U178" i="1" l="1"/>
  <c r="N178" i="1"/>
  <c r="AJ178" i="1"/>
  <c r="F178" i="1" s="1"/>
  <c r="E175" i="1"/>
  <c r="AX175" i="1"/>
  <c r="J175" i="1" s="1"/>
  <c r="AJ177" i="1"/>
  <c r="F177" i="1" s="1"/>
  <c r="N177" i="1"/>
  <c r="AZ176" i="1"/>
  <c r="D176" i="1"/>
  <c r="AR176" i="1"/>
  <c r="I176" i="1" s="1"/>
  <c r="AT176" i="1"/>
  <c r="AI177" i="1"/>
  <c r="M177" i="1"/>
  <c r="V177" i="1"/>
  <c r="L177" i="1" s="1"/>
  <c r="BB175" i="1"/>
  <c r="BA175" i="1"/>
  <c r="K175" i="1" s="1"/>
  <c r="AQ178" i="1"/>
  <c r="H178" i="1" s="1"/>
  <c r="AL179" i="1"/>
  <c r="AV179" i="1"/>
  <c r="AO179" i="1"/>
  <c r="P179" i="1"/>
  <c r="Q179" i="1"/>
  <c r="R179" i="1" s="1"/>
  <c r="AF179" i="1"/>
  <c r="AH179" i="1" s="1"/>
  <c r="AW179" i="1"/>
  <c r="T179" i="1"/>
  <c r="AU179" i="1"/>
  <c r="AG179" i="1"/>
  <c r="AK179" i="1" s="1"/>
  <c r="G179" i="1" s="1"/>
  <c r="Z179" i="1"/>
  <c r="AM179" i="1"/>
  <c r="AP179" i="1" s="1"/>
  <c r="U179" i="1" l="1"/>
  <c r="AQ179" i="1"/>
  <c r="H179" i="1" s="1"/>
  <c r="AZ177" i="1"/>
  <c r="AT177" i="1"/>
  <c r="AR177" i="1"/>
  <c r="I177" i="1" s="1"/>
  <c r="D177" i="1"/>
  <c r="AW180" i="1"/>
  <c r="P180" i="1"/>
  <c r="U180" i="1" s="1"/>
  <c r="Q180" i="1"/>
  <c r="R180" i="1" s="1"/>
  <c r="AU180" i="1"/>
  <c r="AF180" i="1"/>
  <c r="AH180" i="1" s="1"/>
  <c r="AV180" i="1"/>
  <c r="AG180" i="1"/>
  <c r="AK180" i="1" s="1"/>
  <c r="G180" i="1" s="1"/>
  <c r="T180" i="1"/>
  <c r="AL180" i="1"/>
  <c r="AM180" i="1"/>
  <c r="AP180" i="1" s="1"/>
  <c r="AO180" i="1"/>
  <c r="Z180" i="1"/>
  <c r="AI178" i="1"/>
  <c r="M178" i="1"/>
  <c r="V178" i="1"/>
  <c r="L178" i="1" s="1"/>
  <c r="BA176" i="1"/>
  <c r="K176" i="1" s="1"/>
  <c r="BB176" i="1"/>
  <c r="E176" i="1"/>
  <c r="AX176" i="1"/>
  <c r="J176" i="1" s="1"/>
  <c r="N179" i="1"/>
  <c r="AJ179" i="1"/>
  <c r="F179" i="1" s="1"/>
  <c r="AI179" i="1" l="1"/>
  <c r="M179" i="1"/>
  <c r="V179" i="1"/>
  <c r="L179" i="1" s="1"/>
  <c r="E177" i="1"/>
  <c r="AX177" i="1"/>
  <c r="J177" i="1" s="1"/>
  <c r="BA177" i="1"/>
  <c r="K177" i="1" s="1"/>
  <c r="BB177" i="1"/>
  <c r="N180" i="1"/>
  <c r="AJ180" i="1"/>
  <c r="F180" i="1" s="1"/>
  <c r="AW181" i="1"/>
  <c r="T181" i="1"/>
  <c r="AG181" i="1"/>
  <c r="AK181" i="1" s="1"/>
  <c r="G181" i="1" s="1"/>
  <c r="AL181" i="1"/>
  <c r="AM181" i="1"/>
  <c r="AP181" i="1" s="1"/>
  <c r="P181" i="1"/>
  <c r="U181" i="1" s="1"/>
  <c r="AO181" i="1"/>
  <c r="AU181" i="1"/>
  <c r="AF181" i="1"/>
  <c r="AH181" i="1" s="1"/>
  <c r="AV181" i="1"/>
  <c r="Q181" i="1"/>
  <c r="R181" i="1" s="1"/>
  <c r="AT178" i="1"/>
  <c r="D178" i="1"/>
  <c r="AR178" i="1"/>
  <c r="I178" i="1" s="1"/>
  <c r="AZ178" i="1"/>
  <c r="AQ180" i="1"/>
  <c r="H180" i="1" s="1"/>
  <c r="AI180" i="1" l="1"/>
  <c r="M180" i="1"/>
  <c r="V180" i="1"/>
  <c r="L180" i="1" s="1"/>
  <c r="BA178" i="1"/>
  <c r="K178" i="1" s="1"/>
  <c r="BB178" i="1"/>
  <c r="Z182" i="1"/>
  <c r="AL182" i="1"/>
  <c r="AV182" i="1"/>
  <c r="AO182" i="1"/>
  <c r="P182" i="1"/>
  <c r="Q182" i="1"/>
  <c r="R182" i="1" s="1"/>
  <c r="AF182" i="1"/>
  <c r="AH182" i="1" s="1"/>
  <c r="T182" i="1"/>
  <c r="AG182" i="1"/>
  <c r="AK182" i="1" s="1"/>
  <c r="G182" i="1" s="1"/>
  <c r="AM182" i="1"/>
  <c r="AP182" i="1" s="1"/>
  <c r="AW182" i="1"/>
  <c r="AU182" i="1"/>
  <c r="E178" i="1"/>
  <c r="AX178" i="1"/>
  <c r="J178" i="1" s="1"/>
  <c r="AI181" i="1"/>
  <c r="V181" i="1"/>
  <c r="L181" i="1" s="1"/>
  <c r="M181" i="1"/>
  <c r="AQ181" i="1"/>
  <c r="H181" i="1" s="1"/>
  <c r="Z181" i="1"/>
  <c r="D179" i="1"/>
  <c r="AZ179" i="1"/>
  <c r="AT179" i="1"/>
  <c r="AR179" i="1"/>
  <c r="I179" i="1" s="1"/>
  <c r="U182" i="1" l="1"/>
  <c r="AR181" i="1"/>
  <c r="I181" i="1" s="1"/>
  <c r="AZ181" i="1"/>
  <c r="AT181" i="1"/>
  <c r="D181" i="1"/>
  <c r="N181" i="1"/>
  <c r="AJ181" i="1"/>
  <c r="F181" i="1" s="1"/>
  <c r="N182" i="1"/>
  <c r="AJ182" i="1"/>
  <c r="F182" i="1" s="1"/>
  <c r="E179" i="1"/>
  <c r="AX179" i="1"/>
  <c r="J179" i="1" s="1"/>
  <c r="T183" i="1"/>
  <c r="AG183" i="1"/>
  <c r="AK183" i="1" s="1"/>
  <c r="G183" i="1" s="1"/>
  <c r="P183" i="1"/>
  <c r="AO183" i="1"/>
  <c r="Q183" i="1"/>
  <c r="R183" i="1" s="1"/>
  <c r="AF183" i="1"/>
  <c r="AH183" i="1" s="1"/>
  <c r="AW183" i="1"/>
  <c r="AU183" i="1"/>
  <c r="AL183" i="1"/>
  <c r="AM183" i="1"/>
  <c r="AP183" i="1" s="1"/>
  <c r="AV183" i="1"/>
  <c r="BB179" i="1"/>
  <c r="BA179" i="1"/>
  <c r="K179" i="1" s="1"/>
  <c r="AQ182" i="1"/>
  <c r="H182" i="1" s="1"/>
  <c r="AR180" i="1"/>
  <c r="I180" i="1" s="1"/>
  <c r="D180" i="1"/>
  <c r="AT180" i="1"/>
  <c r="AZ180" i="1"/>
  <c r="U183" i="1" l="1"/>
  <c r="V182" i="1"/>
  <c r="L182" i="1" s="1"/>
  <c r="AI182" i="1"/>
  <c r="M182" i="1"/>
  <c r="Q184" i="1"/>
  <c r="R184" i="1" s="1"/>
  <c r="T184" i="1"/>
  <c r="AG184" i="1"/>
  <c r="AK184" i="1" s="1"/>
  <c r="G184" i="1" s="1"/>
  <c r="AV184" i="1"/>
  <c r="AU184" i="1"/>
  <c r="P184" i="1"/>
  <c r="AF184" i="1"/>
  <c r="AH184" i="1" s="1"/>
  <c r="AW184" i="1"/>
  <c r="AM184" i="1"/>
  <c r="AP184" i="1" s="1"/>
  <c r="AL184" i="1"/>
  <c r="AO184" i="1"/>
  <c r="E181" i="1"/>
  <c r="AX181" i="1"/>
  <c r="J181" i="1" s="1"/>
  <c r="AQ183" i="1"/>
  <c r="H183" i="1" s="1"/>
  <c r="BA180" i="1"/>
  <c r="K180" i="1" s="1"/>
  <c r="BB180" i="1"/>
  <c r="BB181" i="1"/>
  <c r="BA181" i="1"/>
  <c r="K181" i="1" s="1"/>
  <c r="Z183" i="1"/>
  <c r="E180" i="1"/>
  <c r="AX180" i="1"/>
  <c r="J180" i="1" s="1"/>
  <c r="U184" i="1" l="1"/>
  <c r="AM185" i="1"/>
  <c r="AP185" i="1" s="1"/>
  <c r="AO185" i="1"/>
  <c r="AU185" i="1"/>
  <c r="T185" i="1"/>
  <c r="AW185" i="1"/>
  <c r="AF185" i="1"/>
  <c r="AH185" i="1" s="1"/>
  <c r="AG185" i="1"/>
  <c r="AK185" i="1" s="1"/>
  <c r="G185" i="1" s="1"/>
  <c r="Q185" i="1"/>
  <c r="R185" i="1" s="1"/>
  <c r="P185" i="1"/>
  <c r="AL185" i="1"/>
  <c r="AQ185" i="1" s="1"/>
  <c r="H185" i="1" s="1"/>
  <c r="AV185" i="1"/>
  <c r="N183" i="1"/>
  <c r="AJ183" i="1"/>
  <c r="F183" i="1" s="1"/>
  <c r="AR182" i="1"/>
  <c r="I182" i="1" s="1"/>
  <c r="AZ182" i="1"/>
  <c r="D182" i="1"/>
  <c r="AT182" i="1"/>
  <c r="AQ184" i="1"/>
  <c r="H184" i="1" s="1"/>
  <c r="Z184" i="1"/>
  <c r="M183" i="1"/>
  <c r="V183" i="1"/>
  <c r="L183" i="1" s="1"/>
  <c r="AI183" i="1"/>
  <c r="U185" i="1" l="1"/>
  <c r="M184" i="1"/>
  <c r="AI184" i="1"/>
  <c r="V184" i="1"/>
  <c r="L184" i="1" s="1"/>
  <c r="E182" i="1"/>
  <c r="AX182" i="1"/>
  <c r="J182" i="1" s="1"/>
  <c r="AZ183" i="1"/>
  <c r="AR183" i="1"/>
  <c r="I183" i="1" s="1"/>
  <c r="AT183" i="1"/>
  <c r="D183" i="1"/>
  <c r="BA182" i="1"/>
  <c r="K182" i="1" s="1"/>
  <c r="BB182" i="1"/>
  <c r="N184" i="1"/>
  <c r="AJ184" i="1"/>
  <c r="F184" i="1" s="1"/>
  <c r="Z185" i="1"/>
  <c r="P186" i="1"/>
  <c r="U186" i="1" s="1"/>
  <c r="AF186" i="1"/>
  <c r="AH186" i="1" s="1"/>
  <c r="AU186" i="1"/>
  <c r="AM186" i="1"/>
  <c r="AP186" i="1" s="1"/>
  <c r="T186" i="1"/>
  <c r="Q186" i="1"/>
  <c r="R186" i="1" s="1"/>
  <c r="AV186" i="1"/>
  <c r="AG186" i="1"/>
  <c r="AK186" i="1" s="1"/>
  <c r="G186" i="1" s="1"/>
  <c r="AW186" i="1"/>
  <c r="AL186" i="1"/>
  <c r="AO186" i="1"/>
  <c r="V185" i="1" l="1"/>
  <c r="L185" i="1" s="1"/>
  <c r="M185" i="1"/>
  <c r="AI185" i="1"/>
  <c r="N185" i="1"/>
  <c r="AJ185" i="1"/>
  <c r="F185" i="1" s="1"/>
  <c r="BA183" i="1"/>
  <c r="K183" i="1" s="1"/>
  <c r="BB183" i="1"/>
  <c r="AZ184" i="1"/>
  <c r="AT184" i="1"/>
  <c r="D184" i="1"/>
  <c r="AR184" i="1"/>
  <c r="I184" i="1" s="1"/>
  <c r="AQ186" i="1"/>
  <c r="H186" i="1" s="1"/>
  <c r="E183" i="1"/>
  <c r="AX183" i="1"/>
  <c r="J183" i="1" s="1"/>
  <c r="Z186" i="1"/>
  <c r="AL187" i="1"/>
  <c r="AV187" i="1"/>
  <c r="AF187" i="1"/>
  <c r="AH187" i="1" s="1"/>
  <c r="T187" i="1"/>
  <c r="AW187" i="1"/>
  <c r="AO187" i="1"/>
  <c r="Q187" i="1"/>
  <c r="R187" i="1" s="1"/>
  <c r="AG187" i="1"/>
  <c r="AK187" i="1" s="1"/>
  <c r="G187" i="1" s="1"/>
  <c r="AM187" i="1"/>
  <c r="AP187" i="1" s="1"/>
  <c r="AU187" i="1"/>
  <c r="P187" i="1"/>
  <c r="U187" i="1" l="1"/>
  <c r="AI186" i="1"/>
  <c r="M186" i="1"/>
  <c r="V186" i="1"/>
  <c r="L186" i="1" s="1"/>
  <c r="AZ185" i="1"/>
  <c r="D185" i="1"/>
  <c r="AT185" i="1"/>
  <c r="AR185" i="1"/>
  <c r="I185" i="1" s="1"/>
  <c r="AQ187" i="1"/>
  <c r="H187" i="1" s="1"/>
  <c r="E184" i="1"/>
  <c r="AX184" i="1"/>
  <c r="J184" i="1" s="1"/>
  <c r="M187" i="1"/>
  <c r="V187" i="1"/>
  <c r="L187" i="1" s="1"/>
  <c r="AI187" i="1"/>
  <c r="AW188" i="1"/>
  <c r="T188" i="1"/>
  <c r="AL188" i="1"/>
  <c r="AM188" i="1"/>
  <c r="AP188" i="1" s="1"/>
  <c r="AV188" i="1"/>
  <c r="AF188" i="1"/>
  <c r="AH188" i="1" s="1"/>
  <c r="AO188" i="1"/>
  <c r="P188" i="1"/>
  <c r="AU188" i="1"/>
  <c r="Q188" i="1"/>
  <c r="R188" i="1" s="1"/>
  <c r="AG188" i="1"/>
  <c r="AK188" i="1" s="1"/>
  <c r="G188" i="1" s="1"/>
  <c r="Z187" i="1"/>
  <c r="N186" i="1"/>
  <c r="AJ186" i="1"/>
  <c r="F186" i="1" s="1"/>
  <c r="BA184" i="1"/>
  <c r="K184" i="1" s="1"/>
  <c r="BB184" i="1"/>
  <c r="U188" i="1" l="1"/>
  <c r="Z188" i="1"/>
  <c r="N188" i="1"/>
  <c r="AJ188" i="1"/>
  <c r="F188" i="1" s="1"/>
  <c r="N187" i="1"/>
  <c r="AJ187" i="1"/>
  <c r="F187" i="1" s="1"/>
  <c r="E185" i="1"/>
  <c r="AX185" i="1"/>
  <c r="J185" i="1" s="1"/>
  <c r="BB185" i="1"/>
  <c r="BA185" i="1"/>
  <c r="K185" i="1" s="1"/>
  <c r="AQ188" i="1"/>
  <c r="H188" i="1" s="1"/>
  <c r="AW189" i="1"/>
  <c r="P189" i="1"/>
  <c r="AO189" i="1"/>
  <c r="AU189" i="1"/>
  <c r="AF189" i="1"/>
  <c r="AH189" i="1" s="1"/>
  <c r="AG189" i="1"/>
  <c r="AK189" i="1" s="1"/>
  <c r="G189" i="1" s="1"/>
  <c r="AV189" i="1"/>
  <c r="T189" i="1"/>
  <c r="Z189" i="1"/>
  <c r="AL189" i="1"/>
  <c r="AM189" i="1"/>
  <c r="AP189" i="1" s="1"/>
  <c r="Q189" i="1"/>
  <c r="R189" i="1" s="1"/>
  <c r="AT187" i="1"/>
  <c r="D187" i="1"/>
  <c r="AZ187" i="1"/>
  <c r="AR187" i="1"/>
  <c r="I187" i="1" s="1"/>
  <c r="D186" i="1"/>
  <c r="AT186" i="1"/>
  <c r="AR186" i="1"/>
  <c r="I186" i="1" s="1"/>
  <c r="AZ186" i="1"/>
  <c r="U189" i="1" l="1"/>
  <c r="AQ189" i="1"/>
  <c r="H189" i="1" s="1"/>
  <c r="E186" i="1"/>
  <c r="AX186" i="1"/>
  <c r="J186" i="1" s="1"/>
  <c r="AI188" i="1"/>
  <c r="M188" i="1"/>
  <c r="V188" i="1"/>
  <c r="L188" i="1" s="1"/>
  <c r="BB187" i="1"/>
  <c r="BA187" i="1"/>
  <c r="K187" i="1" s="1"/>
  <c r="BB186" i="1"/>
  <c r="BA186" i="1"/>
  <c r="K186" i="1" s="1"/>
  <c r="AL190" i="1"/>
  <c r="AV190" i="1"/>
  <c r="AF190" i="1"/>
  <c r="AH190" i="1" s="1"/>
  <c r="AU190" i="1"/>
  <c r="AM190" i="1"/>
  <c r="AP190" i="1" s="1"/>
  <c r="P190" i="1"/>
  <c r="AW190" i="1"/>
  <c r="Q190" i="1"/>
  <c r="R190" i="1" s="1"/>
  <c r="AG190" i="1"/>
  <c r="AK190" i="1" s="1"/>
  <c r="G190" i="1" s="1"/>
  <c r="T190" i="1"/>
  <c r="AO190" i="1"/>
  <c r="N189" i="1"/>
  <c r="AJ189" i="1"/>
  <c r="F189" i="1" s="1"/>
  <c r="E187" i="1"/>
  <c r="AX187" i="1"/>
  <c r="J187" i="1" s="1"/>
  <c r="U190" i="1" l="1"/>
  <c r="AQ190" i="1"/>
  <c r="H190" i="1" s="1"/>
  <c r="V190" i="1"/>
  <c r="L190" i="1" s="1"/>
  <c r="D188" i="1"/>
  <c r="AR188" i="1"/>
  <c r="I188" i="1" s="1"/>
  <c r="AZ188" i="1"/>
  <c r="AT188" i="1"/>
  <c r="V189" i="1"/>
  <c r="L189" i="1" s="1"/>
  <c r="M189" i="1"/>
  <c r="AI189" i="1"/>
  <c r="T191" i="1"/>
  <c r="AG191" i="1"/>
  <c r="AK191" i="1" s="1"/>
  <c r="G191" i="1" s="1"/>
  <c r="AV191" i="1"/>
  <c r="AO191" i="1"/>
  <c r="Z191" i="1"/>
  <c r="AL191" i="1"/>
  <c r="AM191" i="1"/>
  <c r="AP191" i="1" s="1"/>
  <c r="P191" i="1"/>
  <c r="Q191" i="1"/>
  <c r="R191" i="1" s="1"/>
  <c r="AF191" i="1"/>
  <c r="AH191" i="1" s="1"/>
  <c r="AU191" i="1"/>
  <c r="AW191" i="1"/>
  <c r="Z190" i="1"/>
  <c r="U191" i="1" l="1"/>
  <c r="M190" i="1"/>
  <c r="AI190" i="1"/>
  <c r="AR190" i="1" s="1"/>
  <c r="I190" i="1" s="1"/>
  <c r="E188" i="1"/>
  <c r="AX188" i="1"/>
  <c r="J188" i="1" s="1"/>
  <c r="BA188" i="1"/>
  <c r="K188" i="1" s="1"/>
  <c r="BB188" i="1"/>
  <c r="AL192" i="1"/>
  <c r="AG192" i="1"/>
  <c r="AK192" i="1" s="1"/>
  <c r="G192" i="1" s="1"/>
  <c r="AW192" i="1"/>
  <c r="T192" i="1"/>
  <c r="AM192" i="1"/>
  <c r="AP192" i="1" s="1"/>
  <c r="P192" i="1"/>
  <c r="AO192" i="1"/>
  <c r="AU192" i="1"/>
  <c r="Q192" i="1"/>
  <c r="R192" i="1" s="1"/>
  <c r="AV192" i="1"/>
  <c r="AF192" i="1"/>
  <c r="AH192" i="1" s="1"/>
  <c r="AZ189" i="1"/>
  <c r="AT189" i="1"/>
  <c r="AR189" i="1"/>
  <c r="I189" i="1" s="1"/>
  <c r="D189" i="1"/>
  <c r="AT190" i="1"/>
  <c r="N191" i="1"/>
  <c r="AJ191" i="1"/>
  <c r="F191" i="1" s="1"/>
  <c r="AQ191" i="1"/>
  <c r="H191" i="1" s="1"/>
  <c r="N190" i="1"/>
  <c r="AJ190" i="1"/>
  <c r="F190" i="1" s="1"/>
  <c r="U192" i="1" l="1"/>
  <c r="D190" i="1"/>
  <c r="M192" i="1"/>
  <c r="AZ190" i="1"/>
  <c r="AQ192" i="1"/>
  <c r="H192" i="1" s="1"/>
  <c r="E189" i="1"/>
  <c r="AX189" i="1"/>
  <c r="J189" i="1" s="1"/>
  <c r="AM193" i="1"/>
  <c r="AP193" i="1" s="1"/>
  <c r="AG193" i="1"/>
  <c r="AK193" i="1" s="1"/>
  <c r="G193" i="1" s="1"/>
  <c r="AW193" i="1"/>
  <c r="AL193" i="1"/>
  <c r="P193" i="1"/>
  <c r="AO193" i="1"/>
  <c r="Q193" i="1"/>
  <c r="R193" i="1" s="1"/>
  <c r="AV193" i="1"/>
  <c r="AF193" i="1"/>
  <c r="AH193" i="1" s="1"/>
  <c r="AU193" i="1"/>
  <c r="T193" i="1"/>
  <c r="BA189" i="1"/>
  <c r="K189" i="1" s="1"/>
  <c r="BB189" i="1"/>
  <c r="BA190" i="1"/>
  <c r="K190" i="1" s="1"/>
  <c r="BB190" i="1"/>
  <c r="V192" i="1"/>
  <c r="L192" i="1" s="1"/>
  <c r="AI192" i="1"/>
  <c r="Z192" i="1"/>
  <c r="E190" i="1"/>
  <c r="AX190" i="1"/>
  <c r="J190" i="1" s="1"/>
  <c r="V191" i="1"/>
  <c r="L191" i="1" s="1"/>
  <c r="AI191" i="1"/>
  <c r="M191" i="1"/>
  <c r="U193" i="1" l="1"/>
  <c r="Z193" i="1"/>
  <c r="AZ192" i="1"/>
  <c r="AT192" i="1"/>
  <c r="D192" i="1"/>
  <c r="AR192" i="1"/>
  <c r="I192" i="1" s="1"/>
  <c r="AT191" i="1"/>
  <c r="AZ191" i="1"/>
  <c r="D191" i="1"/>
  <c r="AR191" i="1"/>
  <c r="I191" i="1" s="1"/>
  <c r="P194" i="1"/>
  <c r="AM194" i="1"/>
  <c r="AP194" i="1" s="1"/>
  <c r="AW194" i="1"/>
  <c r="AF194" i="1"/>
  <c r="AH194" i="1" s="1"/>
  <c r="T194" i="1"/>
  <c r="AU194" i="1"/>
  <c r="AG194" i="1"/>
  <c r="AK194" i="1" s="1"/>
  <c r="G194" i="1" s="1"/>
  <c r="AO194" i="1"/>
  <c r="AV194" i="1"/>
  <c r="AL194" i="1"/>
  <c r="Q194" i="1"/>
  <c r="R194" i="1" s="1"/>
  <c r="N192" i="1"/>
  <c r="AJ192" i="1"/>
  <c r="F192" i="1" s="1"/>
  <c r="AQ193" i="1"/>
  <c r="H193" i="1" s="1"/>
  <c r="U194" i="1" l="1"/>
  <c r="AQ194" i="1"/>
  <c r="H194" i="1" s="1"/>
  <c r="AO195" i="1"/>
  <c r="T195" i="1"/>
  <c r="AL195" i="1"/>
  <c r="AM195" i="1"/>
  <c r="AP195" i="1" s="1"/>
  <c r="AU195" i="1"/>
  <c r="Q195" i="1"/>
  <c r="R195" i="1" s="1"/>
  <c r="AV195" i="1"/>
  <c r="P195" i="1"/>
  <c r="AF195" i="1"/>
  <c r="AH195" i="1" s="1"/>
  <c r="AW195" i="1"/>
  <c r="AG195" i="1"/>
  <c r="AK195" i="1" s="1"/>
  <c r="G195" i="1" s="1"/>
  <c r="E192" i="1"/>
  <c r="AX192" i="1"/>
  <c r="J192" i="1" s="1"/>
  <c r="BB191" i="1"/>
  <c r="BA191" i="1"/>
  <c r="K191" i="1" s="1"/>
  <c r="Z194" i="1"/>
  <c r="M193" i="1"/>
  <c r="V193" i="1"/>
  <c r="L193" i="1" s="1"/>
  <c r="AI193" i="1"/>
  <c r="BA192" i="1"/>
  <c r="K192" i="1" s="1"/>
  <c r="BB192" i="1"/>
  <c r="E191" i="1"/>
  <c r="AX191" i="1"/>
  <c r="J191" i="1" s="1"/>
  <c r="AI194" i="1"/>
  <c r="M194" i="1"/>
  <c r="V194" i="1"/>
  <c r="L194" i="1" s="1"/>
  <c r="N193" i="1"/>
  <c r="AJ193" i="1"/>
  <c r="F193" i="1" s="1"/>
  <c r="U195" i="1" l="1"/>
  <c r="AQ195" i="1"/>
  <c r="H195" i="1" s="1"/>
  <c r="AR193" i="1"/>
  <c r="I193" i="1" s="1"/>
  <c r="D193" i="1"/>
  <c r="AT193" i="1"/>
  <c r="AZ193" i="1"/>
  <c r="M195" i="1"/>
  <c r="AI195" i="1"/>
  <c r="V195" i="1"/>
  <c r="L195" i="1" s="1"/>
  <c r="AR194" i="1"/>
  <c r="I194" i="1" s="1"/>
  <c r="AZ194" i="1"/>
  <c r="BA194" i="1" s="1"/>
  <c r="K194" i="1" s="1"/>
  <c r="D194" i="1"/>
  <c r="AT194" i="1"/>
  <c r="AJ194" i="1"/>
  <c r="F194" i="1" s="1"/>
  <c r="N194" i="1"/>
  <c r="Z195" i="1"/>
  <c r="P196" i="1"/>
  <c r="Q196" i="1"/>
  <c r="R196" i="1" s="1"/>
  <c r="AV196" i="1"/>
  <c r="AU196" i="1"/>
  <c r="AF196" i="1"/>
  <c r="AH196" i="1" s="1"/>
  <c r="T196" i="1"/>
  <c r="AG196" i="1"/>
  <c r="AK196" i="1" s="1"/>
  <c r="G196" i="1" s="1"/>
  <c r="AW196" i="1"/>
  <c r="AL196" i="1"/>
  <c r="AM196" i="1"/>
  <c r="AP196" i="1" s="1"/>
  <c r="AO196" i="1"/>
  <c r="BB194" i="1" l="1"/>
  <c r="U196" i="1"/>
  <c r="Z196" i="1"/>
  <c r="AJ196" i="1" s="1"/>
  <c r="F196" i="1" s="1"/>
  <c r="BA193" i="1"/>
  <c r="K193" i="1" s="1"/>
  <c r="BB193" i="1"/>
  <c r="E193" i="1"/>
  <c r="AX193" i="1"/>
  <c r="J193" i="1" s="1"/>
  <c r="AQ196" i="1"/>
  <c r="H196" i="1" s="1"/>
  <c r="T197" i="1"/>
  <c r="AO197" i="1"/>
  <c r="Q197" i="1"/>
  <c r="R197" i="1" s="1"/>
  <c r="P197" i="1"/>
  <c r="AW197" i="1"/>
  <c r="AL197" i="1"/>
  <c r="AF197" i="1"/>
  <c r="AH197" i="1" s="1"/>
  <c r="AU197" i="1"/>
  <c r="AG197" i="1"/>
  <c r="AK197" i="1" s="1"/>
  <c r="G197" i="1" s="1"/>
  <c r="AV197" i="1"/>
  <c r="AM197" i="1"/>
  <c r="AP197" i="1" s="1"/>
  <c r="N195" i="1"/>
  <c r="AJ195" i="1"/>
  <c r="F195" i="1" s="1"/>
  <c r="AT195" i="1"/>
  <c r="AZ195" i="1"/>
  <c r="D195" i="1"/>
  <c r="AR195" i="1"/>
  <c r="I195" i="1" s="1"/>
  <c r="E194" i="1"/>
  <c r="AX194" i="1"/>
  <c r="J194" i="1" s="1"/>
  <c r="N196" i="1" l="1"/>
  <c r="U197" i="1"/>
  <c r="Z197" i="1"/>
  <c r="AJ197" i="1" s="1"/>
  <c r="F197" i="1" s="1"/>
  <c r="V196" i="1"/>
  <c r="L196" i="1" s="1"/>
  <c r="AI196" i="1"/>
  <c r="M196" i="1"/>
  <c r="E195" i="1"/>
  <c r="AX195" i="1"/>
  <c r="J195" i="1" s="1"/>
  <c r="AQ197" i="1"/>
  <c r="H197" i="1" s="1"/>
  <c r="BB195" i="1"/>
  <c r="BA195" i="1"/>
  <c r="K195" i="1" s="1"/>
  <c r="Q198" i="1"/>
  <c r="R198" i="1" s="1"/>
  <c r="AU198" i="1"/>
  <c r="AV198" i="1"/>
  <c r="T198" i="1"/>
  <c r="AF198" i="1"/>
  <c r="AH198" i="1" s="1"/>
  <c r="AG198" i="1"/>
  <c r="AK198" i="1" s="1"/>
  <c r="G198" i="1" s="1"/>
  <c r="AO198" i="1"/>
  <c r="AW198" i="1"/>
  <c r="AL198" i="1"/>
  <c r="AM198" i="1"/>
  <c r="AP198" i="1" s="1"/>
  <c r="P198" i="1"/>
  <c r="U198" i="1" s="1"/>
  <c r="N197" i="1" l="1"/>
  <c r="Z198" i="1"/>
  <c r="AJ198" i="1" s="1"/>
  <c r="F198" i="1" s="1"/>
  <c r="V197" i="1"/>
  <c r="L197" i="1" s="1"/>
  <c r="AI197" i="1"/>
  <c r="M197" i="1"/>
  <c r="AQ198" i="1"/>
  <c r="H198" i="1" s="1"/>
  <c r="D196" i="1"/>
  <c r="AT196" i="1"/>
  <c r="AZ196" i="1"/>
  <c r="AR196" i="1"/>
  <c r="I196" i="1" s="1"/>
  <c r="AW199" i="1"/>
  <c r="AF199" i="1"/>
  <c r="AH199" i="1" s="1"/>
  <c r="AL199" i="1"/>
  <c r="AM199" i="1"/>
  <c r="AP199" i="1" s="1"/>
  <c r="AQ199" i="1" s="1"/>
  <c r="H199" i="1" s="1"/>
  <c r="AU199" i="1"/>
  <c r="P199" i="1"/>
  <c r="AO199" i="1"/>
  <c r="Q199" i="1"/>
  <c r="R199" i="1" s="1"/>
  <c r="AG199" i="1"/>
  <c r="AK199" i="1" s="1"/>
  <c r="G199" i="1" s="1"/>
  <c r="AV199" i="1"/>
  <c r="T199" i="1"/>
  <c r="U199" i="1" l="1"/>
  <c r="N198" i="1"/>
  <c r="AF200" i="1"/>
  <c r="AH200" i="1" s="1"/>
  <c r="AV200" i="1"/>
  <c r="AO200" i="1"/>
  <c r="AU200" i="1"/>
  <c r="T200" i="1"/>
  <c r="AM200" i="1"/>
  <c r="AP200" i="1" s="1"/>
  <c r="AL200" i="1"/>
  <c r="P200" i="1"/>
  <c r="Q200" i="1"/>
  <c r="R200" i="1" s="1"/>
  <c r="AW200" i="1"/>
  <c r="AG200" i="1"/>
  <c r="AK200" i="1" s="1"/>
  <c r="G200" i="1" s="1"/>
  <c r="AZ197" i="1"/>
  <c r="AT197" i="1"/>
  <c r="AR197" i="1"/>
  <c r="I197" i="1" s="1"/>
  <c r="D197" i="1"/>
  <c r="V199" i="1"/>
  <c r="L199" i="1" s="1"/>
  <c r="AI199" i="1"/>
  <c r="M199" i="1"/>
  <c r="BA196" i="1"/>
  <c r="K196" i="1" s="1"/>
  <c r="BB196" i="1"/>
  <c r="Z199" i="1"/>
  <c r="E196" i="1"/>
  <c r="AX196" i="1"/>
  <c r="J196" i="1" s="1"/>
  <c r="M198" i="1"/>
  <c r="AI198" i="1"/>
  <c r="V198" i="1"/>
  <c r="L198" i="1" s="1"/>
  <c r="U200" i="1" l="1"/>
  <c r="AQ200" i="1"/>
  <c r="H200" i="1" s="1"/>
  <c r="AR198" i="1"/>
  <c r="I198" i="1" s="1"/>
  <c r="AT198" i="1"/>
  <c r="D198" i="1"/>
  <c r="AZ198" i="1"/>
  <c r="AT199" i="1"/>
  <c r="D199" i="1"/>
  <c r="AZ199" i="1"/>
  <c r="AR199" i="1"/>
  <c r="I199" i="1" s="1"/>
  <c r="Z200" i="1"/>
  <c r="N199" i="1"/>
  <c r="AJ199" i="1"/>
  <c r="F199" i="1" s="1"/>
  <c r="E197" i="1"/>
  <c r="AX197" i="1"/>
  <c r="J197" i="1" s="1"/>
  <c r="BA197" i="1"/>
  <c r="K197" i="1" s="1"/>
  <c r="BB197" i="1"/>
  <c r="AO201" i="1"/>
  <c r="T201" i="1"/>
  <c r="AF201" i="1"/>
  <c r="AH201" i="1" s="1"/>
  <c r="AU201" i="1"/>
  <c r="AL201" i="1"/>
  <c r="AG201" i="1"/>
  <c r="AK201" i="1" s="1"/>
  <c r="G201" i="1" s="1"/>
  <c r="AV201" i="1"/>
  <c r="AM201" i="1"/>
  <c r="AP201" i="1" s="1"/>
  <c r="AW201" i="1"/>
  <c r="P201" i="1"/>
  <c r="Q201" i="1"/>
  <c r="R201" i="1" s="1"/>
  <c r="U201" i="1" l="1"/>
  <c r="AQ201" i="1"/>
  <c r="H201" i="1" s="1"/>
  <c r="E199" i="1"/>
  <c r="AX199" i="1"/>
  <c r="J199" i="1" s="1"/>
  <c r="BB199" i="1"/>
  <c r="BA199" i="1"/>
  <c r="K199" i="1" s="1"/>
  <c r="BA198" i="1"/>
  <c r="K198" i="1" s="1"/>
  <c r="BB198" i="1"/>
  <c r="AF202" i="1"/>
  <c r="AH202" i="1" s="1"/>
  <c r="AU202" i="1"/>
  <c r="AV202" i="1"/>
  <c r="AG202" i="1"/>
  <c r="AK202" i="1" s="1"/>
  <c r="G202" i="1" s="1"/>
  <c r="AL202" i="1"/>
  <c r="AO202" i="1"/>
  <c r="AW202" i="1"/>
  <c r="T202" i="1"/>
  <c r="P202" i="1"/>
  <c r="AM202" i="1"/>
  <c r="AP202" i="1" s="1"/>
  <c r="Q202" i="1"/>
  <c r="R202" i="1" s="1"/>
  <c r="N200" i="1"/>
  <c r="AJ200" i="1"/>
  <c r="F200" i="1" s="1"/>
  <c r="E198" i="1"/>
  <c r="AX198" i="1"/>
  <c r="J198" i="1" s="1"/>
  <c r="Z201" i="1"/>
  <c r="V200" i="1"/>
  <c r="L200" i="1" s="1"/>
  <c r="M200" i="1"/>
  <c r="AI200" i="1"/>
  <c r="U202" i="1" l="1"/>
  <c r="AQ202" i="1"/>
  <c r="H202" i="1" s="1"/>
  <c r="T203" i="1"/>
  <c r="AG203" i="1"/>
  <c r="AK203" i="1" s="1"/>
  <c r="G203" i="1" s="1"/>
  <c r="AV203" i="1"/>
  <c r="AO203" i="1"/>
  <c r="AF203" i="1"/>
  <c r="AH203" i="1" s="1"/>
  <c r="P203" i="1"/>
  <c r="Q203" i="1"/>
  <c r="R203" i="1" s="1"/>
  <c r="AU203" i="1"/>
  <c r="AW203" i="1"/>
  <c r="AL203" i="1"/>
  <c r="AM203" i="1"/>
  <c r="AP203" i="1" s="1"/>
  <c r="AQ203" i="1" s="1"/>
  <c r="H203" i="1" s="1"/>
  <c r="Z203" i="1"/>
  <c r="N201" i="1"/>
  <c r="AJ201" i="1"/>
  <c r="F201" i="1" s="1"/>
  <c r="Z202" i="1"/>
  <c r="D200" i="1"/>
  <c r="AZ200" i="1"/>
  <c r="AR200" i="1"/>
  <c r="I200" i="1" s="1"/>
  <c r="AT200" i="1"/>
  <c r="V201" i="1"/>
  <c r="L201" i="1" s="1"/>
  <c r="M201" i="1"/>
  <c r="AI201" i="1"/>
  <c r="U203" i="1" l="1"/>
  <c r="E200" i="1"/>
  <c r="AX200" i="1"/>
  <c r="J200" i="1" s="1"/>
  <c r="BB200" i="1"/>
  <c r="BA200" i="1"/>
  <c r="K200" i="1" s="1"/>
  <c r="M203" i="1"/>
  <c r="V203" i="1"/>
  <c r="L203" i="1" s="1"/>
  <c r="AI203" i="1"/>
  <c r="N203" i="1"/>
  <c r="AJ203" i="1"/>
  <c r="F203" i="1" s="1"/>
  <c r="M202" i="1"/>
  <c r="AI202" i="1"/>
  <c r="V202" i="1"/>
  <c r="L202" i="1" s="1"/>
  <c r="AT201" i="1"/>
  <c r="D201" i="1"/>
  <c r="AR201" i="1"/>
  <c r="I201" i="1" s="1"/>
  <c r="AZ201" i="1"/>
  <c r="AJ202" i="1"/>
  <c r="F202" i="1" s="1"/>
  <c r="N202" i="1"/>
  <c r="AZ203" i="1" l="1"/>
  <c r="AR203" i="1"/>
  <c r="I203" i="1" s="1"/>
  <c r="AT203" i="1"/>
  <c r="D203" i="1"/>
  <c r="E201" i="1"/>
  <c r="AX201" i="1"/>
  <c r="J201" i="1" s="1"/>
  <c r="AR202" i="1"/>
  <c r="I202" i="1" s="1"/>
  <c r="AT202" i="1"/>
  <c r="AZ202" i="1"/>
  <c r="D202" i="1"/>
  <c r="BA201" i="1"/>
  <c r="K201" i="1" s="1"/>
  <c r="BB201" i="1"/>
  <c r="E202" i="1" l="1"/>
  <c r="AX202" i="1"/>
  <c r="J202" i="1" s="1"/>
  <c r="E203" i="1"/>
  <c r="AX203" i="1"/>
  <c r="J203" i="1" s="1"/>
  <c r="BA202" i="1"/>
  <c r="K202" i="1" s="1"/>
  <c r="BB202" i="1"/>
  <c r="BB203" i="1"/>
  <c r="BA203" i="1"/>
  <c r="K203" i="1" s="1"/>
</calcChain>
</file>

<file path=xl/sharedStrings.xml><?xml version="1.0" encoding="utf-8"?>
<sst xmlns="http://schemas.openxmlformats.org/spreadsheetml/2006/main" count="232" uniqueCount="145">
  <si>
    <t>ALL SOF</t>
  </si>
  <si>
    <t>NML</t>
  </si>
  <si>
    <t>SS</t>
  </si>
  <si>
    <t>RV</t>
  </si>
  <si>
    <t>c0</t>
  </si>
  <si>
    <t>c1</t>
  </si>
  <si>
    <t>c2</t>
  </si>
  <si>
    <t>c3</t>
  </si>
  <si>
    <t>c4</t>
  </si>
  <si>
    <t>c5</t>
  </si>
  <si>
    <t>c6</t>
  </si>
  <si>
    <t>M1</t>
  </si>
  <si>
    <t>c7</t>
  </si>
  <si>
    <t>c8</t>
  </si>
  <si>
    <t>c9</t>
  </si>
  <si>
    <t>c10</t>
  </si>
  <si>
    <t>c11</t>
  </si>
  <si>
    <t>c12</t>
  </si>
  <si>
    <t>c13</t>
  </si>
  <si>
    <t>c14</t>
  </si>
  <si>
    <t>c14a</t>
  </si>
  <si>
    <t>c15</t>
  </si>
  <si>
    <t>c16</t>
  </si>
  <si>
    <t>c17</t>
  </si>
  <si>
    <t>c17a</t>
  </si>
  <si>
    <t>c18</t>
  </si>
  <si>
    <t>c19</t>
  </si>
  <si>
    <t>c20</t>
  </si>
  <si>
    <t>c21</t>
  </si>
  <si>
    <t>c22</t>
  </si>
  <si>
    <t>c23</t>
  </si>
  <si>
    <t>c25</t>
  </si>
  <si>
    <t>phi1</t>
  </si>
  <si>
    <t>phi2</t>
  </si>
  <si>
    <t>b0</t>
  </si>
  <si>
    <t>b1</t>
  </si>
  <si>
    <t>b2</t>
  </si>
  <si>
    <t>b3</t>
  </si>
  <si>
    <t>b4</t>
  </si>
  <si>
    <t>b5</t>
  </si>
  <si>
    <t>e1</t>
  </si>
  <si>
    <t>e2</t>
  </si>
  <si>
    <t>e3</t>
  </si>
  <si>
    <t>e4</t>
  </si>
  <si>
    <t>all SOF</t>
  </si>
  <si>
    <t>eq. 8</t>
  </si>
  <si>
    <t>eq (10)</t>
  </si>
  <si>
    <t>eq. 9</t>
  </si>
  <si>
    <t>eq. 12</t>
  </si>
  <si>
    <t>eq. 13</t>
  </si>
  <si>
    <t>eq. 15</t>
  </si>
  <si>
    <t>eq 16</t>
  </si>
  <si>
    <t>eq. 21</t>
  </si>
  <si>
    <t>eq. 26</t>
  </si>
  <si>
    <t>eq. 25</t>
  </si>
  <si>
    <t>Use X_seg/L_seg for non-simplified FDM</t>
  </si>
  <si>
    <t>Only applies to X/L=0.25</t>
  </si>
  <si>
    <t>uses          Delta DP' = Delta DP</t>
  </si>
  <si>
    <t>M</t>
  </si>
  <si>
    <t>SOF</t>
  </si>
  <si>
    <t>X/L</t>
  </si>
  <si>
    <t>D_agg' (m)</t>
  </si>
  <si>
    <t>D_P' (m)</t>
  </si>
  <si>
    <t>P_GAP</t>
  </si>
  <si>
    <t>P_zero</t>
  </si>
  <si>
    <t>AD_P '(m), arithmetic</t>
  </si>
  <si>
    <t>MD_agg' (m)</t>
  </si>
  <si>
    <t>D_agg (m)</t>
  </si>
  <si>
    <t>D_P (m)</t>
  </si>
  <si>
    <t>D_Seg (k. model) (m)</t>
  </si>
  <si>
    <t>XL1</t>
  </si>
  <si>
    <t>T_XL</t>
  </si>
  <si>
    <t>TM</t>
  </si>
  <si>
    <t>mu_agg (1 seg) (m^0.3)</t>
  </si>
  <si>
    <t>mu_agg (1 seg) (m)</t>
  </si>
  <si>
    <t>phi_add (m^0.3)</t>
  </si>
  <si>
    <t>Delta Mu (m^0.3)</t>
  </si>
  <si>
    <t>mu_agg' (m^0.3)</t>
  </si>
  <si>
    <t>sigma_agg' (m^0.3)</t>
  </si>
  <si>
    <t>P(gap)_max</t>
  </si>
  <si>
    <t>P(Gap)</t>
  </si>
  <si>
    <t>P(DP=0)</t>
  </si>
  <si>
    <t>Delta DP = b2 (m^0.3)</t>
  </si>
  <si>
    <t>mu_P' (m^0.3)</t>
  </si>
  <si>
    <t>AD/DP(X/L=0.25) for NML</t>
  </si>
  <si>
    <t>AD/DP(X/L=0.25) for SS</t>
  </si>
  <si>
    <t>AD/DP(X/L=0.25) for RV</t>
  </si>
  <si>
    <t>AD_P' (m)</t>
  </si>
  <si>
    <t>MD_agg (m)</t>
  </si>
  <si>
    <t>eps max</t>
  </si>
  <si>
    <t>c24a</t>
  </si>
  <si>
    <t>c24b</t>
  </si>
  <si>
    <t>c24c</t>
  </si>
  <si>
    <t>c26a</t>
  </si>
  <si>
    <t>c26b</t>
  </si>
  <si>
    <t>c26c</t>
  </si>
  <si>
    <t>eq 27</t>
  </si>
  <si>
    <t>a24</t>
  </si>
  <si>
    <t>a26</t>
  </si>
  <si>
    <t>a25</t>
  </si>
  <si>
    <t>single segment</t>
  </si>
  <si>
    <t>MD term</t>
  </si>
  <si>
    <t>tau1</t>
  </si>
  <si>
    <t>tau2</t>
  </si>
  <si>
    <t>Simplified FDM without segments</t>
  </si>
  <si>
    <t>FDM with Segments</t>
  </si>
  <si>
    <t>Inputs</t>
  </si>
  <si>
    <t>equation #s from LA23</t>
  </si>
  <si>
    <t>sigma (m^0.3)</t>
  </si>
  <si>
    <t xml:space="preserve"> f_N DeltaMu (NML)</t>
  </si>
  <si>
    <t xml:space="preserve"> f_N DeltaMu (SS)</t>
  </si>
  <si>
    <t xml:space="preserve"> f_N DeltaMu (RV)</t>
  </si>
  <si>
    <t xml:space="preserve"> f_N DeltaMu</t>
  </si>
  <si>
    <t>delta Mu max (m^0.3)</t>
  </si>
  <si>
    <t>eq. 23</t>
  </si>
  <si>
    <t>eq. 19</t>
  </si>
  <si>
    <t>eq. 22</t>
  </si>
  <si>
    <t>eq. 24</t>
  </si>
  <si>
    <t>eq. 20</t>
  </si>
  <si>
    <t>eq. 28</t>
  </si>
  <si>
    <t>f_N PGap</t>
  </si>
  <si>
    <t>eq. 32</t>
  </si>
  <si>
    <t>eq. 33</t>
  </si>
  <si>
    <t>MD_agg (m^0.3)</t>
  </si>
  <si>
    <t>eq. 38</t>
  </si>
  <si>
    <t>X/L or X_seg/L_seg</t>
  </si>
  <si>
    <t>D_P' 84th</t>
  </si>
  <si>
    <t>sigma'_agg (m^0.3)</t>
  </si>
  <si>
    <t>sigma'_P (m^0.3)</t>
  </si>
  <si>
    <t>sigma_P' (m^0.3)</t>
  </si>
  <si>
    <t>phi_agg (m^0.3)</t>
  </si>
  <si>
    <t>phi_P(m^0.3)</t>
  </si>
  <si>
    <t>tau _agg' (m^0.3)</t>
  </si>
  <si>
    <t>sigma_agg (m^0.3)</t>
  </si>
  <si>
    <t>sigma_P (m^0.3)</t>
  </si>
  <si>
    <t>eq 34</t>
  </si>
  <si>
    <t>eq. 36</t>
  </si>
  <si>
    <t>last term in eq 38</t>
  </si>
  <si>
    <t>eq. 40</t>
  </si>
  <si>
    <t>sigma Dagg' (m^0.3)</t>
  </si>
  <si>
    <t>sigma DP' (m^0.3)</t>
  </si>
  <si>
    <t>P (D_P=zero)</t>
  </si>
  <si>
    <t>sigma MD</t>
  </si>
  <si>
    <t>eq 39</t>
  </si>
  <si>
    <t>sigma MD_agg' (m^0.3)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</si>
</sst>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"/>
    <numFmt numFmtId="167" formatCode="0.0000"/>
  </numFmts>
  <fonts count="3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165" fontId="0" fillId="0" borderId="0" xfId="0" applyNumberFormat="1"/>
    <xf numFmtId="166" fontId="0" fillId="0" borderId="0" xfId="0" applyNumberFormat="1"/>
    <xf numFmtId="0" fontId="0" fillId="5" borderId="0" xfId="0" applyFill="1"/>
    <xf numFmtId="165" fontId="0" fillId="5" borderId="0" xfId="0" applyNumberFormat="1" applyFill="1"/>
    <xf numFmtId="166" fontId="0" fillId="5" borderId="0" xfId="0" applyNumberFormat="1" applyFill="1"/>
    <xf numFmtId="0" fontId="0" fillId="6" borderId="0" xfId="0" applyFill="1" applyAlignment="1">
      <alignment horizontal="center" vertical="center" wrapText="1"/>
    </xf>
    <xf numFmtId="167" fontId="0" fillId="0" borderId="0" xfId="0" applyNumberFormat="1"/>
    <xf numFmtId="0" fontId="0" fillId="8" borderId="0" xfId="0" applyFill="1"/>
    <xf numFmtId="165" fontId="0" fillId="8" borderId="0" xfId="0" applyNumberFormat="1" applyFill="1"/>
    <xf numFmtId="166" fontId="0" fillId="8" borderId="0" xfId="0" applyNumberFormat="1" applyFill="1"/>
    <xf numFmtId="0" fontId="0" fillId="5" borderId="0" xfId="0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24AE-DF00-E34C-A134-FC5AC65B093F}">
  <dimension ref="A3:P60"/>
  <sheetViews>
    <sheetView tabSelected="1" topLeftCell="A4" zoomScale="125" zoomScaleNormal="125" workbookViewId="0">
      <selection activeCell="L6" sqref="L6:M41"/>
    </sheetView>
  </sheetViews>
  <sheetFormatPr baseColWidth="10" defaultRowHeight="16" x14ac:dyDescent="0.2"/>
  <cols>
    <col min="10" max="10" width="11.83203125" customWidth="1"/>
    <col min="14" max="14" width="12" bestFit="1" customWidth="1"/>
  </cols>
  <sheetData>
    <row r="3" spans="1:16" x14ac:dyDescent="0.2">
      <c r="A3" s="19" t="s">
        <v>106</v>
      </c>
      <c r="B3" s="20"/>
      <c r="C3" s="20"/>
      <c r="D3" s="21" t="s">
        <v>104</v>
      </c>
      <c r="E3" s="21"/>
      <c r="F3" s="21"/>
      <c r="G3" s="21"/>
      <c r="H3" s="21"/>
      <c r="I3" s="21"/>
      <c r="J3" s="21"/>
      <c r="K3" s="21"/>
      <c r="L3" s="21"/>
      <c r="M3" s="18"/>
      <c r="N3" s="22" t="s">
        <v>105</v>
      </c>
      <c r="O3" s="22"/>
      <c r="P3" s="22"/>
    </row>
    <row r="4" spans="1:16" ht="75" x14ac:dyDescent="0.2">
      <c r="A4" s="3"/>
      <c r="B4" s="3"/>
      <c r="C4" s="4" t="s">
        <v>55</v>
      </c>
      <c r="D4" s="3"/>
      <c r="E4" s="3"/>
      <c r="F4" s="3"/>
      <c r="G4" s="3"/>
      <c r="H4" s="3"/>
      <c r="I4" s="3"/>
      <c r="J4" s="3"/>
      <c r="K4" s="3" t="s">
        <v>56</v>
      </c>
      <c r="L4" s="3" t="s">
        <v>56</v>
      </c>
      <c r="M4" s="3" t="s">
        <v>56</v>
      </c>
      <c r="N4" s="3" t="s">
        <v>100</v>
      </c>
      <c r="O4" s="3" t="s">
        <v>100</v>
      </c>
      <c r="P4" s="3" t="s">
        <v>100</v>
      </c>
    </row>
    <row r="5" spans="1:16" ht="51" x14ac:dyDescent="0.2">
      <c r="A5" s="5" t="s">
        <v>58</v>
      </c>
      <c r="B5" s="5" t="s">
        <v>59</v>
      </c>
      <c r="C5" s="5" t="s">
        <v>125</v>
      </c>
      <c r="D5" s="6" t="s">
        <v>61</v>
      </c>
      <c r="E5" s="6" t="s">
        <v>62</v>
      </c>
      <c r="F5" s="6" t="s">
        <v>139</v>
      </c>
      <c r="G5" s="6" t="s">
        <v>140</v>
      </c>
      <c r="H5" s="6" t="s">
        <v>126</v>
      </c>
      <c r="I5" s="6" t="s">
        <v>63</v>
      </c>
      <c r="J5" s="6" t="s">
        <v>141</v>
      </c>
      <c r="K5" s="6" t="s">
        <v>65</v>
      </c>
      <c r="L5" s="6" t="s">
        <v>66</v>
      </c>
      <c r="M5" s="6" t="s">
        <v>144</v>
      </c>
      <c r="N5" s="7" t="s">
        <v>67</v>
      </c>
      <c r="O5" s="7" t="s">
        <v>68</v>
      </c>
      <c r="P5" s="7" t="s">
        <v>108</v>
      </c>
    </row>
    <row r="6" spans="1:16" x14ac:dyDescent="0.2">
      <c r="A6">
        <v>5</v>
      </c>
      <c r="B6">
        <v>0</v>
      </c>
      <c r="C6">
        <v>0.25</v>
      </c>
      <c r="D6" s="8">
        <f>'LA23 FDM'!D61</f>
        <v>1.0448116093143807E-2</v>
      </c>
      <c r="E6" s="14">
        <f>'LA23 FDM'!E61</f>
        <v>5.2059162881204725E-3</v>
      </c>
      <c r="F6" s="8">
        <f>'LA23 FDM'!F61</f>
        <v>0.16653764884854116</v>
      </c>
      <c r="G6" s="8">
        <f>'LA23 FDM'!G61</f>
        <v>0.1894064108841092</v>
      </c>
      <c r="H6" s="8">
        <f>($E6^0.3+$G6)^(10/3)</f>
        <v>4.5571400189703896E-2</v>
      </c>
      <c r="I6" s="8">
        <f>'LA23 FDM'!H61</f>
        <v>1.1031552000000002E-2</v>
      </c>
      <c r="J6" s="8">
        <f>'LA23 FDM'!I61</f>
        <v>0.13874491529566663</v>
      </c>
      <c r="K6" s="8">
        <f>'LA23 FDM'!J61</f>
        <v>1.8152271902312785E-2</v>
      </c>
      <c r="L6" s="8">
        <f>'LA23 FDM'!K61</f>
        <v>0.16319565223237389</v>
      </c>
      <c r="M6" s="8">
        <f>'LA23 FDM'!BC61</f>
        <v>0.13</v>
      </c>
      <c r="N6" s="8">
        <f>'LA23 FDM'!L61</f>
        <v>1.0509642642889394E-2</v>
      </c>
      <c r="O6" s="8">
        <f>'LA23 FDM'!M61</f>
        <v>5.243716262442695E-3</v>
      </c>
      <c r="P6" s="8">
        <f>'LA23 FDM'!N61</f>
        <v>0.16620770138594662</v>
      </c>
    </row>
    <row r="7" spans="1:16" x14ac:dyDescent="0.2">
      <c r="A7">
        <f t="shared" ref="A7:A60" si="0">A6+0.1</f>
        <v>5.0999999999999996</v>
      </c>
      <c r="B7">
        <v>0</v>
      </c>
      <c r="C7">
        <v>0.25</v>
      </c>
      <c r="D7" s="8">
        <f>'LA23 FDM'!D62</f>
        <v>1.3193013359233211E-2</v>
      </c>
      <c r="E7" s="8">
        <f>'LA23 FDM'!E62</f>
        <v>6.92417383635433E-3</v>
      </c>
      <c r="F7" s="8">
        <f>'LA23 FDM'!F62</f>
        <v>0.16655511251234531</v>
      </c>
      <c r="G7" s="8">
        <f>'LA23 FDM'!G62</f>
        <v>0.18942176618329795</v>
      </c>
      <c r="H7" s="8">
        <f>($E7^0.3+$G7)^(10/3)</f>
        <v>5.3049096676380282E-2</v>
      </c>
      <c r="I7" s="8">
        <f>'LA23 FDM'!H62</f>
        <v>1.1712703053720231E-2</v>
      </c>
      <c r="J7" s="8">
        <f>'LA23 FDM'!I62</f>
        <v>0.13064699819578954</v>
      </c>
      <c r="K7" s="8">
        <f>'LA23 FDM'!J62</f>
        <v>2.0992088732643056E-2</v>
      </c>
      <c r="L7" s="8">
        <f>'LA23 FDM'!K62</f>
        <v>0.18113363408872704</v>
      </c>
      <c r="M7" s="8">
        <f>'LA23 FDM'!BC62</f>
        <v>0.13</v>
      </c>
      <c r="N7" s="8">
        <f>'LA23 FDM'!L62</f>
        <v>1.3324496509064908E-2</v>
      </c>
      <c r="O7" s="8">
        <f>'LA23 FDM'!M62</f>
        <v>7.0079670185102857E-3</v>
      </c>
      <c r="P7" s="8">
        <f>'LA23 FDM'!N62</f>
        <v>0.16620770138594662</v>
      </c>
    </row>
    <row r="8" spans="1:16" x14ac:dyDescent="0.2">
      <c r="A8">
        <f t="shared" si="0"/>
        <v>5.1999999999999993</v>
      </c>
      <c r="B8">
        <v>0</v>
      </c>
      <c r="C8">
        <v>0.25</v>
      </c>
      <c r="D8" s="8">
        <f>'LA23 FDM'!D63</f>
        <v>1.6540465258731801E-2</v>
      </c>
      <c r="E8" s="8">
        <f>'LA23 FDM'!E63</f>
        <v>9.0926387046587065E-3</v>
      </c>
      <c r="F8" s="8">
        <f>'LA23 FDM'!F63</f>
        <v>0.16658665282668958</v>
      </c>
      <c r="G8" s="8">
        <f>'LA23 FDM'!G63</f>
        <v>0.18944949960345633</v>
      </c>
      <c r="H8" s="8">
        <f t="shared" ref="H8:H60" si="1">($E8^0.3+$G8)^(10/3)</f>
        <v>6.1688262269543402E-2</v>
      </c>
      <c r="I8" s="8">
        <f>'LA23 FDM'!H63</f>
        <v>1.249220509475686E-2</v>
      </c>
      <c r="J8" s="8">
        <f>'LA23 FDM'!I63</f>
        <v>0.12266587575724272</v>
      </c>
      <c r="K8" s="8">
        <f>'LA23 FDM'!J63</f>
        <v>2.4415322274212451E-2</v>
      </c>
      <c r="L8" s="8">
        <f>'LA23 FDM'!K63</f>
        <v>0.20117812257044135</v>
      </c>
      <c r="M8" s="8">
        <f>'LA23 FDM'!BC63</f>
        <v>0.13</v>
      </c>
      <c r="N8" s="8">
        <f>'LA23 FDM'!L63</f>
        <v>1.6754255771489857E-2</v>
      </c>
      <c r="O8" s="8">
        <f>'LA23 FDM'!M63</f>
        <v>9.2333963821000804E-3</v>
      </c>
      <c r="P8" s="8">
        <f>'LA23 FDM'!N63</f>
        <v>0.16620770138594662</v>
      </c>
    </row>
    <row r="9" spans="1:16" x14ac:dyDescent="0.2">
      <c r="A9">
        <f t="shared" si="0"/>
        <v>5.2999999999999989</v>
      </c>
      <c r="B9">
        <v>0</v>
      </c>
      <c r="C9">
        <v>0.25</v>
      </c>
      <c r="D9" s="8">
        <f>'LA23 FDM'!D64</f>
        <v>2.0600236098657937E-2</v>
      </c>
      <c r="E9" s="8">
        <f>'LA23 FDM'!E64</f>
        <v>1.1804318600047761E-2</v>
      </c>
      <c r="F9" s="8">
        <f>'LA23 FDM'!F64</f>
        <v>0.16663401736740313</v>
      </c>
      <c r="G9" s="8">
        <f>'LA23 FDM'!G64</f>
        <v>0.18949114951363824</v>
      </c>
      <c r="H9" s="8">
        <f t="shared" si="1"/>
        <v>7.1654849566203729E-2</v>
      </c>
      <c r="I9" s="8">
        <f>'LA23 FDM'!H64</f>
        <v>1.3370179765815711E-2</v>
      </c>
      <c r="J9" s="8">
        <f>'LA23 FDM'!I64</f>
        <v>0.11483038853991219</v>
      </c>
      <c r="K9" s="8">
        <f>'LA23 FDM'!J64</f>
        <v>2.8527748928238755E-2</v>
      </c>
      <c r="L9" s="8">
        <f>'LA23 FDM'!K64</f>
        <v>0.22357013013444993</v>
      </c>
      <c r="M9" s="8">
        <f>'LA23 FDM'!BC64</f>
        <v>0.13</v>
      </c>
      <c r="N9" s="8">
        <f>'LA23 FDM'!L64</f>
        <v>2.091039960936367E-2</v>
      </c>
      <c r="O9" s="8">
        <f>'LA23 FDM'!M64</f>
        <v>1.201456190481171E-2</v>
      </c>
      <c r="P9" s="8">
        <f>'LA23 FDM'!N64</f>
        <v>0.16620770138594662</v>
      </c>
    </row>
    <row r="10" spans="1:16" x14ac:dyDescent="0.2">
      <c r="A10">
        <f t="shared" si="0"/>
        <v>5.3999999999999986</v>
      </c>
      <c r="B10">
        <v>0</v>
      </c>
      <c r="C10">
        <v>0.25</v>
      </c>
      <c r="D10" s="8">
        <f>'LA23 FDM'!D65</f>
        <v>2.5498753680468205E-2</v>
      </c>
      <c r="E10" s="8">
        <f>'LA23 FDM'!E65</f>
        <v>1.516747389307024E-2</v>
      </c>
      <c r="F10" s="8">
        <f>'LA23 FDM'!F65</f>
        <v>0.16669969647242913</v>
      </c>
      <c r="G10" s="8">
        <f>'LA23 FDM'!G65</f>
        <v>0.18954890873861552</v>
      </c>
      <c r="H10" s="8">
        <f t="shared" si="1"/>
        <v>8.3136941850912985E-2</v>
      </c>
      <c r="I10" s="8">
        <f>'LA23 FDM'!H65</f>
        <v>1.4346770504175337E-2</v>
      </c>
      <c r="J10" s="8">
        <f>'LA23 FDM'!I65</f>
        <v>0.10716800552849245</v>
      </c>
      <c r="K10" s="8">
        <f>'LA23 FDM'!J65</f>
        <v>3.3453514018391625E-2</v>
      </c>
      <c r="L10" s="8">
        <f>'LA23 FDM'!K65</f>
        <v>0.2485776337315887</v>
      </c>
      <c r="M10" s="8">
        <f>'LA23 FDM'!BC65</f>
        <v>0.13</v>
      </c>
      <c r="N10" s="8">
        <f>'LA23 FDM'!L65</f>
        <v>2.5921863527246753E-2</v>
      </c>
      <c r="O10" s="8">
        <f>'LA23 FDM'!M65</f>
        <v>1.5461883123883685E-2</v>
      </c>
      <c r="P10" s="8">
        <f>'LA23 FDM'!N65</f>
        <v>0.16620770138594662</v>
      </c>
    </row>
    <row r="11" spans="1:16" x14ac:dyDescent="0.2">
      <c r="A11">
        <f t="shared" si="0"/>
        <v>5.4999999999999982</v>
      </c>
      <c r="B11">
        <v>0</v>
      </c>
      <c r="C11">
        <v>0.25</v>
      </c>
      <c r="D11" s="8">
        <f>'LA23 FDM'!D66</f>
        <v>3.1381286155103785E-2</v>
      </c>
      <c r="E11" s="8">
        <f>'LA23 FDM'!E66</f>
        <v>1.930768569523466E-2</v>
      </c>
      <c r="F11" s="8">
        <f>'LA23 FDM'!F66</f>
        <v>0.16678691958304165</v>
      </c>
      <c r="G11" s="8">
        <f>'LA23 FDM'!G66</f>
        <v>0.18962562206621761</v>
      </c>
      <c r="H11" s="8">
        <f t="shared" si="1"/>
        <v>9.6347616407906955E-2</v>
      </c>
      <c r="I11" s="8">
        <f>'LA23 FDM'!H66</f>
        <v>1.5422147309249963E-2</v>
      </c>
      <c r="J11" s="8">
        <f>'LA23 FDM'!I66</f>
        <v>9.9704544542816312E-2</v>
      </c>
      <c r="K11" s="8">
        <f>'LA23 FDM'!J66</f>
        <v>3.9337695013893025E-2</v>
      </c>
      <c r="L11" s="8">
        <f>'LA23 FDM'!K66</f>
        <v>0.27649853537357022</v>
      </c>
      <c r="M11" s="8">
        <f>'LA23 FDM'!BC66</f>
        <v>0.13</v>
      </c>
      <c r="N11" s="8">
        <f>'LA23 FDM'!L66</f>
        <v>3.1937527651893831E-2</v>
      </c>
      <c r="O11" s="8">
        <f>'LA23 FDM'!M66</f>
        <v>1.9703985991106326E-2</v>
      </c>
      <c r="P11" s="8">
        <f>'LA23 FDM'!N66</f>
        <v>0.16620770138594662</v>
      </c>
    </row>
    <row r="12" spans="1:16" x14ac:dyDescent="0.2">
      <c r="A12">
        <f t="shared" si="0"/>
        <v>5.5999999999999979</v>
      </c>
      <c r="B12">
        <v>0</v>
      </c>
      <c r="C12">
        <v>0.25</v>
      </c>
      <c r="D12" s="8">
        <f>'LA23 FDM'!D67</f>
        <v>3.8414382365136467E-2</v>
      </c>
      <c r="E12" s="8">
        <f>'LA23 FDM'!E67</f>
        <v>2.4370178024354594E-2</v>
      </c>
      <c r="F12" s="8">
        <f>'LA23 FDM'!F67</f>
        <v>0.16689964986182568</v>
      </c>
      <c r="G12" s="8">
        <f>'LA23 FDM'!G67</f>
        <v>0.18972478257729009</v>
      </c>
      <c r="H12" s="8">
        <f t="shared" si="1"/>
        <v>0.1115281823408824</v>
      </c>
      <c r="I12" s="8">
        <f>'LA23 FDM'!H67</f>
        <v>1.6596511510152213E-2</v>
      </c>
      <c r="J12" s="8">
        <f>'LA23 FDM'!I67</f>
        <v>9.2463909753566109E-2</v>
      </c>
      <c r="K12" s="8">
        <f>'LA23 FDM'!J67</f>
        <v>4.6349177727270888E-2</v>
      </c>
      <c r="L12" s="8">
        <f>'LA23 FDM'!K67</f>
        <v>0.30766395214227932</v>
      </c>
      <c r="M12" s="8">
        <f>'LA23 FDM'!BC67</f>
        <v>0.13</v>
      </c>
      <c r="N12" s="8">
        <f>'LA23 FDM'!L67</f>
        <v>3.9129040477276542E-2</v>
      </c>
      <c r="O12" s="8">
        <f>'LA23 FDM'!M67</f>
        <v>2.4890370458806758E-2</v>
      </c>
      <c r="P12" s="8">
        <f>'LA23 FDM'!N67</f>
        <v>0.16620770138594662</v>
      </c>
    </row>
    <row r="13" spans="1:16" x14ac:dyDescent="0.2">
      <c r="A13">
        <f t="shared" si="0"/>
        <v>5.6999999999999975</v>
      </c>
      <c r="B13">
        <v>0</v>
      </c>
      <c r="C13">
        <v>0.25</v>
      </c>
      <c r="D13" s="8">
        <f>'LA23 FDM'!D68</f>
        <v>4.678860767216831E-2</v>
      </c>
      <c r="E13" s="8">
        <f>'LA23 FDM'!E68</f>
        <v>3.0522425238695083E-2</v>
      </c>
      <c r="F13" s="8">
        <f>'LA23 FDM'!F68</f>
        <v>0.16704257660848029</v>
      </c>
      <c r="G13" s="8">
        <f>'LA23 FDM'!G68</f>
        <v>0.18985052646753445</v>
      </c>
      <c r="H13" s="8">
        <f t="shared" si="1"/>
        <v>0.12895184186048531</v>
      </c>
      <c r="I13" s="8">
        <f>'LA23 FDM'!H68</f>
        <v>1.7870100533255835E-2</v>
      </c>
      <c r="J13" s="8">
        <f>'LA23 FDM'!I68</f>
        <v>8.5467852761170887E-2</v>
      </c>
      <c r="K13" s="8">
        <f>'LA23 FDM'!J68</f>
        <v>5.4683881809774383E-2</v>
      </c>
      <c r="L13" s="8">
        <f>'LA23 FDM'!K68</f>
        <v>0.34244187325658654</v>
      </c>
      <c r="M13" s="8">
        <f>'LA23 FDM'!BC68</f>
        <v>0.13</v>
      </c>
      <c r="N13" s="8">
        <f>'LA23 FDM'!L68</f>
        <v>4.7694021705301418E-2</v>
      </c>
      <c r="O13" s="8">
        <f>'LA23 FDM'!M68</f>
        <v>3.1194443785068429E-2</v>
      </c>
      <c r="P13" s="8">
        <f>'LA23 FDM'!N68</f>
        <v>0.16620770138594662</v>
      </c>
    </row>
    <row r="14" spans="1:16" x14ac:dyDescent="0.2">
      <c r="A14">
        <f t="shared" si="0"/>
        <v>5.7999999999999972</v>
      </c>
      <c r="B14">
        <v>0</v>
      </c>
      <c r="C14">
        <v>0.25</v>
      </c>
      <c r="D14" s="8">
        <f>'LA23 FDM'!D69</f>
        <v>5.6721611214752575E-2</v>
      </c>
      <c r="E14" s="8">
        <f>'LA23 FDM'!E69</f>
        <v>3.7957079799954142E-2</v>
      </c>
      <c r="F14" s="8">
        <f>'LA23 FDM'!F69</f>
        <v>0.16722110490006936</v>
      </c>
      <c r="G14" s="8">
        <f>'LA23 FDM'!G69</f>
        <v>0.19000762596274917</v>
      </c>
      <c r="H14" s="8">
        <f t="shared" si="1"/>
        <v>0.14892783004321483</v>
      </c>
      <c r="I14" s="8">
        <f>'LA23 FDM'!H69</f>
        <v>1.9243192669758682E-2</v>
      </c>
      <c r="J14" s="8">
        <f>'LA23 FDM'!I69</f>
        <v>7.8735763227099048E-2</v>
      </c>
      <c r="K14" s="8">
        <f>'LA23 FDM'!J69</f>
        <v>6.4568375449287965E-2</v>
      </c>
      <c r="L14" s="8">
        <f>'LA23 FDM'!K69</f>
        <v>0.38124122623215645</v>
      </c>
      <c r="M14" s="8">
        <f>'LA23 FDM'!BC69</f>
        <v>0.13</v>
      </c>
      <c r="N14" s="8">
        <f>'LA23 FDM'!L69</f>
        <v>5.7859693387926993E-2</v>
      </c>
      <c r="O14" s="8">
        <f>'LA23 FDM'!M69</f>
        <v>3.8816967594392252E-2</v>
      </c>
      <c r="P14" s="8">
        <f>'LA23 FDM'!N69</f>
        <v>0.16620770138594662</v>
      </c>
    </row>
    <row r="15" spans="1:16" x14ac:dyDescent="0.2">
      <c r="A15">
        <f t="shared" si="0"/>
        <v>5.8999999999999968</v>
      </c>
      <c r="B15">
        <v>0</v>
      </c>
      <c r="C15">
        <v>0.25</v>
      </c>
      <c r="D15" s="8">
        <f>'LA23 FDM'!D70</f>
        <v>6.8461564974431219E-2</v>
      </c>
      <c r="E15" s="8">
        <f>'LA23 FDM'!E70</f>
        <v>4.6895259783260118E-2</v>
      </c>
      <c r="F15" s="8">
        <f>'LA23 FDM'!F70</f>
        <v>0.16744134180064374</v>
      </c>
      <c r="G15" s="8">
        <f>'LA23 FDM'!G70</f>
        <v>0.19020147986805991</v>
      </c>
      <c r="H15" s="8">
        <f t="shared" si="1"/>
        <v>0.17180609475812292</v>
      </c>
      <c r="I15" s="8">
        <f>'LA23 FDM'!H70</f>
        <v>2.0716111843245306E-2</v>
      </c>
      <c r="J15" s="8">
        <f>'LA23 FDM'!I70</f>
        <v>7.228449433771994E-2</v>
      </c>
      <c r="K15" s="8">
        <f>'LA23 FDM'!J70</f>
        <v>7.6263924195816513E-2</v>
      </c>
      <c r="L15" s="8">
        <f>'LA23 FDM'!K70</f>
        <v>0.42451639911639805</v>
      </c>
      <c r="M15" s="8">
        <f>'LA23 FDM'!BC70</f>
        <v>0.13</v>
      </c>
      <c r="N15" s="8">
        <f>'LA23 FDM'!L70</f>
        <v>6.9886994831621446E-2</v>
      </c>
      <c r="O15" s="8">
        <f>'LA23 FDM'!M70</f>
        <v>4.7989972892019624E-2</v>
      </c>
      <c r="P15" s="8">
        <f>'LA23 FDM'!N70</f>
        <v>0.16620770138594662</v>
      </c>
    </row>
    <row r="16" spans="1:16" x14ac:dyDescent="0.2">
      <c r="A16">
        <f t="shared" si="0"/>
        <v>5.9999999999999964</v>
      </c>
      <c r="B16">
        <v>0</v>
      </c>
      <c r="C16">
        <v>0.25</v>
      </c>
      <c r="D16" s="8">
        <f>'LA23 FDM'!D71</f>
        <v>8.2291020005313381E-2</v>
      </c>
      <c r="E16" s="8">
        <f>'LA23 FDM'!E71</f>
        <v>5.7590240449293312E-2</v>
      </c>
      <c r="F16" s="8">
        <f>'LA23 FDM'!F71</f>
        <v>0.16771007842106514</v>
      </c>
      <c r="G16" s="8">
        <f>'LA23 FDM'!G71</f>
        <v>0.19043810124027136</v>
      </c>
      <c r="H16" s="8">
        <f t="shared" si="1"/>
        <v>0.19798258585214221</v>
      </c>
      <c r="I16" s="8">
        <f>'LA23 FDM'!H71</f>
        <v>2.2289232377249928E-2</v>
      </c>
      <c r="J16" s="8">
        <f>'LA23 FDM'!I71</f>
        <v>6.6128227457123837E-2</v>
      </c>
      <c r="K16" s="8">
        <f>'LA23 FDM'!J71</f>
        <v>9.0071024952965165E-2</v>
      </c>
      <c r="L16" s="8">
        <f>'LA23 FDM'!K71</f>
        <v>0.47277227131775595</v>
      </c>
      <c r="M16" s="8">
        <f>'LA23 FDM'!BC71</f>
        <v>0.12999999999999967</v>
      </c>
      <c r="N16" s="8">
        <f>'LA23 FDM'!L71</f>
        <v>8.407524376410469E-2</v>
      </c>
      <c r="O16" s="8">
        <f>'LA23 FDM'!M71</f>
        <v>5.8981204166643549E-2</v>
      </c>
      <c r="P16" s="8">
        <f>'LA23 FDM'!N71</f>
        <v>0.16620770138594609</v>
      </c>
    </row>
    <row r="17" spans="1:16" x14ac:dyDescent="0.2">
      <c r="A17">
        <f t="shared" si="0"/>
        <v>6.0999999999999961</v>
      </c>
      <c r="B17">
        <v>0</v>
      </c>
      <c r="C17">
        <v>0.25</v>
      </c>
      <c r="D17" s="8">
        <f>'LA23 FDM'!D72</f>
        <v>9.8531230773820144E-2</v>
      </c>
      <c r="E17" s="8">
        <f>'LA23 FDM'!E72</f>
        <v>7.033159969666547E-2</v>
      </c>
      <c r="F17" s="8">
        <f>'LA23 FDM'!F72</f>
        <v>0.18296634374660214</v>
      </c>
      <c r="G17" s="8">
        <f>'LA23 FDM'!G72</f>
        <v>0.20278481931347767</v>
      </c>
      <c r="H17" s="8">
        <f t="shared" si="1"/>
        <v>0.24249935522514746</v>
      </c>
      <c r="I17" s="8">
        <f>'LA23 FDM'!H72</f>
        <v>2.3962983762819173E-2</v>
      </c>
      <c r="J17" s="8">
        <f>'LA23 FDM'!I72</f>
        <v>6.0278379225104692E-2</v>
      </c>
      <c r="K17" s="8">
        <f>'LA23 FDM'!J72</f>
        <v>0.10633448323828837</v>
      </c>
      <c r="L17" s="8">
        <f>'LA23 FDM'!K72</f>
        <v>0.61897315019824706</v>
      </c>
      <c r="M17" s="8">
        <f>'LA23 FDM'!BC72</f>
        <v>0.13949999999999962</v>
      </c>
      <c r="N17" s="8">
        <f>'LA23 FDM'!L72</f>
        <v>0.10076741418350675</v>
      </c>
      <c r="O17" s="8">
        <f>'LA23 FDM'!M72</f>
        <v>7.209916152426446E-2</v>
      </c>
      <c r="P17" s="8">
        <f>'LA23 FDM'!N72</f>
        <v>0.1812898232113424</v>
      </c>
    </row>
    <row r="18" spans="1:16" x14ac:dyDescent="0.2">
      <c r="A18">
        <f t="shared" si="0"/>
        <v>6.1999999999999957</v>
      </c>
      <c r="B18">
        <v>0</v>
      </c>
      <c r="C18">
        <v>0.25</v>
      </c>
      <c r="D18" s="8">
        <f>'LA23 FDM'!D73</f>
        <v>0.11754700483619078</v>
      </c>
      <c r="E18" s="8">
        <f>'LA23 FDM'!E73</f>
        <v>8.5449873397598103E-2</v>
      </c>
      <c r="F18" s="8">
        <f>'LA23 FDM'!F73</f>
        <v>0.19841994078216971</v>
      </c>
      <c r="G18" s="8">
        <f>'LA23 FDM'!G73</f>
        <v>0.2156860517047863</v>
      </c>
      <c r="H18" s="8">
        <f t="shared" si="1"/>
        <v>0.29562398595157668</v>
      </c>
      <c r="I18" s="8">
        <f>'LA23 FDM'!H73</f>
        <v>2.5737855426074797E-2</v>
      </c>
      <c r="J18" s="8">
        <f>'LA23 FDM'!I73</f>
        <v>5.4743553128682294E-2</v>
      </c>
      <c r="K18" s="8">
        <f>'LA23 FDM'!J73</f>
        <v>0.12544909979855717</v>
      </c>
      <c r="L18" s="8">
        <f>'LA23 FDM'!K73</f>
        <v>0.79671348797810626</v>
      </c>
      <c r="M18" s="8">
        <f>'LA23 FDM'!BC73</f>
        <v>0.1489999999999996</v>
      </c>
      <c r="N18" s="8">
        <f>'LA23 FDM'!L73</f>
        <v>0.12035611022087704</v>
      </c>
      <c r="O18" s="8">
        <f>'LA23 FDM'!M73</f>
        <v>8.7698818584380556E-2</v>
      </c>
      <c r="P18" s="8">
        <f>'LA23 FDM'!N73</f>
        <v>0.19654261624390712</v>
      </c>
    </row>
    <row r="19" spans="1:16" x14ac:dyDescent="0.2">
      <c r="A19">
        <f t="shared" si="0"/>
        <v>6.2999999999999954</v>
      </c>
      <c r="B19">
        <v>0</v>
      </c>
      <c r="C19">
        <v>0.25</v>
      </c>
      <c r="D19" s="8">
        <f>'LA23 FDM'!D74</f>
        <v>0.1397521421380836</v>
      </c>
      <c r="E19" s="8">
        <f>'LA23 FDM'!E74</f>
        <v>0.10332178357205823</v>
      </c>
      <c r="F19" s="8">
        <f>'LA23 FDM'!F74</f>
        <v>0.21403532956967572</v>
      </c>
      <c r="G19" s="8">
        <f>'LA23 FDM'!G74</f>
        <v>0.22905484562436074</v>
      </c>
      <c r="H19" s="8">
        <f t="shared" si="1"/>
        <v>0.3586285009395852</v>
      </c>
      <c r="I19" s="8">
        <f>'LA23 FDM'!H74</f>
        <v>2.7614401495776614E-2</v>
      </c>
      <c r="J19" s="8">
        <f>'LA23 FDM'!I74</f>
        <v>4.9529536276045519E-2</v>
      </c>
      <c r="K19" s="8">
        <f>'LA23 FDM'!J74</f>
        <v>0.14786604159944514</v>
      </c>
      <c r="L19" s="8">
        <f>'LA23 FDM'!K74</f>
        <v>1.010453830395375</v>
      </c>
      <c r="M19" s="8">
        <f>'LA23 FDM'!BC74</f>
        <v>0.15849999999999956</v>
      </c>
      <c r="N19" s="8">
        <f>'LA23 FDM'!L74</f>
        <v>0.14329032537131145</v>
      </c>
      <c r="O19" s="8">
        <f>'LA23 FDM'!M74</f>
        <v>0.10618810376079518</v>
      </c>
      <c r="P19" s="8">
        <f>'LA23 FDM'!N74</f>
        <v>0.21192923347192974</v>
      </c>
    </row>
    <row r="20" spans="1:16" x14ac:dyDescent="0.2">
      <c r="A20">
        <f t="shared" si="0"/>
        <v>6.399999999999995</v>
      </c>
      <c r="B20">
        <v>0</v>
      </c>
      <c r="C20">
        <v>0.25</v>
      </c>
      <c r="D20" s="8">
        <f>'LA23 FDM'!D75</f>
        <v>0.16561553614993554</v>
      </c>
      <c r="E20" s="8">
        <f>'LA23 FDM'!E75</f>
        <v>0.12437611017092952</v>
      </c>
      <c r="F20" s="8">
        <f>'LA23 FDM'!F75</f>
        <v>0.22978677699989536</v>
      </c>
      <c r="G20" s="8">
        <f>'LA23 FDM'!G75</f>
        <v>0.24282084524191835</v>
      </c>
      <c r="H20" s="8">
        <f t="shared" si="1"/>
        <v>0.43293189738186411</v>
      </c>
      <c r="I20" s="8">
        <f>'LA23 FDM'!H75</f>
        <v>2.959324557088526E-2</v>
      </c>
      <c r="J20" s="8">
        <f>'LA23 FDM'!I75</f>
        <v>4.4639340790125617E-2</v>
      </c>
      <c r="K20" s="8">
        <f>'LA23 FDM'!J75</f>
        <v>0.17409998216637587</v>
      </c>
      <c r="L20" s="8">
        <f>'LA23 FDM'!K75</f>
        <v>1.2650594806334035</v>
      </c>
      <c r="M20" s="8">
        <f>'LA23 FDM'!BC75</f>
        <v>0.16799999999999954</v>
      </c>
      <c r="N20" s="8">
        <f>'LA23 FDM'!L75</f>
        <v>0.17008308772490238</v>
      </c>
      <c r="O20" s="8">
        <f>'LA23 FDM'!M75</f>
        <v>0.12803524368036928</v>
      </c>
      <c r="P20" s="8">
        <f>'LA23 FDM'!N75</f>
        <v>0.22742251427684035</v>
      </c>
    </row>
    <row r="21" spans="1:16" x14ac:dyDescent="0.2">
      <c r="A21">
        <f t="shared" si="0"/>
        <v>6.4999999999999947</v>
      </c>
      <c r="B21">
        <v>0</v>
      </c>
      <c r="C21">
        <v>0.25</v>
      </c>
      <c r="D21" s="8">
        <f>'LA23 FDM'!D76</f>
        <v>0.19566801796265493</v>
      </c>
      <c r="E21" s="8">
        <f>'LA23 FDM'!E76</f>
        <v>0.14910028602570027</v>
      </c>
      <c r="F21" s="8">
        <f>'LA23 FDM'!F76</f>
        <v>0.2456554010478898</v>
      </c>
      <c r="G21" s="8">
        <f>'LA23 FDM'!G76</f>
        <v>0.25692718046948565</v>
      </c>
      <c r="H21" s="8">
        <f t="shared" si="1"/>
        <v>0.52011562735639871</v>
      </c>
      <c r="I21" s="8">
        <f>'LA23 FDM'!H76</f>
        <v>3.1675085488124879E-2</v>
      </c>
      <c r="J21" s="8">
        <f>'LA23 FDM'!I76</f>
        <v>4.0073287974183885E-2</v>
      </c>
      <c r="K21" s="8">
        <f>'LA23 FDM'!J76</f>
        <v>0.20473710733955594</v>
      </c>
      <c r="L21" s="8">
        <f>'LA23 FDM'!K76</f>
        <v>1.5658326343244455</v>
      </c>
      <c r="M21" s="8">
        <f>'LA23 FDM'!BC76</f>
        <v>0.17749999999999949</v>
      </c>
      <c r="N21" s="8">
        <f>'LA23 FDM'!L76</f>
        <v>0.20132010451134955</v>
      </c>
      <c r="O21" s="8">
        <f>'LA23 FDM'!M76</f>
        <v>0.15377708001825591</v>
      </c>
      <c r="P21" s="8">
        <f>'LA23 FDM'!N76</f>
        <v>0.24300205760445651</v>
      </c>
    </row>
    <row r="22" spans="1:16" x14ac:dyDescent="0.2">
      <c r="A22">
        <f t="shared" si="0"/>
        <v>6.5999999999999943</v>
      </c>
      <c r="B22">
        <v>0</v>
      </c>
      <c r="C22">
        <v>0.25</v>
      </c>
      <c r="D22" s="8">
        <f>'LA23 FDM'!D77</f>
        <v>0.31435144086858696</v>
      </c>
      <c r="E22" s="8">
        <f>'LA23 FDM'!E77</f>
        <v>0.24864982404566302</v>
      </c>
      <c r="F22" s="8">
        <f>'LA23 FDM'!F77</f>
        <v>0.26162720226306652</v>
      </c>
      <c r="G22" s="8">
        <f>'LA23 FDM'!G77</f>
        <v>0.27132783300649344</v>
      </c>
      <c r="H22" s="8">
        <f t="shared" si="1"/>
        <v>0.7851633253750574</v>
      </c>
      <c r="I22" s="8">
        <f>'LA23 FDM'!H77</f>
        <v>3.3860698089546094E-2</v>
      </c>
      <c r="J22" s="8">
        <f>'LA23 FDM'!I77</f>
        <v>2.8496189474173407E-2</v>
      </c>
      <c r="K22" s="8">
        <f>'LA23 FDM'!J77</f>
        <v>0.33578836919111704</v>
      </c>
      <c r="L22" s="8">
        <f>'LA23 FDM'!K77</f>
        <v>2.2692183699731765</v>
      </c>
      <c r="M22" s="8">
        <f>'LA23 FDM'!BC77</f>
        <v>0.18699999999999947</v>
      </c>
      <c r="N22" s="8">
        <f>'LA23 FDM'!L77</f>
        <v>0.3232388776300042</v>
      </c>
      <c r="O22" s="8">
        <f>'LA23 FDM'!M77</f>
        <v>0.25619738763612987</v>
      </c>
      <c r="P22" s="8">
        <f>'LA23 FDM'!N77</f>
        <v>0.25865227623200909</v>
      </c>
    </row>
    <row r="23" spans="1:16" x14ac:dyDescent="0.2">
      <c r="A23">
        <f t="shared" si="0"/>
        <v>6.699999999999994</v>
      </c>
      <c r="B23">
        <v>0</v>
      </c>
      <c r="C23">
        <v>0.25</v>
      </c>
      <c r="D23" s="8">
        <f>'LA23 FDM'!D78</f>
        <v>0.47803411217399683</v>
      </c>
      <c r="E23" s="8">
        <f>'LA23 FDM'!E78</f>
        <v>0.3890845648629746</v>
      </c>
      <c r="F23" s="8">
        <f>'LA23 FDM'!F78</f>
        <v>0.27769172547989152</v>
      </c>
      <c r="G23" s="8">
        <f>'LA23 FDM'!G78</f>
        <v>0.28598547935166124</v>
      </c>
      <c r="H23" s="8">
        <f t="shared" si="1"/>
        <v>1.1373448198704077</v>
      </c>
      <c r="I23" s="8">
        <f>'LA23 FDM'!H78</f>
        <v>3.6150943990088731E-2</v>
      </c>
      <c r="J23" s="8">
        <f>'LA23 FDM'!I78</f>
        <v>2.0118483957037064E-2</v>
      </c>
      <c r="K23" s="8">
        <f>'LA23 FDM'!J78</f>
        <v>0.51789074053077289</v>
      </c>
      <c r="L23" s="8">
        <f>'LA23 FDM'!K78</f>
        <v>3.1760362362318384</v>
      </c>
      <c r="M23" s="8">
        <f>'LA23 FDM'!BC78</f>
        <v>0.19649999999999943</v>
      </c>
      <c r="N23" s="8">
        <f>'LA23 FDM'!L78</f>
        <v>0.49151433334101768</v>
      </c>
      <c r="O23" s="8">
        <f>'LA23 FDM'!M78</f>
        <v>0.40076277783621378</v>
      </c>
      <c r="P23" s="8">
        <f>'LA23 FDM'!N78</f>
        <v>0.27436107595648379</v>
      </c>
    </row>
    <row r="24" spans="1:16" x14ac:dyDescent="0.2">
      <c r="A24">
        <f t="shared" si="0"/>
        <v>6.7999999999999936</v>
      </c>
      <c r="B24">
        <v>0</v>
      </c>
      <c r="C24">
        <v>0.25</v>
      </c>
      <c r="D24" s="8">
        <f>'LA23 FDM'!D79</f>
        <v>0.69633311630551131</v>
      </c>
      <c r="E24" s="8">
        <f>'LA23 FDM'!E79</f>
        <v>0.57971045514659281</v>
      </c>
      <c r="F24" s="8">
        <f>'LA23 FDM'!F79</f>
        <v>0.29384113204927487</v>
      </c>
      <c r="G24" s="8">
        <f>'LA23 FDM'!G79</f>
        <v>0.30086975734360444</v>
      </c>
      <c r="H24" s="8">
        <f t="shared" si="1"/>
        <v>1.5933057994256383</v>
      </c>
      <c r="I24" s="8">
        <f>'LA23 FDM'!H79</f>
        <v>3.8546772345144559E-2</v>
      </c>
      <c r="J24" s="8">
        <f>'LA23 FDM'!I79</f>
        <v>1.4113508557951774E-2</v>
      </c>
      <c r="K24" s="8">
        <f>'LA23 FDM'!J79</f>
        <v>0.76199587250905565</v>
      </c>
      <c r="L24" s="8">
        <f>'LA23 FDM'!K79</f>
        <v>4.3199050602641345</v>
      </c>
      <c r="M24" s="8">
        <f>'LA23 FDM'!BC79</f>
        <v>0.20599999999999941</v>
      </c>
      <c r="N24" s="8">
        <f>'LA23 FDM'!L79</f>
        <v>0.71620193609203264</v>
      </c>
      <c r="O24" s="8">
        <f>'LA23 FDM'!M79</f>
        <v>0.5971964404889869</v>
      </c>
      <c r="P24" s="8">
        <f>'LA23 FDM'!N79</f>
        <v>0.29011894112587583</v>
      </c>
    </row>
    <row r="25" spans="1:16" x14ac:dyDescent="0.2">
      <c r="A25">
        <f t="shared" si="0"/>
        <v>6.8999999999999932</v>
      </c>
      <c r="B25">
        <v>0</v>
      </c>
      <c r="C25">
        <v>0.25</v>
      </c>
      <c r="D25" s="8">
        <f>'LA23 FDM'!D80</f>
        <v>0.97982446877215157</v>
      </c>
      <c r="E25" s="8">
        <f>'LA23 FDM'!E80</f>
        <v>0.83078829094523732</v>
      </c>
      <c r="F25" s="8">
        <f>'LA23 FDM'!F80</f>
        <v>0.31006954481857668</v>
      </c>
      <c r="G25" s="8">
        <f>'LA23 FDM'!G80</f>
        <v>0.31595588714882233</v>
      </c>
      <c r="H25" s="8">
        <f t="shared" si="1"/>
        <v>2.1712203623692874</v>
      </c>
      <c r="I25" s="8">
        <f>'LA23 FDM'!H80</f>
        <v>4.1049225618120196E-2</v>
      </c>
      <c r="J25" s="8">
        <f>'LA23 FDM'!I80</f>
        <v>9.8436453220702349E-3</v>
      </c>
      <c r="K25" s="8">
        <f>'LA23 FDM'!J80</f>
        <v>1.0801897821076771</v>
      </c>
      <c r="L25" s="8">
        <f>'LA23 FDM'!K80</f>
        <v>5.7369795799639824</v>
      </c>
      <c r="M25" s="8">
        <f>'LA23 FDM'!BC80</f>
        <v>0.21549999999999936</v>
      </c>
      <c r="N25" s="8">
        <f>'LA23 FDM'!L80</f>
        <v>1.0084257741300418</v>
      </c>
      <c r="O25" s="8">
        <f>'LA23 FDM'!M80</f>
        <v>0.85628285889909161</v>
      </c>
      <c r="P25" s="8">
        <f>'LA23 FDM'!N80</f>
        <v>0.30591828974417229</v>
      </c>
    </row>
    <row r="26" spans="1:16" x14ac:dyDescent="0.2">
      <c r="A26">
        <f t="shared" si="0"/>
        <v>6.9999999999999929</v>
      </c>
      <c r="B26">
        <v>0</v>
      </c>
      <c r="C26">
        <v>0.25</v>
      </c>
      <c r="D26" s="8">
        <f>'LA23 FDM'!D81</f>
        <v>1.340103132112628</v>
      </c>
      <c r="E26" s="8">
        <f>'LA23 FDM'!E81</f>
        <v>1.1535913260792217</v>
      </c>
      <c r="F26" s="8">
        <f>'LA23 FDM'!F81</f>
        <v>0.32637257777576728</v>
      </c>
      <c r="G26" s="8">
        <f>'LA23 FDM'!G81</f>
        <v>0.33122357935992314</v>
      </c>
      <c r="H26" s="8">
        <f t="shared" si="1"/>
        <v>2.8908763911968065</v>
      </c>
      <c r="I26" s="8">
        <f>'LA23 FDM'!H81</f>
        <v>4.3659444347999808E-2</v>
      </c>
      <c r="J26" s="8">
        <f>'LA23 FDM'!I81</f>
        <v>6.8285210288329618E-3</v>
      </c>
      <c r="K26" s="8">
        <f>'LA23 FDM'!J81</f>
        <v>1.4857832521067249</v>
      </c>
      <c r="L26" s="8">
        <f>'LA23 FDM'!K81</f>
        <v>7.4660749345680877</v>
      </c>
      <c r="M26" s="8">
        <f>'LA23 FDM'!BC81</f>
        <v>0.22499999999999931</v>
      </c>
      <c r="N26" s="8">
        <f>'LA23 FDM'!L81</f>
        <v>1.3804575358048738</v>
      </c>
      <c r="O26" s="8">
        <f>'LA23 FDM'!M81</f>
        <v>1.189944165965563</v>
      </c>
      <c r="P26" s="8">
        <f>'LA23 FDM'!N81</f>
        <v>0.32175301086392227</v>
      </c>
    </row>
    <row r="27" spans="1:16" x14ac:dyDescent="0.2">
      <c r="A27">
        <f t="shared" si="0"/>
        <v>7.0999999999999925</v>
      </c>
      <c r="B27">
        <v>0</v>
      </c>
      <c r="C27">
        <v>0.25</v>
      </c>
      <c r="D27" s="8">
        <f>'LA23 FDM'!D82</f>
        <v>1.4941210379537773</v>
      </c>
      <c r="E27" s="8">
        <f>'LA23 FDM'!E82</f>
        <v>1.2925150733980009</v>
      </c>
      <c r="F27" s="8">
        <f>'LA23 FDM'!F82</f>
        <v>0.33037932923232322</v>
      </c>
      <c r="G27" s="8">
        <f>'LA23 FDM'!G82</f>
        <v>0.33517234549407532</v>
      </c>
      <c r="H27" s="8">
        <f t="shared" si="1"/>
        <v>3.1821115883347497</v>
      </c>
      <c r="I27" s="8">
        <f>'LA23 FDM'!H82</f>
        <v>4.6378671916908018E-2</v>
      </c>
      <c r="J27" s="8">
        <f>'LA23 FDM'!I82</f>
        <v>5.9627617512520116E-3</v>
      </c>
      <c r="K27" s="8">
        <f>'LA23 FDM'!J82</f>
        <v>1.6511089669054153</v>
      </c>
      <c r="L27" s="8">
        <f>'LA23 FDM'!K82</f>
        <v>7.9487025613084228</v>
      </c>
      <c r="M27" s="8">
        <f>'LA23 FDM'!BC82</f>
        <v>0.22999999999999962</v>
      </c>
      <c r="N27" s="8">
        <f>'LA23 FDM'!L82</f>
        <v>1.5434603825901658</v>
      </c>
      <c r="O27" s="8">
        <f>'LA23 FDM'!M82</f>
        <v>1.3371164435321365</v>
      </c>
      <c r="P27" s="8">
        <f>'LA23 FDM'!N82</f>
        <v>0.32505537989702593</v>
      </c>
    </row>
    <row r="28" spans="1:16" x14ac:dyDescent="0.2">
      <c r="A28">
        <f t="shared" si="0"/>
        <v>7.1999999999999922</v>
      </c>
      <c r="B28">
        <v>0</v>
      </c>
      <c r="C28">
        <v>0.25</v>
      </c>
      <c r="D28" s="8">
        <f>'LA23 FDM'!D83</f>
        <v>1.665660737931137</v>
      </c>
      <c r="E28" s="8">
        <f>'LA23 FDM'!E83</f>
        <v>1.4477676314291401</v>
      </c>
      <c r="F28" s="8">
        <f>'LA23 FDM'!F83</f>
        <v>0.33454114380745426</v>
      </c>
      <c r="G28" s="8">
        <f>'LA23 FDM'!G83</f>
        <v>0.33927537031149163</v>
      </c>
      <c r="H28" s="8">
        <f t="shared" si="1"/>
        <v>3.5038469402686609</v>
      </c>
      <c r="I28" s="8">
        <f>'LA23 FDM'!H83</f>
        <v>4.9208259317672649E-2</v>
      </c>
      <c r="J28" s="8">
        <f>'LA23 FDM'!I83</f>
        <v>5.1835329092969088E-3</v>
      </c>
      <c r="K28" s="8">
        <f>'LA23 FDM'!J83</f>
        <v>1.8363130437447825</v>
      </c>
      <c r="L28" s="8">
        <f>'LA23 FDM'!K83</f>
        <v>8.4668144135857233</v>
      </c>
      <c r="M28" s="8">
        <f>'LA23 FDM'!BC83</f>
        <v>0.23499999999999963</v>
      </c>
      <c r="N28" s="8">
        <f>'LA23 FDM'!L83</f>
        <v>1.7259030572406742</v>
      </c>
      <c r="O28" s="8">
        <f>'LA23 FDM'!M83</f>
        <v>1.5024078991250895</v>
      </c>
      <c r="P28" s="8">
        <f>'LA23 FDM'!N83</f>
        <v>0.32843416387458818</v>
      </c>
    </row>
    <row r="29" spans="1:16" x14ac:dyDescent="0.2">
      <c r="A29">
        <f t="shared" si="0"/>
        <v>7.2999999999999918</v>
      </c>
      <c r="B29">
        <v>0</v>
      </c>
      <c r="C29">
        <v>0.25</v>
      </c>
      <c r="D29" s="8">
        <f>'LA23 FDM'!D84</f>
        <v>1.8566945817505751</v>
      </c>
      <c r="E29" s="8">
        <f>'LA23 FDM'!E84</f>
        <v>1.6212289829120745</v>
      </c>
      <c r="F29" s="8">
        <f>'LA23 FDM'!F84</f>
        <v>0.33886054014004019</v>
      </c>
      <c r="G29" s="8">
        <f>'LA23 FDM'!G84</f>
        <v>0.34353524661088231</v>
      </c>
      <c r="H29" s="8">
        <f t="shared" si="1"/>
        <v>3.8593185750794854</v>
      </c>
      <c r="I29" s="8">
        <f>'LA23 FDM'!H84</f>
        <v>5.2149669921387476E-2</v>
      </c>
      <c r="J29" s="8">
        <f>'LA23 FDM'!I84</f>
        <v>4.4854424073406196E-3</v>
      </c>
      <c r="K29" s="8">
        <f>'LA23 FDM'!J84</f>
        <v>2.0436605702856139</v>
      </c>
      <c r="L29" s="8">
        <f>'LA23 FDM'!K84</f>
        <v>9.0233750487261055</v>
      </c>
      <c r="M29" s="8">
        <f>'LA23 FDM'!BC84</f>
        <v>0.2399999999999996</v>
      </c>
      <c r="N29" s="8">
        <f>'LA23 FDM'!L84</f>
        <v>1.9301196611282356</v>
      </c>
      <c r="O29" s="8">
        <f>'LA23 FDM'!M84</f>
        <v>1.6880422252051006</v>
      </c>
      <c r="P29" s="8">
        <f>'LA23 FDM'!N84</f>
        <v>0.3318870289722089</v>
      </c>
    </row>
    <row r="30" spans="1:16" x14ac:dyDescent="0.2">
      <c r="A30">
        <f t="shared" si="0"/>
        <v>7.3999999999999915</v>
      </c>
      <c r="B30">
        <v>0</v>
      </c>
      <c r="C30">
        <v>0.25</v>
      </c>
      <c r="D30" s="8">
        <f>'LA23 FDM'!D85</f>
        <v>2.069417552602006</v>
      </c>
      <c r="E30" s="8">
        <f>'LA23 FDM'!E85</f>
        <v>1.8149944598673964</v>
      </c>
      <c r="F30" s="8">
        <f>'LA23 FDM'!F85</f>
        <v>0.34334005907263387</v>
      </c>
      <c r="G30" s="8">
        <f>'LA23 FDM'!G85</f>
        <v>0.34795458922681238</v>
      </c>
      <c r="H30" s="8">
        <f t="shared" si="1"/>
        <v>4.2521114800711084</v>
      </c>
      <c r="I30" s="8">
        <f>'LA23 FDM'!H85</f>
        <v>5.5204484244975073E-2</v>
      </c>
      <c r="J30" s="8">
        <f>'LA23 FDM'!I85</f>
        <v>3.863016122602733E-3</v>
      </c>
      <c r="K30" s="8">
        <f>'LA23 FDM'!J85</f>
        <v>2.2756791309679332</v>
      </c>
      <c r="L30" s="8">
        <f>'LA23 FDM'!K85</f>
        <v>9.6216262329259887</v>
      </c>
      <c r="M30" s="8">
        <f>'LA23 FDM'!BC85</f>
        <v>0.24499999999999958</v>
      </c>
      <c r="N30" s="8">
        <f>'LA23 FDM'!L85</f>
        <v>2.1587258466728021</v>
      </c>
      <c r="O30" s="8">
        <f>'LA23 FDM'!M85</f>
        <v>1.8965154239103204</v>
      </c>
      <c r="P30" s="8">
        <f>'LA23 FDM'!N85</f>
        <v>0.33541168733364046</v>
      </c>
    </row>
    <row r="31" spans="1:16" x14ac:dyDescent="0.2">
      <c r="A31">
        <f t="shared" si="0"/>
        <v>7.4999999999999911</v>
      </c>
      <c r="B31">
        <v>0</v>
      </c>
      <c r="C31">
        <v>0.25</v>
      </c>
      <c r="D31" s="8">
        <f>'LA23 FDM'!D86</f>
        <v>2.3062727951663304</v>
      </c>
      <c r="E31" s="8">
        <f>'LA23 FDM'!E86</f>
        <v>2.0313996744562819</v>
      </c>
      <c r="F31" s="8">
        <f>'LA23 FDM'!F86</f>
        <v>0.34798225067379474</v>
      </c>
      <c r="G31" s="8">
        <f>'LA23 FDM'!G86</f>
        <v>0.35253602196654982</v>
      </c>
      <c r="H31" s="8">
        <f t="shared" si="1"/>
        <v>4.6861977328246196</v>
      </c>
      <c r="I31" s="8">
        <f>'LA23 FDM'!H86</f>
        <v>5.8374404718749717E-2</v>
      </c>
      <c r="J31" s="8">
        <f>'LA23 FDM'!I86</f>
        <v>3.3107592848291862E-3</v>
      </c>
      <c r="K31" s="8">
        <f>'LA23 FDM'!J86</f>
        <v>2.5351886511723865</v>
      </c>
      <c r="L31" s="8">
        <f>'LA23 FDM'!K86</f>
        <v>10.265115072766266</v>
      </c>
      <c r="M31" s="8">
        <f>'LA23 FDM'!BC86</f>
        <v>0.24999999999999956</v>
      </c>
      <c r="N31" s="8">
        <f>'LA23 FDM'!L86</f>
        <v>2.4146528879944311</v>
      </c>
      <c r="O31" s="8">
        <f>'LA23 FDM'!M86</f>
        <v>2.1306291036775113</v>
      </c>
      <c r="P31" s="8">
        <f>'LA23 FDM'!N86</f>
        <v>0.33900589965367828</v>
      </c>
    </row>
    <row r="32" spans="1:16" x14ac:dyDescent="0.2">
      <c r="A32">
        <f t="shared" si="0"/>
        <v>7.5999999999999908</v>
      </c>
      <c r="B32">
        <v>0</v>
      </c>
      <c r="C32">
        <v>0.25</v>
      </c>
      <c r="D32" s="8">
        <f>'LA23 FDM'!D87</f>
        <v>2.5699801347973334</v>
      </c>
      <c r="E32" s="8">
        <f>'LA23 FDM'!E87</f>
        <v>2.2730483905580927</v>
      </c>
      <c r="F32" s="8">
        <f>'LA23 FDM'!F87</f>
        <v>0.34923422742337257</v>
      </c>
      <c r="G32" s="8">
        <f>'LA23 FDM'!G87</f>
        <v>0.35377188356905909</v>
      </c>
      <c r="H32" s="8">
        <f t="shared" si="1"/>
        <v>5.1291372299785749</v>
      </c>
      <c r="I32" s="8">
        <f>'LA23 FDM'!H87</f>
        <v>6.1661260453979926E-2</v>
      </c>
      <c r="J32" s="8">
        <f>'LA23 FDM'!I87</f>
        <v>2.823213393105913E-3</v>
      </c>
      <c r="K32" s="8">
        <f>'LA23 FDM'!J87</f>
        <v>2.8253348617946674</v>
      </c>
      <c r="L32" s="8">
        <f>'LA23 FDM'!K87</f>
        <v>10.957725182217622</v>
      </c>
      <c r="M32" s="8">
        <f>'LA23 FDM'!BC87</f>
        <v>0.25</v>
      </c>
      <c r="N32" s="8">
        <f>'LA23 FDM'!L87</f>
        <v>2.7011858835696403</v>
      </c>
      <c r="O32" s="8">
        <f>'LA23 FDM'!M87</f>
        <v>2.3935278430126266</v>
      </c>
      <c r="P32" s="8">
        <f>'LA23 FDM'!N87</f>
        <v>0.33900589965367861</v>
      </c>
    </row>
    <row r="33" spans="1:16" x14ac:dyDescent="0.2">
      <c r="A33">
        <f t="shared" si="0"/>
        <v>7.6999999999999904</v>
      </c>
      <c r="B33">
        <v>0</v>
      </c>
      <c r="C33">
        <v>0.25</v>
      </c>
      <c r="D33" s="8">
        <f>'LA23 FDM'!D88</f>
        <v>2.8635679454491498</v>
      </c>
      <c r="E33" s="8">
        <f>'LA23 FDM'!E88</f>
        <v>2.542843689319302</v>
      </c>
      <c r="F33" s="8">
        <f>'LA23 FDM'!F88</f>
        <v>0.3506161296917184</v>
      </c>
      <c r="G33" s="8">
        <f>'LA23 FDM'!G88</f>
        <v>0.35513612939265965</v>
      </c>
      <c r="H33" s="8">
        <f t="shared" si="1"/>
        <v>5.6171847686866521</v>
      </c>
      <c r="I33" s="8">
        <f>'LA23 FDM'!H88</f>
        <v>6.5067012010451564E-2</v>
      </c>
      <c r="J33" s="8">
        <f>'LA23 FDM'!I88</f>
        <v>2.3950081415856105E-3</v>
      </c>
      <c r="K33" s="8">
        <f>'LA23 FDM'!J88</f>
        <v>3.1496268000703989</v>
      </c>
      <c r="L33" s="8">
        <f>'LA23 FDM'!K88</f>
        <v>11.703711229233878</v>
      </c>
      <c r="M33" s="8">
        <f>'LA23 FDM'!BC88</f>
        <v>0.25</v>
      </c>
      <c r="N33" s="8">
        <f>'LA23 FDM'!L88</f>
        <v>3.0220065927746909</v>
      </c>
      <c r="O33" s="8">
        <f>'LA23 FDM'!M88</f>
        <v>2.6887411178581475</v>
      </c>
      <c r="P33" s="8">
        <f>'LA23 FDM'!N88</f>
        <v>0.33900589965367861</v>
      </c>
    </row>
    <row r="34" spans="1:16" x14ac:dyDescent="0.2">
      <c r="A34">
        <f t="shared" si="0"/>
        <v>7.7999999999999901</v>
      </c>
      <c r="B34">
        <v>0</v>
      </c>
      <c r="C34">
        <v>0.25</v>
      </c>
      <c r="D34" s="8">
        <f>'LA23 FDM'!D89</f>
        <v>3.1904087673695152</v>
      </c>
      <c r="E34" s="8">
        <f>'LA23 FDM'!E89</f>
        <v>2.8440228250025519</v>
      </c>
      <c r="F34" s="8">
        <f>'LA23 FDM'!F89</f>
        <v>0.352136122322036</v>
      </c>
      <c r="G34" s="8">
        <f>'LA23 FDM'!G89</f>
        <v>0.35663685822416041</v>
      </c>
      <c r="H34" s="8">
        <f t="shared" si="1"/>
        <v>6.1551734527952853</v>
      </c>
      <c r="I34" s="8">
        <f>'LA23 FDM'!H89</f>
        <v>6.8593756164030364E-2</v>
      </c>
      <c r="J34" s="8">
        <f>'LA23 FDM'!I89</f>
        <v>2.0209079403953026E-3</v>
      </c>
      <c r="K34" s="8">
        <f>'LA23 FDM'!J89</f>
        <v>3.5119788171626891</v>
      </c>
      <c r="L34" s="8">
        <f>'LA23 FDM'!K89</f>
        <v>12.507737246583373</v>
      </c>
      <c r="M34" s="8">
        <f>'LA23 FDM'!BC89</f>
        <v>0.25</v>
      </c>
      <c r="N34" s="8">
        <f>'LA23 FDM'!L89</f>
        <v>3.3812414692221844</v>
      </c>
      <c r="O34" s="8">
        <f>'LA23 FDM'!M89</f>
        <v>3.0202303495727554</v>
      </c>
      <c r="P34" s="8">
        <f>'LA23 FDM'!N89</f>
        <v>0.33900589965367861</v>
      </c>
    </row>
    <row r="35" spans="1:16" x14ac:dyDescent="0.2">
      <c r="A35">
        <f t="shared" si="0"/>
        <v>7.8999999999999897</v>
      </c>
      <c r="B35">
        <v>0</v>
      </c>
      <c r="C35">
        <v>0.25</v>
      </c>
      <c r="D35" s="8">
        <f>'LA23 FDM'!D90</f>
        <v>3.554259124378861</v>
      </c>
      <c r="E35" s="8">
        <f>'LA23 FDM'!E90</f>
        <v>3.1801962158579653</v>
      </c>
      <c r="F35" s="8">
        <f>'LA23 FDM'!F90</f>
        <v>0.35380242721609456</v>
      </c>
      <c r="G35" s="8">
        <f>'LA23 FDM'!G90</f>
        <v>0.35828223163310774</v>
      </c>
      <c r="H35" s="8">
        <f t="shared" si="1"/>
        <v>6.7484749486341862</v>
      </c>
      <c r="I35" s="8">
        <f>'LA23 FDM'!H90</f>
        <v>7.2243730674224974E-2</v>
      </c>
      <c r="J35" s="8">
        <f>'LA23 FDM'!I90</f>
        <v>1.6958527335144543E-3</v>
      </c>
      <c r="K35" s="8">
        <f>'LA23 FDM'!J90</f>
        <v>3.9167576235261703</v>
      </c>
      <c r="L35" s="8">
        <f>'LA23 FDM'!K90</f>
        <v>13.374919137041143</v>
      </c>
      <c r="M35" s="8">
        <f>'LA23 FDM'!BC90</f>
        <v>0.25</v>
      </c>
      <c r="N35" s="8">
        <f>'LA23 FDM'!L90</f>
        <v>3.7835155222464958</v>
      </c>
      <c r="O35" s="8">
        <f>'LA23 FDM'!M90</f>
        <v>3.3924416984943075</v>
      </c>
      <c r="P35" s="8">
        <f>'LA23 FDM'!N90</f>
        <v>0.33900589965367861</v>
      </c>
    </row>
    <row r="36" spans="1:16" x14ac:dyDescent="0.2">
      <c r="A36">
        <f t="shared" si="0"/>
        <v>7.9999999999999893</v>
      </c>
      <c r="B36">
        <v>0</v>
      </c>
      <c r="C36">
        <v>0.25</v>
      </c>
      <c r="D36" s="8">
        <f>'LA23 FDM'!D91</f>
        <v>3.9593040453705832</v>
      </c>
      <c r="E36" s="8">
        <f>'LA23 FDM'!E91</f>
        <v>3.5553910691121695</v>
      </c>
      <c r="F36" s="8">
        <f>'LA23 FDM'!F91</f>
        <v>0.35562328923173731</v>
      </c>
      <c r="G36" s="8">
        <f>'LA23 FDM'!G91</f>
        <v>0.36008044079621965</v>
      </c>
      <c r="H36" s="8">
        <f t="shared" si="1"/>
        <v>7.4030608569235268</v>
      </c>
      <c r="I36" s="8">
        <f>'LA23 FDM'!H91</f>
        <v>7.6019319051749606E-2</v>
      </c>
      <c r="J36" s="8">
        <f>'LA23 FDM'!I91</f>
        <v>1.4149929298262881E-3</v>
      </c>
      <c r="K36" s="8">
        <f>'LA23 FDM'!J91</f>
        <v>4.368834970351883</v>
      </c>
      <c r="L36" s="8">
        <f>'LA23 FDM'!K91</f>
        <v>14.310871854065208</v>
      </c>
      <c r="M36" s="8">
        <f>'LA23 FDM'!BC91</f>
        <v>0.25</v>
      </c>
      <c r="N36" s="8">
        <f>'LA23 FDM'!L91</f>
        <v>4.2340127146718824</v>
      </c>
      <c r="O36" s="8">
        <f>'LA23 FDM'!M91</f>
        <v>3.8103653043002725</v>
      </c>
      <c r="P36" s="8">
        <f>'LA23 FDM'!N91</f>
        <v>0.33900589965367861</v>
      </c>
    </row>
    <row r="37" spans="1:16" x14ac:dyDescent="0.2">
      <c r="A37">
        <f t="shared" si="0"/>
        <v>8.099999999999989</v>
      </c>
      <c r="B37">
        <v>0</v>
      </c>
      <c r="C37">
        <v>0.25</v>
      </c>
      <c r="D37" s="8">
        <f>'LA23 FDM'!D92</f>
        <v>4.4102068562474219</v>
      </c>
      <c r="E37" s="8">
        <f>'LA23 FDM'!E92</f>
        <v>3.9741002002696293</v>
      </c>
      <c r="F37" s="8">
        <f>'LA23 FDM'!F92</f>
        <v>0.35760694096172108</v>
      </c>
      <c r="G37" s="8">
        <f>'LA23 FDM'!G92</f>
        <v>0.36203967216867244</v>
      </c>
      <c r="H37" s="8">
        <f t="shared" si="1"/>
        <v>8.1255711424297878</v>
      </c>
      <c r="I37" s="8">
        <f>'LA23 FDM'!H92</f>
        <v>7.9923055326086803E-2</v>
      </c>
      <c r="J37" s="8">
        <f>'LA23 FDM'!I92</f>
        <v>1.1737183748767672E-3</v>
      </c>
      <c r="K37" s="8">
        <f>'LA23 FDM'!J92</f>
        <v>4.8736466404948766</v>
      </c>
      <c r="L37" s="8">
        <f>'LA23 FDM'!K92</f>
        <v>15.321761796295455</v>
      </c>
      <c r="M37" s="8">
        <f>'LA23 FDM'!BC92</f>
        <v>0.25</v>
      </c>
      <c r="N37" s="8">
        <f>'LA23 FDM'!L92</f>
        <v>4.738543691118732</v>
      </c>
      <c r="O37" s="8">
        <f>'LA23 FDM'!M92</f>
        <v>4.2796017599214009</v>
      </c>
      <c r="P37" s="8">
        <f>'LA23 FDM'!N92</f>
        <v>0.33900589965367861</v>
      </c>
    </row>
    <row r="38" spans="1:16" x14ac:dyDescent="0.2">
      <c r="A38">
        <f t="shared" si="0"/>
        <v>8.1999999999999886</v>
      </c>
      <c r="B38">
        <v>0</v>
      </c>
      <c r="C38">
        <v>0.25</v>
      </c>
      <c r="D38" s="8">
        <f>'LA23 FDM'!D93</f>
        <v>4.9121648776950817</v>
      </c>
      <c r="E38" s="8">
        <f>'LA23 FDM'!E93</f>
        <v>4.4413366755849077</v>
      </c>
      <c r="F38" s="8">
        <f>'LA23 FDM'!F93</f>
        <v>0.35976156673552528</v>
      </c>
      <c r="G38" s="8">
        <f>'LA23 FDM'!G93</f>
        <v>0.3641680723237552</v>
      </c>
      <c r="H38" s="8">
        <f t="shared" si="1"/>
        <v>8.9233904371314878</v>
      </c>
      <c r="I38" s="8">
        <f>'LA23 FDM'!H93</f>
        <v>8.3957628813050397E-2</v>
      </c>
      <c r="J38" s="8">
        <f>'LA23 FDM'!I93</f>
        <v>9.6768139732680326E-4</v>
      </c>
      <c r="K38" s="8">
        <f>'LA23 FDM'!J93</f>
        <v>5.4372585062904681</v>
      </c>
      <c r="L38" s="8">
        <f>'LA23 FDM'!K93</f>
        <v>16.414365018413999</v>
      </c>
      <c r="M38" s="8">
        <f>'LA23 FDM'!BC93</f>
        <v>0.25</v>
      </c>
      <c r="N38" s="8">
        <f>'LA23 FDM'!L93</f>
        <v>5.303621727705643</v>
      </c>
      <c r="O38" s="8">
        <f>'LA23 FDM'!M93</f>
        <v>4.8064367017380532</v>
      </c>
      <c r="P38" s="8">
        <f>'LA23 FDM'!N93</f>
        <v>0.33900589965367861</v>
      </c>
    </row>
    <row r="39" spans="1:16" x14ac:dyDescent="0.2">
      <c r="A39">
        <f t="shared" si="0"/>
        <v>8.2999999999999883</v>
      </c>
      <c r="B39">
        <v>0</v>
      </c>
      <c r="C39">
        <v>0.25</v>
      </c>
      <c r="D39" s="8">
        <f>'LA23 FDM'!D94</f>
        <v>5.4709717419354709</v>
      </c>
      <c r="E39" s="8">
        <f>'LA23 FDM'!E94</f>
        <v>4.9626949837379284</v>
      </c>
      <c r="F39" s="8">
        <f>'LA23 FDM'!F94</f>
        <v>0.36209526622699695</v>
      </c>
      <c r="G39" s="8">
        <f>'LA23 FDM'!G94</f>
        <v>0.36647371232327125</v>
      </c>
      <c r="H39" s="8">
        <f t="shared" si="1"/>
        <v>9.8047331284189809</v>
      </c>
      <c r="I39" s="8">
        <f>'LA23 FDM'!H94</f>
        <v>8.8125888882348236E-2</v>
      </c>
      <c r="J39" s="8">
        <f>'LA23 FDM'!I94</f>
        <v>7.9281406401734273E-4</v>
      </c>
      <c r="K39" s="8">
        <f>'LA23 FDM'!J94</f>
        <v>6.0664405057801059</v>
      </c>
      <c r="L39" s="8">
        <f>'LA23 FDM'!K94</f>
        <v>17.596131932963022</v>
      </c>
      <c r="M39" s="8">
        <f>'LA23 FDM'!BC94</f>
        <v>0.25</v>
      </c>
      <c r="N39" s="8">
        <f>'LA23 FDM'!L94</f>
        <v>5.9365479023642838</v>
      </c>
      <c r="O39" s="8">
        <f>'LA23 FDM'!M94</f>
        <v>5.3979245064665333</v>
      </c>
      <c r="P39" s="8">
        <f>'LA23 FDM'!N94</f>
        <v>0.33900589965367861</v>
      </c>
    </row>
    <row r="40" spans="1:16" x14ac:dyDescent="0.2">
      <c r="A40">
        <f t="shared" si="0"/>
        <v>8.3999999999999879</v>
      </c>
      <c r="B40">
        <v>0</v>
      </c>
      <c r="C40">
        <v>0.25</v>
      </c>
      <c r="D40" s="8">
        <f>'LA23 FDM'!D95</f>
        <v>6.0930871289647142</v>
      </c>
      <c r="E40" s="8">
        <f>'LA23 FDM'!E95</f>
        <v>5.5444195294900354</v>
      </c>
      <c r="F40" s="8">
        <f>'LA23 FDM'!F95</f>
        <v>0.36461601808477884</v>
      </c>
      <c r="G40" s="8">
        <f>'LA23 FDM'!G95</f>
        <v>0.36896455201550155</v>
      </c>
      <c r="H40" s="8">
        <f t="shared" si="1"/>
        <v>10.778738251214715</v>
      </c>
      <c r="I40" s="8">
        <f>'LA23 FDM'!H95</f>
        <v>9.2430849725144829E-2</v>
      </c>
      <c r="J40" s="8">
        <f>'LA23 FDM'!I95</f>
        <v>6.4533986950680779E-4</v>
      </c>
      <c r="K40" s="8">
        <f>'LA23 FDM'!J95</f>
        <v>6.7687494944255366</v>
      </c>
      <c r="L40" s="8">
        <f>'LA23 FDM'!K95</f>
        <v>18.87525925860588</v>
      </c>
      <c r="M40" s="8">
        <f>'LA23 FDM'!BC95</f>
        <v>0.25</v>
      </c>
      <c r="N40" s="8">
        <f>'LA23 FDM'!L95</f>
        <v>6.6455066065312742</v>
      </c>
      <c r="O40" s="8">
        <f>'LA23 FDM'!M95</f>
        <v>6.0619822059517068</v>
      </c>
      <c r="P40" s="8">
        <f>'LA23 FDM'!N95</f>
        <v>0.33900589965367861</v>
      </c>
    </row>
    <row r="41" spans="1:16" x14ac:dyDescent="0.2">
      <c r="A41">
        <f t="shared" si="0"/>
        <v>8.4999999999999876</v>
      </c>
      <c r="B41">
        <v>0</v>
      </c>
      <c r="C41">
        <v>0.25</v>
      </c>
      <c r="D41" s="8">
        <f>'LA23 FDM'!D96</f>
        <v>6.7857148209662768</v>
      </c>
      <c r="E41" s="8">
        <f>'LA23 FDM'!E96</f>
        <v>6.193481339613041</v>
      </c>
      <c r="F41" s="8">
        <f>'LA23 FDM'!F96</f>
        <v>0.36733164402757318</v>
      </c>
      <c r="G41" s="8">
        <f>'LA23 FDM'!G96</f>
        <v>0.37164840468378135</v>
      </c>
      <c r="H41" s="8">
        <f t="shared" si="1"/>
        <v>11.855575323295628</v>
      </c>
      <c r="I41" s="8">
        <f>'LA23 FDM'!H96</f>
        <v>9.6875695121624431E-2</v>
      </c>
      <c r="J41" s="8">
        <f>'LA23 FDM'!I96</f>
        <v>5.2178016856210916E-4</v>
      </c>
      <c r="K41" s="8">
        <f>'LA23 FDM'!J96</f>
        <v>7.5526220478718065</v>
      </c>
      <c r="L41" s="8">
        <f>'LA23 FDM'!K96</f>
        <v>20.260770061144498</v>
      </c>
      <c r="M41" s="8">
        <f>'LA23 FDM'!BC96</f>
        <v>0.25</v>
      </c>
      <c r="N41" s="8">
        <f>'LA23 FDM'!L96</f>
        <v>7.4396726553229007</v>
      </c>
      <c r="O41" s="8">
        <f>'LA23 FDM'!M96</f>
        <v>6.8074948666233874</v>
      </c>
      <c r="P41" s="8">
        <f>'LA23 FDM'!N96</f>
        <v>0.33900589965367861</v>
      </c>
    </row>
    <row r="42" spans="1:16" x14ac:dyDescent="0.2">
      <c r="A42">
        <f t="shared" si="0"/>
        <v>8.5999999999999872</v>
      </c>
      <c r="B42">
        <v>0</v>
      </c>
      <c r="C42">
        <v>0.25</v>
      </c>
      <c r="D42" s="8">
        <f>'LA23 FDM'!D97</f>
        <v>7.5568900839485105</v>
      </c>
      <c r="E42" s="8">
        <f>'LA23 FDM'!E97</f>
        <v>6.9176639810132725</v>
      </c>
      <c r="F42" s="8">
        <f>'LA23 FDM'!F97</f>
        <v>0.37024977386083535</v>
      </c>
      <c r="G42" s="8">
        <f>'LA23 FDM'!G97</f>
        <v>0.3745329024852152</v>
      </c>
      <c r="H42" s="8">
        <f t="shared" si="1"/>
        <v>13.046562398132462</v>
      </c>
      <c r="I42" s="8">
        <f>'LA23 FDM'!H97</f>
        <v>0.10146378320855363</v>
      </c>
      <c r="J42" s="8">
        <f>'LA23 FDM'!I97</f>
        <v>4.1895573222268867E-4</v>
      </c>
      <c r="K42" s="8">
        <f>'LA23 FDM'!J97</f>
        <v>8.4274784243810306</v>
      </c>
      <c r="L42" s="8">
        <f>'LA23 FDM'!K97</f>
        <v>21.762602835610103</v>
      </c>
      <c r="M42" s="8">
        <f>'LA23 FDM'!BC97</f>
        <v>0.25</v>
      </c>
      <c r="N42" s="8">
        <f>'LA23 FDM'!L97</f>
        <v>8.3293314062353581</v>
      </c>
      <c r="O42" s="8">
        <f>'LA23 FDM'!M97</f>
        <v>7.6444338324435588</v>
      </c>
      <c r="P42" s="8">
        <f>'LA23 FDM'!N97</f>
        <v>0.33900589965367861</v>
      </c>
    </row>
    <row r="43" spans="1:16" x14ac:dyDescent="0.2">
      <c r="A43">
        <f t="shared" si="0"/>
        <v>8.6999999999999869</v>
      </c>
      <c r="B43">
        <v>0</v>
      </c>
      <c r="C43">
        <v>0.25</v>
      </c>
      <c r="D43" s="8">
        <f>'LA23 FDM'!D98</f>
        <v>8.4155775097090757</v>
      </c>
      <c r="E43" s="8">
        <f>'LA23 FDM'!E98</f>
        <v>7.7256598142332811</v>
      </c>
      <c r="F43" s="8">
        <f>'LA23 FDM'!F98</f>
        <v>0.37337781187424579</v>
      </c>
      <c r="G43" s="8">
        <f>'LA23 FDM'!G98</f>
        <v>0.37762546312450868</v>
      </c>
      <c r="H43" s="8">
        <f t="shared" si="1"/>
        <v>14.36429776102562</v>
      </c>
      <c r="I43" s="8">
        <f>'LA23 FDM'!H98</f>
        <v>0.10619865124684424</v>
      </c>
      <c r="J43" s="8">
        <f>'LA23 FDM'!I98</f>
        <v>3.3398386871405299E-4</v>
      </c>
      <c r="K43" s="8">
        <f>'LA23 FDM'!J98</f>
        <v>9.4038390450525355</v>
      </c>
      <c r="L43" s="8">
        <f>'LA23 FDM'!K98</f>
        <v>23.391710692324867</v>
      </c>
      <c r="M43" s="8">
        <f>'LA23 FDM'!BC98</f>
        <v>0.25</v>
      </c>
      <c r="N43" s="8">
        <f>'LA23 FDM'!L98</f>
        <v>9.3260134679665345</v>
      </c>
      <c r="O43" s="8">
        <f>'LA23 FDM'!M98</f>
        <v>8.5839894007846347</v>
      </c>
      <c r="P43" s="8">
        <f>'LA23 FDM'!N98</f>
        <v>0.33900589965367861</v>
      </c>
    </row>
    <row r="44" spans="1:16" x14ac:dyDescent="0.2">
      <c r="A44">
        <f t="shared" si="0"/>
        <v>8.7999999999999865</v>
      </c>
      <c r="B44">
        <v>0</v>
      </c>
      <c r="C44">
        <v>0.25</v>
      </c>
      <c r="D44" s="8">
        <f>'LA23 FDM'!D99</f>
        <v>9.3717805906879175</v>
      </c>
      <c r="E44" s="8">
        <f>'LA23 FDM'!E99</f>
        <v>8.6271778441116957</v>
      </c>
      <c r="F44" s="8">
        <f>'LA23 FDM'!F99</f>
        <v>0.37672290506949491</v>
      </c>
      <c r="G44" s="8">
        <f>'LA23 FDM'!G99</f>
        <v>0.38093325820148555</v>
      </c>
      <c r="H44" s="8">
        <f t="shared" si="1"/>
        <v>15.822806864218796</v>
      </c>
      <c r="I44" s="8">
        <f>'LA23 FDM'!H99</f>
        <v>0.11108402038911606</v>
      </c>
      <c r="J44" s="8">
        <f>'LA23 FDM'!I99</f>
        <v>2.6427159885294944E-4</v>
      </c>
      <c r="K44" s="8">
        <f>'LA23 FDM'!J99</f>
        <v>10.493455017950971</v>
      </c>
      <c r="L44" s="8">
        <f>'LA23 FDM'!K99</f>
        <v>25.160171838561102</v>
      </c>
      <c r="M44" s="8">
        <f>'LA23 FDM'!BC99</f>
        <v>0.25</v>
      </c>
      <c r="N44" s="8">
        <f>'LA23 FDM'!L99</f>
        <v>10.442645773391551</v>
      </c>
      <c r="O44" s="8">
        <f>'LA23 FDM'!M99</f>
        <v>9.6387196920963412</v>
      </c>
      <c r="P44" s="8">
        <f>'LA23 FDM'!N99</f>
        <v>0.33900589965367861</v>
      </c>
    </row>
    <row r="45" spans="1:16" x14ac:dyDescent="0.2">
      <c r="A45">
        <f t="shared" si="0"/>
        <v>8.8999999999999861</v>
      </c>
      <c r="B45">
        <v>0</v>
      </c>
      <c r="C45">
        <v>0.25</v>
      </c>
      <c r="D45" s="8">
        <f>'LA23 FDM'!D100</f>
        <v>10.436664457062323</v>
      </c>
      <c r="E45" s="8">
        <f>'LA23 FDM'!E100</f>
        <v>9.6330645852372498</v>
      </c>
      <c r="F45" s="8">
        <f>'LA23 FDM'!F100</f>
        <v>0.38029191364529386</v>
      </c>
      <c r="G45" s="8">
        <f>'LA23 FDM'!G100</f>
        <v>0.38446318365221865</v>
      </c>
      <c r="H45" s="8">
        <f t="shared" si="1"/>
        <v>17.437706287250986</v>
      </c>
      <c r="I45" s="8">
        <f>'LA23 FDM'!H100</f>
        <v>0.11612380044725965</v>
      </c>
      <c r="J45" s="8">
        <f>'LA23 FDM'!I100</f>
        <v>2.0750541106452831E-4</v>
      </c>
      <c r="K45" s="8">
        <f>'LA23 FDM'!J100</f>
        <v>11.709454421117627</v>
      </c>
      <c r="L45" s="8">
        <f>'LA23 FDM'!K100</f>
        <v>27.081312692079862</v>
      </c>
      <c r="M45" s="8">
        <f>'LA23 FDM'!BC100</f>
        <v>0.25</v>
      </c>
      <c r="N45" s="8">
        <f>'LA23 FDM'!L100</f>
        <v>11.693721006587117</v>
      </c>
      <c r="O45" s="8">
        <f>'LA23 FDM'!M100</f>
        <v>10.822717688977308</v>
      </c>
      <c r="P45" s="8">
        <f>'LA23 FDM'!N100</f>
        <v>0.33900589965367861</v>
      </c>
    </row>
    <row r="46" spans="1:16" x14ac:dyDescent="0.2">
      <c r="A46">
        <f t="shared" si="0"/>
        <v>8.9999999999999858</v>
      </c>
      <c r="B46">
        <v>0</v>
      </c>
      <c r="C46">
        <v>0.25</v>
      </c>
      <c r="D46" s="8">
        <f>'LA23 FDM'!D101</f>
        <v>11.622693381729539</v>
      </c>
      <c r="E46" s="8">
        <f>'LA23 FDM'!E101</f>
        <v>10.755439535107614</v>
      </c>
      <c r="F46" s="8">
        <f>'LA23 FDM'!F101</f>
        <v>0.3840913841314324</v>
      </c>
      <c r="G46" s="8">
        <f>'LA23 FDM'!G101</f>
        <v>0.38822183267302157</v>
      </c>
      <c r="H46" s="8">
        <f t="shared" si="1"/>
        <v>19.226386722569071</v>
      </c>
      <c r="I46" s="8">
        <f>'LA23 FDM'!H101</f>
        <v>0.12132209465999923</v>
      </c>
      <c r="J46" s="8">
        <f>'LA23 FDM'!I101</f>
        <v>1.6163814337249413E-4</v>
      </c>
      <c r="K46" s="8">
        <f>'LA23 FDM'!J101</f>
        <v>13.066506271766121</v>
      </c>
      <c r="L46" s="8">
        <f>'LA23 FDM'!K101</f>
        <v>29.169845125405416</v>
      </c>
      <c r="M46" s="8">
        <f>'LA23 FDM'!BC101</f>
        <v>0.25</v>
      </c>
      <c r="N46" s="8">
        <f>'LA23 FDM'!L101</f>
        <v>13.09548761594116</v>
      </c>
      <c r="O46" s="8">
        <f>'LA23 FDM'!M101</f>
        <v>12.151798661211952</v>
      </c>
      <c r="P46" s="8">
        <f>'LA23 FDM'!N101</f>
        <v>0.33900589965367861</v>
      </c>
    </row>
    <row r="47" spans="1:16" x14ac:dyDescent="0.2">
      <c r="A47">
        <f t="shared" si="0"/>
        <v>9.0999999999999854</v>
      </c>
      <c r="B47">
        <v>0</v>
      </c>
      <c r="C47">
        <v>0.25</v>
      </c>
      <c r="D47" s="8">
        <f>'LA23 FDM'!D102</f>
        <v>12.94378485705637</v>
      </c>
      <c r="E47" s="8">
        <f>'LA23 FDM'!E102</f>
        <v>12.007847045031335</v>
      </c>
      <c r="F47" s="8">
        <f>'LA23 FDM'!F102</f>
        <v>0.38812752551706448</v>
      </c>
      <c r="G47" s="8">
        <f>'LA23 FDM'!G102</f>
        <v>0.39221547147454483</v>
      </c>
      <c r="H47" s="8">
        <f t="shared" si="1"/>
        <v>21.208217226169193</v>
      </c>
      <c r="I47" s="8">
        <f>'LA23 FDM'!H102</f>
        <v>0.12668320446045545</v>
      </c>
      <c r="J47" s="8">
        <f>'LA23 FDM'!I102</f>
        <v>1.2487354865560848E-4</v>
      </c>
      <c r="K47" s="8">
        <f>'LA23 FDM'!J102</f>
        <v>14.58100434771463</v>
      </c>
      <c r="L47" s="8">
        <f>'LA23 FDM'!K102</f>
        <v>31.442019522441395</v>
      </c>
      <c r="M47" s="8">
        <f>'LA23 FDM'!BC102</f>
        <v>0.25</v>
      </c>
      <c r="N47" s="8">
        <f>'LA23 FDM'!L102</f>
        <v>14.666162917005414</v>
      </c>
      <c r="O47" s="8">
        <f>'LA23 FDM'!M102</f>
        <v>13.643710463657397</v>
      </c>
      <c r="P47" s="8">
        <f>'LA23 FDM'!N102</f>
        <v>0.33900589965367861</v>
      </c>
    </row>
    <row r="48" spans="1:16" x14ac:dyDescent="0.2">
      <c r="A48">
        <f t="shared" si="0"/>
        <v>9.1999999999999851</v>
      </c>
      <c r="B48">
        <v>0</v>
      </c>
      <c r="C48">
        <v>0.25</v>
      </c>
      <c r="D48" s="8">
        <f>'LA23 FDM'!D103</f>
        <v>14.415482270196506</v>
      </c>
      <c r="E48" s="8">
        <f>'LA23 FDM'!E103</f>
        <v>13.405426600530811</v>
      </c>
      <c r="F48" s="8">
        <f>'LA23 FDM'!F103</f>
        <v>0.39240618866169719</v>
      </c>
      <c r="G48" s="8">
        <f>'LA23 FDM'!G103</f>
        <v>0.39645001816117936</v>
      </c>
      <c r="H48" s="8">
        <f t="shared" si="1"/>
        <v>23.404773241897619</v>
      </c>
      <c r="I48" s="8">
        <f>'LA23 FDM'!H103</f>
        <v>0.13221163424370808</v>
      </c>
      <c r="J48" s="8">
        <f>'LA23 FDM'!I103</f>
        <v>9.5649095328410359E-5</v>
      </c>
      <c r="K48" s="8">
        <f>'LA23 FDM'!J103</f>
        <v>16.271273295603205</v>
      </c>
      <c r="L48" s="8">
        <f>'LA23 FDM'!K103</f>
        <v>33.915795534490563</v>
      </c>
      <c r="M48" s="8">
        <f>'LA23 FDM'!BC103</f>
        <v>0.25</v>
      </c>
      <c r="N48" s="8">
        <f>'LA23 FDM'!L103</f>
        <v>16.426172093438716</v>
      </c>
      <c r="O48" s="8">
        <f>'LA23 FDM'!M103</f>
        <v>15.318369497149176</v>
      </c>
      <c r="P48" s="8">
        <f>'LA23 FDM'!N103</f>
        <v>0.33900589965367861</v>
      </c>
    </row>
    <row r="49" spans="1:16" x14ac:dyDescent="0.2">
      <c r="A49">
        <f t="shared" si="0"/>
        <v>9.2999999999999847</v>
      </c>
      <c r="B49">
        <v>0</v>
      </c>
      <c r="C49">
        <v>0.25</v>
      </c>
      <c r="D49" s="8">
        <f>'LA23 FDM'!D104</f>
        <v>16.055148454478147</v>
      </c>
      <c r="E49" s="8">
        <f>'LA23 FDM'!E104</f>
        <v>14.965103772399983</v>
      </c>
      <c r="F49" s="8">
        <f>'LA23 FDM'!F104</f>
        <v>0.39693284921255817</v>
      </c>
      <c r="G49" s="8">
        <f>'LA23 FDM'!G104</f>
        <v>0.40093102497062938</v>
      </c>
      <c r="H49" s="8">
        <f t="shared" si="1"/>
        <v>25.840091209533572</v>
      </c>
      <c r="I49" s="8">
        <f>'LA23 FDM'!H104</f>
        <v>0.13791209613435884</v>
      </c>
      <c r="J49" s="8">
        <f>'LA23 FDM'!I104</f>
        <v>7.2617538975477285E-5</v>
      </c>
      <c r="K49" s="8">
        <f>'LA23 FDM'!J104</f>
        <v>18.157799762423718</v>
      </c>
      <c r="L49" s="8">
        <f>'LA23 FDM'!K104</f>
        <v>36.611032653763012</v>
      </c>
      <c r="M49" s="8">
        <f>'LA23 FDM'!BC104</f>
        <v>0.25</v>
      </c>
      <c r="N49" s="8">
        <f>'LA23 FDM'!L104</f>
        <v>18.398416246176417</v>
      </c>
      <c r="O49" s="8">
        <f>'LA23 FDM'!M104</f>
        <v>17.198125462858293</v>
      </c>
      <c r="P49" s="8">
        <f>'LA23 FDM'!N104</f>
        <v>0.33900589965367861</v>
      </c>
    </row>
    <row r="50" spans="1:16" x14ac:dyDescent="0.2">
      <c r="A50">
        <f t="shared" si="0"/>
        <v>9.3999999999999844</v>
      </c>
      <c r="B50">
        <v>0</v>
      </c>
      <c r="C50">
        <v>0.25</v>
      </c>
      <c r="D50" s="8">
        <f>'LA23 FDM'!D105</f>
        <v>17.88218267632681</v>
      </c>
      <c r="E50" s="8">
        <f>'LA23 FDM'!E105</f>
        <v>16.705804380112774</v>
      </c>
      <c r="F50" s="8">
        <f>'LA23 FDM'!F105</f>
        <v>0.40171259418146132</v>
      </c>
      <c r="G50" s="8">
        <f>'LA23 FDM'!G105</f>
        <v>0.40566366404202309</v>
      </c>
      <c r="H50" s="8">
        <f t="shared" si="1"/>
        <v>28.540952904828124</v>
      </c>
      <c r="I50" s="8">
        <f>'LA23 FDM'!H105</f>
        <v>0.14378951475409443</v>
      </c>
      <c r="J50" s="8">
        <f>'LA23 FDM'!I105</f>
        <v>5.4627772268444083E-5</v>
      </c>
      <c r="K50" s="8">
        <f>'LA23 FDM'!J105</f>
        <v>20.263491626555691</v>
      </c>
      <c r="L50" s="8">
        <f>'LA23 FDM'!K105</f>
        <v>39.549702982263071</v>
      </c>
      <c r="M50" s="8">
        <f>'LA23 FDM'!BC105</f>
        <v>0.25</v>
      </c>
      <c r="N50" s="8">
        <f>'LA23 FDM'!L105</f>
        <v>20.608573024363189</v>
      </c>
      <c r="O50" s="8">
        <f>'LA23 FDM'!M105</f>
        <v>19.308058422282812</v>
      </c>
      <c r="P50" s="8">
        <f>'LA23 FDM'!N105</f>
        <v>0.33900589965367861</v>
      </c>
    </row>
    <row r="51" spans="1:16" x14ac:dyDescent="0.2">
      <c r="A51">
        <f t="shared" si="0"/>
        <v>9.499999999999984</v>
      </c>
      <c r="B51">
        <v>0</v>
      </c>
      <c r="C51">
        <v>0.25</v>
      </c>
      <c r="D51" s="8">
        <f>'LA23 FDM'!D106</f>
        <v>19.918263934328476</v>
      </c>
      <c r="E51" s="8">
        <f>'LA23 FDM'!E106</f>
        <v>18.648694724876254</v>
      </c>
      <c r="F51" s="8">
        <f>'LA23 FDM'!F106</f>
        <v>0.40675011226058605</v>
      </c>
      <c r="G51" s="8">
        <f>'LA23 FDM'!G106</f>
        <v>0.41065271681068821</v>
      </c>
      <c r="H51" s="8">
        <f t="shared" si="1"/>
        <v>31.53720303869774</v>
      </c>
      <c r="I51" s="8">
        <f>'LA23 FDM'!H106</f>
        <v>0.14984903198924901</v>
      </c>
      <c r="J51" s="8">
        <f>'LA23 FDM'!I106</f>
        <v>4.0705421986573008E-5</v>
      </c>
      <c r="K51" s="8">
        <f>'LA23 FDM'!J106</f>
        <v>22.613968786587833</v>
      </c>
      <c r="L51" s="8">
        <f>'LA23 FDM'!K106</f>
        <v>42.756128866163174</v>
      </c>
      <c r="M51" s="8">
        <f>'LA23 FDM'!BC106</f>
        <v>0.25</v>
      </c>
      <c r="N51" s="8">
        <f>'LA23 FDM'!L106</f>
        <v>23.085433801672135</v>
      </c>
      <c r="O51" s="8">
        <f>'LA23 FDM'!M106</f>
        <v>21.676312103352615</v>
      </c>
      <c r="P51" s="8">
        <f>'LA23 FDM'!N106</f>
        <v>0.33900589965367861</v>
      </c>
    </row>
    <row r="52" spans="1:16" x14ac:dyDescent="0.2">
      <c r="A52">
        <f t="shared" si="0"/>
        <v>9.5999999999999837</v>
      </c>
      <c r="B52">
        <v>0</v>
      </c>
      <c r="C52">
        <v>0.25</v>
      </c>
      <c r="D52" s="8">
        <f>'LA23 FDM'!D107</f>
        <v>22.187623803765824</v>
      </c>
      <c r="E52" s="8">
        <f>'LA23 FDM'!E107</f>
        <v>20.817451104673935</v>
      </c>
      <c r="F52" s="8">
        <f>'LA23 FDM'!F107</f>
        <v>0.41204968788241947</v>
      </c>
      <c r="G52" s="8">
        <f>'LA23 FDM'!G107</f>
        <v>0.41590256705627493</v>
      </c>
      <c r="H52" s="8">
        <f t="shared" si="1"/>
        <v>34.862104067717851</v>
      </c>
      <c r="I52" s="8">
        <f>'LA23 FDM'!H107</f>
        <v>0.15609601175836718</v>
      </c>
      <c r="J52" s="8">
        <f>'LA23 FDM'!I107</f>
        <v>3.0033614726054259E-5</v>
      </c>
      <c r="K52" s="8">
        <f>'LA23 FDM'!J107</f>
        <v>25.237889396038121</v>
      </c>
      <c r="L52" s="8">
        <f>'LA23 FDM'!K107</f>
        <v>46.257248394485522</v>
      </c>
      <c r="M52" s="8">
        <f>'LA23 FDM'!BC107</f>
        <v>0.25</v>
      </c>
      <c r="N52" s="8">
        <f>'LA23 FDM'!L107</f>
        <v>25.861281844088154</v>
      </c>
      <c r="O52" s="8">
        <f>'LA23 FDM'!M107</f>
        <v>24.334467873640975</v>
      </c>
      <c r="P52" s="8">
        <f>'LA23 FDM'!N107</f>
        <v>0.33900589965367861</v>
      </c>
    </row>
    <row r="53" spans="1:16" x14ac:dyDescent="0.2">
      <c r="A53">
        <f t="shared" si="0"/>
        <v>9.6999999999999833</v>
      </c>
      <c r="B53">
        <v>0</v>
      </c>
      <c r="C53">
        <v>0.25</v>
      </c>
      <c r="D53" s="8">
        <f>'LA23 FDM'!D108</f>
        <v>24.717352461239823</v>
      </c>
      <c r="E53" s="8">
        <f>'LA23 FDM'!E108</f>
        <v>23.23856222310194</v>
      </c>
      <c r="F53" s="8">
        <f>'LA23 FDM'!F108</f>
        <v>0.41761519895712512</v>
      </c>
      <c r="G53" s="8">
        <f>'LA23 FDM'!G108</f>
        <v>0.42141719756080098</v>
      </c>
      <c r="H53" s="8">
        <f t="shared" si="1"/>
        <v>38.552732644489744</v>
      </c>
      <c r="I53" s="8">
        <f>'LA23 FDM'!H108</f>
        <v>0.16253604477976677</v>
      </c>
      <c r="J53" s="8">
        <f>'LA23 FDM'!I108</f>
        <v>2.1934278774327157E-5</v>
      </c>
      <c r="K53" s="8">
        <f>'LA23 FDM'!J108</f>
        <v>28.167315915661014</v>
      </c>
      <c r="L53" s="8">
        <f>'LA23 FDM'!K108</f>
        <v>50.082912130729177</v>
      </c>
      <c r="M53" s="8">
        <f>'LA23 FDM'!BC108</f>
        <v>0.25</v>
      </c>
      <c r="N53" s="8">
        <f>'LA23 FDM'!L108</f>
        <v>28.972316456435141</v>
      </c>
      <c r="O53" s="8">
        <f>'LA23 FDM'!M108</f>
        <v>27.317964340775976</v>
      </c>
      <c r="P53" s="8">
        <f>'LA23 FDM'!N108</f>
        <v>0.33900589965367861</v>
      </c>
    </row>
    <row r="54" spans="1:16" x14ac:dyDescent="0.2">
      <c r="A54">
        <f t="shared" si="0"/>
        <v>9.7999999999999829</v>
      </c>
      <c r="B54">
        <v>0</v>
      </c>
      <c r="C54">
        <v>0.25</v>
      </c>
      <c r="D54" s="8">
        <f>'LA23 FDM'!D109</f>
        <v>27.537741975406515</v>
      </c>
      <c r="E54" s="8">
        <f>'LA23 FDM'!E109</f>
        <v>25.941668553239577</v>
      </c>
      <c r="F54" s="8">
        <f>'LA23 FDM'!F109</f>
        <v>0.42345011815324735</v>
      </c>
      <c r="G54" s="8">
        <f>'LA23 FDM'!G109</f>
        <v>0.4272001902668105</v>
      </c>
      <c r="H54" s="8">
        <f t="shared" si="1"/>
        <v>42.650422670608393</v>
      </c>
      <c r="I54" s="8">
        <f>'LA23 FDM'!H109</f>
        <v>0.1691749533391016</v>
      </c>
      <c r="J54" s="8">
        <f>'LA23 FDM'!I109</f>
        <v>1.5850290704729083E-5</v>
      </c>
      <c r="K54" s="8">
        <f>'LA23 FDM'!J109</f>
        <v>31.438125899099322</v>
      </c>
      <c r="L54" s="8">
        <f>'LA23 FDM'!K109</f>
        <v>54.266214862183318</v>
      </c>
      <c r="M54" s="8">
        <f>'LA23 FDM'!BC109</f>
        <v>0.25</v>
      </c>
      <c r="N54" s="8">
        <f>'LA23 FDM'!L109</f>
        <v>32.459128702032977</v>
      </c>
      <c r="O54" s="8">
        <f>'LA23 FDM'!M109</f>
        <v>30.666568144971606</v>
      </c>
      <c r="P54" s="8">
        <f>'LA23 FDM'!N109</f>
        <v>0.33900589965367861</v>
      </c>
    </row>
    <row r="55" spans="1:16" x14ac:dyDescent="0.2">
      <c r="A55">
        <f t="shared" si="0"/>
        <v>9.8999999999999826</v>
      </c>
      <c r="B55">
        <v>0</v>
      </c>
      <c r="C55">
        <v>0.25</v>
      </c>
      <c r="D55" s="8">
        <f>'LA23 FDM'!D110</f>
        <v>30.682671457704121</v>
      </c>
      <c r="E55" s="8">
        <f>'LA23 FDM'!E110</f>
        <v>28.959943223489958</v>
      </c>
      <c r="F55" s="8">
        <f>'LA23 FDM'!F110</f>
        <v>0.42955751752704679</v>
      </c>
      <c r="G55" s="8">
        <f>'LA23 FDM'!G110</f>
        <v>0.43325472976529533</v>
      </c>
      <c r="H55" s="8">
        <f t="shared" si="1"/>
        <v>47.201260513854969</v>
      </c>
      <c r="I55" s="8">
        <f>'LA23 FDM'!H110</f>
        <v>0.17601879605692416</v>
      </c>
      <c r="J55" s="8">
        <f>'LA23 FDM'!I110</f>
        <v>1.1328713698600306E-5</v>
      </c>
      <c r="K55" s="8">
        <f>'LA23 FDM'!J110</f>
        <v>35.090473039795718</v>
      </c>
      <c r="L55" s="8">
        <f>'LA23 FDM'!K110</f>
        <v>58.843866619908404</v>
      </c>
      <c r="M55" s="8">
        <f>'LA23 FDM'!BC110</f>
        <v>0.25</v>
      </c>
      <c r="N55" s="8">
        <f>'LA23 FDM'!L110</f>
        <v>36.367234970905635</v>
      </c>
      <c r="O55" s="8">
        <f>'LA23 FDM'!M110</f>
        <v>34.424902187164811</v>
      </c>
      <c r="P55" s="8">
        <f>'LA23 FDM'!N110</f>
        <v>0.33900589965367861</v>
      </c>
    </row>
    <row r="56" spans="1:16" x14ac:dyDescent="0.2">
      <c r="A56">
        <f t="shared" si="0"/>
        <v>9.9999999999999822</v>
      </c>
      <c r="B56">
        <v>0</v>
      </c>
      <c r="C56">
        <v>0.25</v>
      </c>
      <c r="D56" s="8">
        <f>'LA23 FDM'!D111</f>
        <v>34.19003923829878</v>
      </c>
      <c r="E56" s="8">
        <f>'LA23 FDM'!E111</f>
        <v>32.330519561342584</v>
      </c>
      <c r="F56" s="8">
        <f>'LA23 FDM'!F111</f>
        <v>0.43594007625360504</v>
      </c>
      <c r="G56" s="8">
        <f>'LA23 FDM'!G111</f>
        <v>0.4395836098900856</v>
      </c>
      <c r="H56" s="8">
        <f t="shared" si="1"/>
        <v>52.256638622762189</v>
      </c>
      <c r="I56" s="8">
        <f>'LA23 FDM'!H111</f>
        <v>0.18307387265624872</v>
      </c>
      <c r="J56" s="8">
        <f>'LA23 FDM'!I111</f>
        <v>8.0053126383359863E-6</v>
      </c>
      <c r="K56" s="8">
        <f>'LA23 FDM'!J111</f>
        <v>39.169304695879774</v>
      </c>
      <c r="L56" s="8">
        <f>'LA23 FDM'!K111</f>
        <v>63.856607749329171</v>
      </c>
      <c r="M56" s="8">
        <f>'LA23 FDM'!BC111</f>
        <v>0.25</v>
      </c>
      <c r="N56" s="8">
        <f>'LA23 FDM'!L111</f>
        <v>40.747675435933843</v>
      </c>
      <c r="O56" s="8">
        <f>'LA23 FDM'!M111</f>
        <v>38.643038297538901</v>
      </c>
      <c r="P56" s="8">
        <f>'LA23 FDM'!N111</f>
        <v>0.33900589965367861</v>
      </c>
    </row>
    <row r="57" spans="1:16" x14ac:dyDescent="0.2">
      <c r="A57">
        <f t="shared" si="0"/>
        <v>10.099999999999982</v>
      </c>
      <c r="B57">
        <v>0</v>
      </c>
      <c r="C57">
        <v>0.25</v>
      </c>
      <c r="D57" s="8">
        <f>'LA23 FDM'!D112</f>
        <v>38.102247875303355</v>
      </c>
      <c r="E57" s="8">
        <f>'LA23 FDM'!E112</f>
        <v>36.094971071297387</v>
      </c>
      <c r="F57" s="8">
        <f>'LA23 FDM'!F112</f>
        <v>0.44260009117034638</v>
      </c>
      <c r="G57" s="8">
        <f>'LA23 FDM'!G112</f>
        <v>0.44618924315137731</v>
      </c>
      <c r="H57" s="8">
        <f t="shared" si="1"/>
        <v>57.873874524717046</v>
      </c>
      <c r="I57" s="8">
        <f>'LA23 FDM'!H112</f>
        <v>0.19034672873011388</v>
      </c>
      <c r="J57" s="8">
        <f>'LA23 FDM'!I112</f>
        <v>5.5904707705349425E-6</v>
      </c>
      <c r="K57" s="8">
        <f>'LA23 FDM'!J112</f>
        <v>43.72494288481419</v>
      </c>
      <c r="L57" s="8">
        <f>'LA23 FDM'!K112</f>
        <v>69.34967340449009</v>
      </c>
      <c r="M57" s="8">
        <f>'LA23 FDM'!BC112</f>
        <v>0.25</v>
      </c>
      <c r="N57" s="8">
        <f>'LA23 FDM'!L112</f>
        <v>45.657685293353886</v>
      </c>
      <c r="O57" s="8">
        <f>'LA23 FDM'!M112</f>
        <v>43.377162203321625</v>
      </c>
      <c r="P57" s="8">
        <f>'LA23 FDM'!N112</f>
        <v>0.33900589965367861</v>
      </c>
    </row>
    <row r="58" spans="1:16" x14ac:dyDescent="0.2">
      <c r="A58">
        <f t="shared" si="0"/>
        <v>10.199999999999982</v>
      </c>
      <c r="B58">
        <v>0</v>
      </c>
      <c r="C58">
        <v>0.25</v>
      </c>
      <c r="D58" s="8">
        <f>'LA23 FDM'!D113</f>
        <v>42.466748528599894</v>
      </c>
      <c r="E58" s="8">
        <f>'LA23 FDM'!E113</f>
        <v>40.29985034370543</v>
      </c>
      <c r="F58" s="8">
        <f>'LA23 FDM'!F113</f>
        <v>0.44953948981151681</v>
      </c>
      <c r="G58" s="8">
        <f>'LA23 FDM'!G113</f>
        <v>0.45307367270676718</v>
      </c>
      <c r="H58" s="8">
        <f t="shared" si="1"/>
        <v>64.116903038233744</v>
      </c>
      <c r="I58" s="8">
        <f>'LA23 FDM'!H113</f>
        <v>0.19784416050914544</v>
      </c>
      <c r="J58" s="8">
        <f>'LA23 FDM'!I113</f>
        <v>3.8565761679144755E-6</v>
      </c>
      <c r="K58" s="8">
        <f>'LA23 FDM'!J113</f>
        <v>48.813736611760199</v>
      </c>
      <c r="L58" s="8">
        <f>'LA23 FDM'!K113</f>
        <v>75.373313506643271</v>
      </c>
      <c r="M58" s="8">
        <f>'LA23 FDM'!BC113</f>
        <v>0.25</v>
      </c>
      <c r="N58" s="8">
        <f>'LA23 FDM'!L113</f>
        <v>51.161447645386488</v>
      </c>
      <c r="O58" s="8">
        <f>'LA23 FDM'!M113</f>
        <v>48.690319612982762</v>
      </c>
      <c r="P58" s="8">
        <f>'LA23 FDM'!N113</f>
        <v>0.33900589965367861</v>
      </c>
    </row>
    <row r="59" spans="1:16" x14ac:dyDescent="0.2">
      <c r="A59">
        <f t="shared" si="0"/>
        <v>10.299999999999981</v>
      </c>
      <c r="B59">
        <v>0</v>
      </c>
      <c r="C59">
        <v>0.25</v>
      </c>
      <c r="D59" s="8">
        <f>'LA23 FDM'!D114</f>
        <v>47.336652043407504</v>
      </c>
      <c r="E59" s="8">
        <f>'LA23 FDM'!E114</f>
        <v>44.997294202098182</v>
      </c>
      <c r="F59" s="8">
        <f>'LA23 FDM'!F114</f>
        <v>0.45675984559065474</v>
      </c>
      <c r="G59" s="8">
        <f>'LA23 FDM'!G114</f>
        <v>0.46023858654397798</v>
      </c>
      <c r="H59" s="8">
        <f t="shared" si="1"/>
        <v>71.057050477147996</v>
      </c>
      <c r="I59" s="8">
        <f>'LA23 FDM'!H114</f>
        <v>0.20557321962911926</v>
      </c>
      <c r="J59" s="8">
        <f>'LA23 FDM'!I114</f>
        <v>2.6268950020081913E-6</v>
      </c>
      <c r="K59" s="8">
        <f>'LA23 FDM'!J114</f>
        <v>54.498794377101163</v>
      </c>
      <c r="L59" s="8">
        <f>'LA23 FDM'!K114</f>
        <v>81.983374959386722</v>
      </c>
      <c r="M59" s="8">
        <f>'LA23 FDM'!BC114</f>
        <v>0.25</v>
      </c>
      <c r="N59" s="8">
        <f>'LA23 FDM'!L114</f>
        <v>57.330937961241588</v>
      </c>
      <c r="O59" s="8">
        <f>'LA23 FDM'!M114</f>
        <v>54.65325330901149</v>
      </c>
      <c r="P59" s="8">
        <f>'LA23 FDM'!N114</f>
        <v>0.33900589965367861</v>
      </c>
    </row>
    <row r="60" spans="1:16" x14ac:dyDescent="0.2">
      <c r="A60">
        <f t="shared" si="0"/>
        <v>10.399999999999981</v>
      </c>
      <c r="B60">
        <v>0</v>
      </c>
      <c r="C60">
        <v>0.25</v>
      </c>
      <c r="D60" s="8">
        <f>'LA23 FDM'!D115</f>
        <v>52.771415004460493</v>
      </c>
      <c r="E60" s="8">
        <f>'LA23 FDM'!E115</f>
        <v>50.245703309040778</v>
      </c>
      <c r="F60" s="8">
        <f>'LA23 FDM'!F115</f>
        <v>0.46426239477691778</v>
      </c>
      <c r="G60" s="8">
        <f>'LA23 FDM'!G115</f>
        <v>0.46768533353527203</v>
      </c>
      <c r="H60" s="8">
        <f t="shared" si="1"/>
        <v>78.773900686824774</v>
      </c>
      <c r="I60" s="8">
        <f>'LA23 FDM'!H115</f>
        <v>0.21354121789852382</v>
      </c>
      <c r="J60" s="8">
        <f>'LA23 FDM'!I115</f>
        <v>1.7659041032700664E-6</v>
      </c>
      <c r="K60" s="8">
        <f>'LA23 FDM'!J115</f>
        <v>60.850806813079046</v>
      </c>
      <c r="L60" s="8">
        <f>'LA23 FDM'!K115</f>
        <v>89.241953758679216</v>
      </c>
      <c r="M60" s="8">
        <f>'LA23 FDM'!BC115</f>
        <v>0.25</v>
      </c>
      <c r="N60" s="8">
        <f>'LA23 FDM'!L115</f>
        <v>64.246871262558372</v>
      </c>
      <c r="O60" s="8">
        <f>'LA23 FDM'!M115</f>
        <v>61.345342347571389</v>
      </c>
      <c r="P60" s="8">
        <f>'LA23 FDM'!N115</f>
        <v>0.33900589965367861</v>
      </c>
    </row>
  </sheetData>
  <mergeCells count="3">
    <mergeCell ref="A3:C3"/>
    <mergeCell ref="D3:L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R203"/>
  <sheetViews>
    <sheetView topLeftCell="P34" zoomScale="124" zoomScaleNormal="125" workbookViewId="0">
      <selection activeCell="X49" sqref="A1:XFD1048576"/>
    </sheetView>
  </sheetViews>
  <sheetFormatPr baseColWidth="10" defaultColWidth="10.5" defaultRowHeight="16" x14ac:dyDescent="0.2"/>
  <cols>
    <col min="3" max="3" width="12.6640625" customWidth="1"/>
    <col min="4" max="4" width="13.6640625" customWidth="1"/>
    <col min="29" max="29" width="10.6640625" customWidth="1"/>
    <col min="30" max="30" width="9.5" customWidth="1"/>
    <col min="31" max="32" width="12.1640625" customWidth="1"/>
    <col min="46" max="46" width="12" customWidth="1"/>
    <col min="58" max="58" width="19.6640625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0.27200000000000002</v>
      </c>
    </row>
    <row r="3" spans="1:5" x14ac:dyDescent="0.2">
      <c r="A3" t="s">
        <v>5</v>
      </c>
      <c r="B3">
        <v>0.91300000000000003</v>
      </c>
    </row>
    <row r="4" spans="1:5" x14ac:dyDescent="0.2">
      <c r="A4" t="s">
        <v>6</v>
      </c>
      <c r="B4">
        <v>-2.1280000000000001</v>
      </c>
    </row>
    <row r="5" spans="1:5" x14ac:dyDescent="0.2">
      <c r="A5" t="s">
        <v>7</v>
      </c>
      <c r="B5">
        <v>1.1499999999999999</v>
      </c>
    </row>
    <row r="6" spans="1:5" x14ac:dyDescent="0.2">
      <c r="A6" t="s">
        <v>8</v>
      </c>
      <c r="B6">
        <v>0</v>
      </c>
    </row>
    <row r="7" spans="1:5" x14ac:dyDescent="0.2">
      <c r="A7" t="s">
        <v>9</v>
      </c>
      <c r="C7">
        <v>0.7</v>
      </c>
      <c r="D7">
        <v>0.7</v>
      </c>
      <c r="E7">
        <v>-0.2</v>
      </c>
    </row>
    <row r="8" spans="1:5" x14ac:dyDescent="0.2">
      <c r="A8" t="s">
        <v>10</v>
      </c>
      <c r="C8">
        <v>-0.26200000000000001</v>
      </c>
      <c r="D8">
        <v>-0.314</v>
      </c>
      <c r="E8">
        <v>0</v>
      </c>
    </row>
    <row r="9" spans="1:5" x14ac:dyDescent="0.2">
      <c r="A9" t="s">
        <v>11</v>
      </c>
      <c r="C9">
        <v>6.25</v>
      </c>
      <c r="D9">
        <v>6.5</v>
      </c>
      <c r="E9">
        <v>5</v>
      </c>
    </row>
    <row r="10" spans="1:5" x14ac:dyDescent="0.2">
      <c r="A10" t="s">
        <v>12</v>
      </c>
      <c r="B10">
        <v>3.3000000000000002E-2</v>
      </c>
    </row>
    <row r="11" spans="1:5" x14ac:dyDescent="0.2">
      <c r="A11" t="s">
        <v>13</v>
      </c>
    </row>
    <row r="12" spans="1:5" x14ac:dyDescent="0.2">
      <c r="A12" t="s">
        <v>14</v>
      </c>
    </row>
    <row r="13" spans="1:5" x14ac:dyDescent="0.2">
      <c r="A13" t="s">
        <v>15</v>
      </c>
      <c r="B13">
        <v>-0.4</v>
      </c>
      <c r="C13">
        <v>-0.40600000000000003</v>
      </c>
      <c r="D13">
        <v>-0.39400000000000002</v>
      </c>
      <c r="E13">
        <v>-0.84899999999999998</v>
      </c>
    </row>
    <row r="14" spans="1:5" x14ac:dyDescent="0.2">
      <c r="A14" t="s">
        <v>16</v>
      </c>
      <c r="C14">
        <v>-8.2050000000000001</v>
      </c>
      <c r="D14">
        <v>-2.95</v>
      </c>
      <c r="E14">
        <v>8.0259999999999998</v>
      </c>
    </row>
    <row r="15" spans="1:5" x14ac:dyDescent="0.2">
      <c r="A15" t="s">
        <v>17</v>
      </c>
      <c r="C15">
        <v>-165</v>
      </c>
      <c r="D15">
        <v>-64.3</v>
      </c>
      <c r="E15">
        <v>237.2</v>
      </c>
    </row>
    <row r="16" spans="1:5" x14ac:dyDescent="0.2">
      <c r="A16" t="s">
        <v>18</v>
      </c>
      <c r="C16">
        <v>-1372</v>
      </c>
      <c r="D16">
        <v>-833</v>
      </c>
      <c r="E16">
        <v>927</v>
      </c>
    </row>
    <row r="17" spans="1:33" x14ac:dyDescent="0.2">
      <c r="A17" t="s">
        <v>19</v>
      </c>
      <c r="C17">
        <v>-3013</v>
      </c>
      <c r="D17">
        <v>-2145</v>
      </c>
      <c r="E17">
        <v>831</v>
      </c>
    </row>
    <row r="18" spans="1:33" x14ac:dyDescent="0.2">
      <c r="A18" t="s">
        <v>20</v>
      </c>
      <c r="C18">
        <v>-0.90400000000000003</v>
      </c>
      <c r="D18">
        <v>-1.01</v>
      </c>
      <c r="E18">
        <v>-3.5550000000000002</v>
      </c>
    </row>
    <row r="19" spans="1:33" x14ac:dyDescent="0.2">
      <c r="A19" t="s">
        <v>21</v>
      </c>
      <c r="C19">
        <v>-0.44</v>
      </c>
      <c r="D19">
        <v>-0.155</v>
      </c>
      <c r="E19">
        <v>-8.6999999999999994E-2</v>
      </c>
    </row>
    <row r="20" spans="1:33" x14ac:dyDescent="0.2">
      <c r="A20" t="s">
        <v>22</v>
      </c>
      <c r="C20">
        <v>7.6700000000000004E-2</v>
      </c>
      <c r="D20">
        <v>2.63E-2</v>
      </c>
      <c r="E20">
        <v>1.4800000000000001E-2</v>
      </c>
    </row>
    <row r="21" spans="1:33" x14ac:dyDescent="0.2">
      <c r="A21" t="s">
        <v>23</v>
      </c>
      <c r="C21">
        <v>2.75E-2</v>
      </c>
      <c r="D21">
        <v>1.77E-2</v>
      </c>
      <c r="E21">
        <v>8.6999999999999994E-3</v>
      </c>
    </row>
    <row r="22" spans="1:33" x14ac:dyDescent="0.2">
      <c r="A22" t="s">
        <v>24</v>
      </c>
      <c r="C22">
        <v>2.7599999999999999E-3</v>
      </c>
      <c r="D22">
        <v>5.3400000000000001E-3</v>
      </c>
      <c r="E22">
        <v>2.3400000000000001E-3</v>
      </c>
    </row>
    <row r="23" spans="1:33" x14ac:dyDescent="0.2">
      <c r="A23" t="s">
        <v>25</v>
      </c>
      <c r="C23">
        <v>-0.215</v>
      </c>
      <c r="D23">
        <v>-0.20100000000000001</v>
      </c>
      <c r="E23">
        <v>-0.16500000000000001</v>
      </c>
      <c r="AG23">
        <f>MAX(4,1)</f>
        <v>4</v>
      </c>
    </row>
    <row r="24" spans="1:33" x14ac:dyDescent="0.2">
      <c r="A24" t="s">
        <v>26</v>
      </c>
      <c r="C24">
        <v>4.2999999999999997E-2</v>
      </c>
      <c r="D24">
        <v>3.6400000000000002E-2</v>
      </c>
      <c r="E24">
        <v>3.04E-2</v>
      </c>
    </row>
    <row r="25" spans="1:33" x14ac:dyDescent="0.2">
      <c r="A25" t="s">
        <v>27</v>
      </c>
      <c r="C25">
        <v>5.7400000000000003E-3</v>
      </c>
      <c r="D25">
        <v>1.0200000000000001E-2</v>
      </c>
      <c r="E25">
        <v>7.7299999999999999E-3</v>
      </c>
    </row>
    <row r="26" spans="1:33" x14ac:dyDescent="0.2">
      <c r="A26" t="s">
        <v>28</v>
      </c>
      <c r="C26">
        <v>-8.2000000000000003E-2</v>
      </c>
      <c r="D26">
        <v>-0.13500000000000001</v>
      </c>
      <c r="E26">
        <v>-0.151</v>
      </c>
    </row>
    <row r="27" spans="1:33" x14ac:dyDescent="0.2">
      <c r="A27" t="s">
        <v>29</v>
      </c>
      <c r="C27">
        <v>2.7E-2</v>
      </c>
      <c r="D27">
        <v>2.7E-2</v>
      </c>
      <c r="E27">
        <v>3.3000000000000002E-2</v>
      </c>
    </row>
    <row r="28" spans="1:33" x14ac:dyDescent="0.2">
      <c r="A28" t="s">
        <v>30</v>
      </c>
      <c r="C28">
        <v>-8.8000000000000005E-3</v>
      </c>
      <c r="D28">
        <v>6.3E-3</v>
      </c>
      <c r="E28">
        <v>3.2000000000000002E-3</v>
      </c>
    </row>
    <row r="29" spans="1:33" x14ac:dyDescent="0.2">
      <c r="A29" t="s">
        <v>90</v>
      </c>
      <c r="C29">
        <v>0.02</v>
      </c>
      <c r="D29">
        <v>0.04</v>
      </c>
      <c r="E29">
        <v>0.04</v>
      </c>
    </row>
    <row r="30" spans="1:33" x14ac:dyDescent="0.2">
      <c r="A30" t="s">
        <v>91</v>
      </c>
      <c r="C30">
        <v>0</v>
      </c>
      <c r="D30">
        <v>5.0000000000000001E-3</v>
      </c>
      <c r="E30">
        <v>0</v>
      </c>
    </row>
    <row r="31" spans="1:33" x14ac:dyDescent="0.2">
      <c r="A31" t="s">
        <v>92</v>
      </c>
      <c r="C31">
        <v>2.47E-2</v>
      </c>
      <c r="D31">
        <v>2.7299999999999998E-3</v>
      </c>
      <c r="E31">
        <v>8.43E-3</v>
      </c>
    </row>
    <row r="32" spans="1:33" x14ac:dyDescent="0.2">
      <c r="A32" t="s">
        <v>31</v>
      </c>
      <c r="C32">
        <v>0.6</v>
      </c>
      <c r="D32">
        <v>0.41</v>
      </c>
      <c r="E32">
        <v>0.43</v>
      </c>
    </row>
    <row r="33" spans="1:5" x14ac:dyDescent="0.2">
      <c r="A33" t="s">
        <v>93</v>
      </c>
      <c r="C33">
        <v>0.16200000000000001</v>
      </c>
      <c r="D33">
        <v>0.153</v>
      </c>
      <c r="E33">
        <v>0.156</v>
      </c>
    </row>
    <row r="34" spans="1:5" x14ac:dyDescent="0.2">
      <c r="A34" t="s">
        <v>94</v>
      </c>
      <c r="C34">
        <v>8.4000000000000005E-2</v>
      </c>
      <c r="D34">
        <v>1.7000000000000001E-2</v>
      </c>
      <c r="E34">
        <v>3.1E-2</v>
      </c>
    </row>
    <row r="35" spans="1:5" x14ac:dyDescent="0.2">
      <c r="A35" t="s">
        <v>95</v>
      </c>
      <c r="C35">
        <v>8.0000000000000002E-3</v>
      </c>
      <c r="D35">
        <v>3.1199999999999999E-3</v>
      </c>
      <c r="E35">
        <v>5.7499999999999999E-3</v>
      </c>
    </row>
    <row r="37" spans="1:5" x14ac:dyDescent="0.2">
      <c r="A37" t="s">
        <v>102</v>
      </c>
      <c r="B37">
        <v>0.115</v>
      </c>
    </row>
    <row r="38" spans="1:5" x14ac:dyDescent="0.2">
      <c r="A38" t="s">
        <v>103</v>
      </c>
      <c r="B38">
        <v>0.20499999999999999</v>
      </c>
    </row>
    <row r="39" spans="1:5" x14ac:dyDescent="0.2">
      <c r="A39" t="s">
        <v>32</v>
      </c>
      <c r="B39">
        <v>0.12</v>
      </c>
    </row>
    <row r="40" spans="1:5" x14ac:dyDescent="0.2">
      <c r="A40" t="s">
        <v>33</v>
      </c>
      <c r="B40">
        <v>0.27</v>
      </c>
    </row>
    <row r="42" spans="1:5" x14ac:dyDescent="0.2">
      <c r="A42" t="s">
        <v>34</v>
      </c>
      <c r="C42">
        <v>-3.24</v>
      </c>
      <c r="D42">
        <v>0.86699999999999999</v>
      </c>
      <c r="E42">
        <v>1.65</v>
      </c>
    </row>
    <row r="43" spans="1:5" x14ac:dyDescent="0.2">
      <c r="A43" t="s">
        <v>35</v>
      </c>
      <c r="C43">
        <v>9.1050000000000004</v>
      </c>
      <c r="D43">
        <v>3.7669999999999999</v>
      </c>
      <c r="E43">
        <v>1.349</v>
      </c>
    </row>
    <row r="44" spans="1:5" x14ac:dyDescent="0.2">
      <c r="A44" t="s">
        <v>36</v>
      </c>
      <c r="C44">
        <v>-9.7000000000000003E-2</v>
      </c>
      <c r="D44">
        <v>-4.8000000000000001E-2</v>
      </c>
      <c r="E44">
        <v>-6.2E-2</v>
      </c>
    </row>
    <row r="45" spans="1:5" x14ac:dyDescent="0.2">
      <c r="A45" t="s">
        <v>37</v>
      </c>
      <c r="C45">
        <v>0.28599999999999998</v>
      </c>
      <c r="D45">
        <v>0.191</v>
      </c>
      <c r="E45">
        <v>0.28000000000000003</v>
      </c>
    </row>
    <row r="46" spans="1:5" x14ac:dyDescent="0.2">
      <c r="A46" t="s">
        <v>38</v>
      </c>
      <c r="C46">
        <v>1.1950000000000001</v>
      </c>
      <c r="D46">
        <v>1.0580000000000001</v>
      </c>
      <c r="E46">
        <v>0</v>
      </c>
    </row>
    <row r="47" spans="1:5" x14ac:dyDescent="0.2">
      <c r="A47" t="s">
        <v>39</v>
      </c>
      <c r="C47">
        <v>-1.526</v>
      </c>
      <c r="D47">
        <v>-1.4179999999999999</v>
      </c>
      <c r="E47">
        <v>0</v>
      </c>
    </row>
    <row r="49" spans="1:60 1031:1032" x14ac:dyDescent="0.2">
      <c r="A49" t="s">
        <v>40</v>
      </c>
      <c r="B49">
        <v>0.32600000000000001</v>
      </c>
    </row>
    <row r="50" spans="1:60 1031:1032" x14ac:dyDescent="0.2">
      <c r="A50" t="s">
        <v>41</v>
      </c>
      <c r="B50">
        <v>0.41</v>
      </c>
    </row>
    <row r="51" spans="1:60 1031:1032" x14ac:dyDescent="0.2">
      <c r="A51" t="s">
        <v>42</v>
      </c>
      <c r="C51">
        <v>-1.66E-2</v>
      </c>
      <c r="D51">
        <v>-1.44E-2</v>
      </c>
      <c r="E51">
        <v>-1.72E-2</v>
      </c>
    </row>
    <row r="52" spans="1:60 1031:1032" x14ac:dyDescent="0.2">
      <c r="A52" t="s">
        <v>43</v>
      </c>
      <c r="C52">
        <v>2.4400000000000002E-2</v>
      </c>
      <c r="D52">
        <v>-1.09E-2</v>
      </c>
      <c r="E52">
        <v>9.4000000000000004E-3</v>
      </c>
      <c r="AY52" s="1"/>
      <c r="AZ52" s="1"/>
      <c r="BA52" s="1"/>
      <c r="BB52" s="1"/>
    </row>
    <row r="53" spans="1:60 1031:1032" x14ac:dyDescent="0.2">
      <c r="V53" s="2"/>
      <c r="W53" s="2"/>
    </row>
    <row r="55" spans="1:60 1031:1032" x14ac:dyDescent="0.2">
      <c r="P55" t="s">
        <v>107</v>
      </c>
    </row>
    <row r="57" spans="1:60 1031:1032" x14ac:dyDescent="0.2">
      <c r="AB57" t="s">
        <v>1</v>
      </c>
      <c r="AC57" t="s">
        <v>2</v>
      </c>
      <c r="AD57" t="s">
        <v>3</v>
      </c>
      <c r="AE57" t="s">
        <v>44</v>
      </c>
    </row>
    <row r="58" spans="1:60 1031:1032" s="3" customFormat="1" ht="17" x14ac:dyDescent="0.2">
      <c r="A58" s="19" t="s">
        <v>106</v>
      </c>
      <c r="B58" s="20"/>
      <c r="C58" s="20"/>
      <c r="D58" s="21" t="s">
        <v>104</v>
      </c>
      <c r="E58" s="21"/>
      <c r="F58" s="21"/>
      <c r="G58" s="21"/>
      <c r="H58" s="21"/>
      <c r="I58" s="21"/>
      <c r="J58" s="21"/>
      <c r="K58" s="21"/>
      <c r="L58" s="22" t="s">
        <v>105</v>
      </c>
      <c r="M58" s="22"/>
      <c r="N58" s="22"/>
      <c r="O58" s="13"/>
      <c r="P58" s="3" t="s">
        <v>45</v>
      </c>
      <c r="Q58" s="3" t="s">
        <v>46</v>
      </c>
      <c r="R58" s="3" t="s">
        <v>47</v>
      </c>
      <c r="T58" s="3" t="s">
        <v>48</v>
      </c>
      <c r="U58" s="3" t="s">
        <v>49</v>
      </c>
      <c r="W58" s="3" t="s">
        <v>50</v>
      </c>
      <c r="X58" s="3" t="s">
        <v>51</v>
      </c>
      <c r="Y58" s="3" t="s">
        <v>135</v>
      </c>
      <c r="AB58" s="23" t="s">
        <v>118</v>
      </c>
      <c r="AC58" s="23" t="s">
        <v>118</v>
      </c>
      <c r="AD58" s="23" t="s">
        <v>118</v>
      </c>
      <c r="AE58" s="23" t="s">
        <v>118</v>
      </c>
      <c r="AF58" s="23" t="s">
        <v>52</v>
      </c>
      <c r="AG58" s="23" t="s">
        <v>114</v>
      </c>
      <c r="AH58" s="23" t="s">
        <v>115</v>
      </c>
      <c r="AI58" s="23" t="s">
        <v>116</v>
      </c>
      <c r="AJ58" s="23" t="s">
        <v>117</v>
      </c>
      <c r="AK58" s="23"/>
      <c r="AL58" s="23" t="s">
        <v>53</v>
      </c>
      <c r="AM58" s="23" t="s">
        <v>119</v>
      </c>
      <c r="AN58" s="23"/>
      <c r="AO58" s="23" t="s">
        <v>119</v>
      </c>
      <c r="AP58" s="24" t="s">
        <v>96</v>
      </c>
      <c r="AQ58" s="23" t="s">
        <v>54</v>
      </c>
      <c r="AR58" s="23" t="s">
        <v>121</v>
      </c>
      <c r="AS58" s="23"/>
      <c r="AT58" s="23" t="s">
        <v>122</v>
      </c>
      <c r="AU58" s="23" t="s">
        <v>136</v>
      </c>
      <c r="AV58" s="23" t="s">
        <v>136</v>
      </c>
      <c r="AW58" s="23" t="s">
        <v>136</v>
      </c>
      <c r="AX58" s="23" t="s">
        <v>136</v>
      </c>
      <c r="AY58" s="23" t="s">
        <v>124</v>
      </c>
      <c r="AZ58" s="23" t="s">
        <v>124</v>
      </c>
      <c r="BA58" s="23"/>
      <c r="BB58" s="23" t="s">
        <v>138</v>
      </c>
      <c r="BC58" s="23" t="s">
        <v>143</v>
      </c>
      <c r="BD58"/>
      <c r="BE58"/>
      <c r="BF58"/>
      <c r="BG58"/>
      <c r="BH58"/>
      <c r="AMQ58"/>
      <c r="AMR58"/>
    </row>
    <row r="59" spans="1:60 1031:1032" s="3" customFormat="1" ht="51" x14ac:dyDescent="0.2">
      <c r="C59" s="4" t="s">
        <v>55</v>
      </c>
      <c r="J59" s="3" t="s">
        <v>56</v>
      </c>
      <c r="K59" s="3" t="s">
        <v>56</v>
      </c>
      <c r="AT59" s="3" t="s">
        <v>57</v>
      </c>
      <c r="AU59" s="3" t="s">
        <v>1</v>
      </c>
      <c r="AV59" s="3" t="s">
        <v>2</v>
      </c>
      <c r="AW59" s="3" t="s">
        <v>3</v>
      </c>
      <c r="AY59" s="3" t="s">
        <v>137</v>
      </c>
      <c r="BC59"/>
      <c r="BD59"/>
      <c r="BE59"/>
      <c r="BF59"/>
      <c r="BG59"/>
      <c r="BH59"/>
      <c r="AMQ59"/>
      <c r="AMR59"/>
    </row>
    <row r="60" spans="1:60 1031:1032" s="3" customFormat="1" ht="51" x14ac:dyDescent="0.2">
      <c r="A60" s="5" t="s">
        <v>58</v>
      </c>
      <c r="B60" s="5" t="s">
        <v>59</v>
      </c>
      <c r="C60" s="5" t="s">
        <v>60</v>
      </c>
      <c r="D60" s="6" t="s">
        <v>61</v>
      </c>
      <c r="E60" s="6" t="s">
        <v>62</v>
      </c>
      <c r="F60" s="6" t="s">
        <v>127</v>
      </c>
      <c r="G60" s="6" t="s">
        <v>128</v>
      </c>
      <c r="H60" s="6" t="s">
        <v>63</v>
      </c>
      <c r="I60" s="6" t="s">
        <v>64</v>
      </c>
      <c r="J60" s="6" t="s">
        <v>65</v>
      </c>
      <c r="K60" s="6" t="s">
        <v>66</v>
      </c>
      <c r="L60" s="7" t="s">
        <v>67</v>
      </c>
      <c r="M60" s="7" t="s">
        <v>68</v>
      </c>
      <c r="N60" s="7" t="s">
        <v>108</v>
      </c>
      <c r="O60" s="7"/>
      <c r="P60" s="3" t="s">
        <v>69</v>
      </c>
      <c r="Q60" s="3" t="s">
        <v>70</v>
      </c>
      <c r="R60" s="3" t="s">
        <v>71</v>
      </c>
      <c r="S60" s="3" t="s">
        <v>11</v>
      </c>
      <c r="T60" s="3" t="s">
        <v>72</v>
      </c>
      <c r="U60" s="3" t="s">
        <v>73</v>
      </c>
      <c r="V60" s="3" t="s">
        <v>74</v>
      </c>
      <c r="W60" s="3" t="s">
        <v>130</v>
      </c>
      <c r="X60" s="3" t="s">
        <v>132</v>
      </c>
      <c r="Y60" s="3" t="s">
        <v>131</v>
      </c>
      <c r="Z60" s="3" t="s">
        <v>133</v>
      </c>
      <c r="AA60" s="3" t="s">
        <v>134</v>
      </c>
      <c r="AB60" s="3" t="s">
        <v>109</v>
      </c>
      <c r="AC60" s="3" t="s">
        <v>110</v>
      </c>
      <c r="AD60" s="3" t="s">
        <v>111</v>
      </c>
      <c r="AE60" s="3" t="s">
        <v>112</v>
      </c>
      <c r="AF60" s="3" t="s">
        <v>113</v>
      </c>
      <c r="AG60" s="3" t="s">
        <v>75</v>
      </c>
      <c r="AH60" s="3" t="s">
        <v>76</v>
      </c>
      <c r="AI60" s="3" t="s">
        <v>77</v>
      </c>
      <c r="AJ60" s="3" t="s">
        <v>78</v>
      </c>
      <c r="AK60" s="3" t="s">
        <v>129</v>
      </c>
      <c r="AL60" s="3" t="s">
        <v>79</v>
      </c>
      <c r="AM60" s="3" t="s">
        <v>97</v>
      </c>
      <c r="AN60" s="3" t="s">
        <v>99</v>
      </c>
      <c r="AO60" s="3" t="s">
        <v>98</v>
      </c>
      <c r="AP60" s="3" t="s">
        <v>120</v>
      </c>
      <c r="AQ60" s="3" t="s">
        <v>80</v>
      </c>
      <c r="AR60" s="3" t="s">
        <v>81</v>
      </c>
      <c r="AS60" s="3" t="s">
        <v>82</v>
      </c>
      <c r="AT60" s="3" t="s">
        <v>83</v>
      </c>
      <c r="AU60" s="3" t="s">
        <v>84</v>
      </c>
      <c r="AV60" s="3" t="s">
        <v>85</v>
      </c>
      <c r="AW60" s="3" t="s">
        <v>86</v>
      </c>
      <c r="AX60" s="3" t="s">
        <v>87</v>
      </c>
      <c r="AY60" s="3" t="s">
        <v>101</v>
      </c>
      <c r="AZ60" s="3" t="s">
        <v>123</v>
      </c>
      <c r="BA60" s="3" t="s">
        <v>88</v>
      </c>
      <c r="BB60" s="3" t="s">
        <v>89</v>
      </c>
      <c r="BC60" s="3" t="s">
        <v>142</v>
      </c>
      <c r="BD60"/>
      <c r="BE60"/>
      <c r="BF60"/>
      <c r="BG60"/>
      <c r="BH60"/>
      <c r="AMQ60"/>
      <c r="AMR60"/>
    </row>
    <row r="61" spans="1:60 1031:1032" x14ac:dyDescent="0.2">
      <c r="A61">
        <f>Summary!A6</f>
        <v>5</v>
      </c>
      <c r="B61">
        <f>Summary!B6</f>
        <v>0</v>
      </c>
      <c r="C61">
        <f>Summary!C6</f>
        <v>0.25</v>
      </c>
      <c r="D61" s="8">
        <f t="shared" ref="D61:D92" si="0">IF($AI61&lt;0,0,$AI61^(1/0.3))</f>
        <v>1.0448116093143807E-2</v>
      </c>
      <c r="E61" s="9">
        <f t="shared" ref="E61:E124" si="1">IF($AT61&lt;0,0,$AT61^(1/0.3))</f>
        <v>5.2059162881204725E-3</v>
      </c>
      <c r="F61" s="8">
        <f t="shared" ref="F61:F124" si="2">$AJ61</f>
        <v>0.16653764884854116</v>
      </c>
      <c r="G61" s="8">
        <f>$AK61</f>
        <v>0.1894064108841092</v>
      </c>
      <c r="H61" s="8">
        <f t="shared" ref="H61:H96" si="3">AQ61</f>
        <v>1.1031552000000002E-2</v>
      </c>
      <c r="I61" s="8">
        <f t="shared" ref="I61:I96" si="4">AR61</f>
        <v>0.13874491529566663</v>
      </c>
      <c r="J61" s="8">
        <f t="shared" ref="J61:J92" si="5">IF($C61=0.25,$AX61,-999)</f>
        <v>1.8152271902312785E-2</v>
      </c>
      <c r="K61" s="8">
        <f t="shared" ref="K61:K92" si="6">IF($C61=0.25,$BA61,-999)</f>
        <v>0.16319565223237389</v>
      </c>
      <c r="L61" s="8">
        <f>$V61</f>
        <v>1.0509642642889394E-2</v>
      </c>
      <c r="M61" s="8">
        <f>($U61+$AS61)^(10/3)</f>
        <v>5.243716262442695E-3</v>
      </c>
      <c r="N61" s="8">
        <f t="shared" ref="N61:N124" si="7">$Z61</f>
        <v>0.16620770138594662</v>
      </c>
      <c r="O61" s="8"/>
      <c r="P61">
        <f t="shared" ref="P61:P124" si="8">EXP($B$2+$B$3*($C61-0.3)+$B$4*($C61-0.3)^2+$B$5*($A61-7))</f>
        <v>0.12505895660913632</v>
      </c>
      <c r="Q61">
        <f t="shared" ref="Q61:Q124" si="9">IF($A61&lt;7,0.15,IF($A61&lt;8,0.15-0.1*($A61-7),0.05))</f>
        <v>0.15</v>
      </c>
      <c r="R61">
        <f t="shared" ref="R61:R92" si="10">IF($C61&lt;$Q61,($C61-$Q61),0)/$Q61</f>
        <v>0</v>
      </c>
      <c r="S61">
        <f t="shared" ref="S61:S124" si="11">IF($B61=-1,$C$9,IF($B61=0,$D$9,$E$9))</f>
        <v>6.5</v>
      </c>
      <c r="T61">
        <f t="shared" ref="T61:T92" si="12">IF($A61&gt;7,0,IF($A61&lt;$S61,1,(7-$A61)/(7-$S61)))</f>
        <v>1</v>
      </c>
      <c r="U61">
        <f t="shared" ref="U61:U124" si="13">(EXP(LN($P61)+IF($B61=-1,$C$7,IF($B61=0,$D$7,$E$7))*$R61))^(0.3)+IF($B61=-1,$C$8,IF($B61=0,$D$8,$E$8))*$T61+$B$10</f>
        <v>0.25496254450922473</v>
      </c>
      <c r="V61">
        <f t="shared" ref="V61:V124" si="14">$U61^(10/3)</f>
        <v>1.0509642642889394E-2</v>
      </c>
      <c r="W61">
        <f>IF($A61&lt;6,$B$39,IF($A61&gt;7,$B$40,($B$39+($B$40-$B$39)*($A61-6))))</f>
        <v>0.12</v>
      </c>
      <c r="X61">
        <f>IF($A61&gt;=7.5,$B$38,IF($A61&lt;6,$B$37,(($A61-6)/1.5)*($B$38-$B$37)+$B$37))</f>
        <v>0.115</v>
      </c>
      <c r="Y61">
        <f>SQRT($W61^2+0.11^2-0.3*$W61*0.11)</f>
        <v>0.1501332741266905</v>
      </c>
      <c r="Z61">
        <f t="shared" ref="Z61:Z124" si="15">SQRT($W61^2+$X61^2)</f>
        <v>0.16620770138594662</v>
      </c>
      <c r="AA61">
        <f>SQRT($Y61^2+$X61^2)</f>
        <v>0.1891163662933486</v>
      </c>
      <c r="AB61">
        <f t="shared" ref="AB61:AB124" si="16">IF($C61&lt;0.3,$C$13+$C$14*($C61-0.3)+$C$15*($C61-0.3)^2+$C$16*($C61-0.3)^3+$C$17*($C61-0.3)^4,IF($C61&lt;0.4,$C$13,$C$13+($C61-0.4)*$C$18))</f>
        <v>-0.25558125000000004</v>
      </c>
      <c r="AC61">
        <f t="shared" ref="AC61:AC124" si="17">IF($C61&lt;0.3,$D$13+$D$14*($C61-0.3)+$D$15*($C61-0.3)^2+$D$16*($C61-0.3)^3+$D$17*($C61-0.3)^4,IF($C61&lt;0.4,$D$13,$D$13+($C61-0.4)*$D$18))</f>
        <v>-0.3165312500000001</v>
      </c>
      <c r="AD61">
        <f t="shared" ref="AD61:AD124" si="18">IF($C61&lt;0.3,$E$13+$E$14*($C61-0.3)+$E$15*($C61-0.3)^2+$E$16*($C61-0.3)^3+$E$17*($C61-0.3)^4,IF($C61&lt;0.4,$E$13,$E$13+($C61-0.4)*$E$18))</f>
        <v>-0.76798125000000006</v>
      </c>
      <c r="AE61">
        <f t="shared" ref="AE61:AE92" si="19">IF($B61=-1,$AB61,IF($B61=0,$AC61,$AD61))</f>
        <v>-0.3165312500000001</v>
      </c>
      <c r="AF61">
        <f t="shared" ref="AF61:AF124" si="20">IF($B61=-1,$C$19+$C$20*$A61+$C$21*($A61-6.7)^2+$C$22*($A61-6.7)^3,0)+IF($B61=0,$D$19+$D$20*$A61+$D$22*($A61-6.7)^3+$D$21*($A61-6.7)^2,0)+IF($B61=1,$E$19+$E$20*$A61+$E$21*($A61-6.7)^2++$E$22*($A61-6.7)^3,0)</f>
        <v>1.4175800000000086E-3</v>
      </c>
      <c r="AG61">
        <f t="shared" ref="AG61:AG124" si="21">IF($B61=-1,$C$23+$C$24*$A61+$C$25*($A61-6.7)^2,0)+IF($B61=0,$D$23+$D$24*$A61+$D$25*($A61-6.7)^2,0)+IF($B61=1,$E$23+$E$24*$A61+$E$25*($A61-6.7)^2,0)</f>
        <v>1.0477999999999991E-2</v>
      </c>
      <c r="AH61">
        <f t="shared" ref="AH61:AH124" si="22">$AF61*$AE61</f>
        <v>-4.4870836937500283E-4</v>
      </c>
      <c r="AI61">
        <f>$U61+$AH61</f>
        <v>0.25451383613984974</v>
      </c>
      <c r="AJ61">
        <f>SQRT($Z61^2+$AG61^2)</f>
        <v>0.16653764884854116</v>
      </c>
      <c r="AK61">
        <f>SQRT($AA61^2+$AG61^2)</f>
        <v>0.1894064108841092</v>
      </c>
      <c r="AL61">
        <f>IF($B61=-1,$C$26+$C$27*$A61+$C$28*($A61-6.5)^2,IF($B61=0,$D$26+$D$27*$A61+$D$28*($A61-6.5)^2,$E$26+$E$27*$A61+$E$28*($A61-6.5)^2))</f>
        <v>1.4175E-2</v>
      </c>
      <c r="AM61">
        <f>IF($B61=-1,$C$29+$C$30*($A61-5)+$C$31*($A61-5)^3,IF($B61=0,$D$29+$D$30*($A61-5)+$D$31*($A61-5)^3,$E$29+$E$30*($A61-5)+$E$31*($A61-5)^3))</f>
        <v>0.04</v>
      </c>
      <c r="AN61">
        <f>IF($B61=-1,$C$32,IF($B61=0,$D$32,$E$32))</f>
        <v>0.41</v>
      </c>
      <c r="AO61">
        <f>IF($B61=-1,$C$33+$C$34*($A61-5)+$C$35*($A61-5)^3,IF($B61=0,$D$33+$D$34*($A61-5)+$D$35*($A61-5)^3,$E$33+$E$34*($A61-5)+$E$35*($A61-5)^3))</f>
        <v>0.153</v>
      </c>
      <c r="AP61">
        <f t="shared" ref="AP61:AP92" si="23">IF($C61&lt;0.1,0,IF($C61&lt;0.15,20*$AM61*($C61-0.1),IF($C61&lt;0.28,$AM61+7.69*(1-$AM61)*($C61-0.15),IF($C61&lt;0.3,1,IF($C61&lt;0.4,1-10*(1-$AN61)*($C61-0.3),$AN61-10*($AN61-$AO61)*($C61-0.4))))))</f>
        <v>0.77824000000000015</v>
      </c>
      <c r="AQ61">
        <f>$AL61*$AP61</f>
        <v>1.1031552000000002E-2</v>
      </c>
      <c r="AR61">
        <f t="shared" ref="AR61:AR92" si="24">1/(1+EXP(IF($B61=-1,$C$42+$C$43*AI61,IF($B61=0,$D$42+$D$43*$AI61,$E$42+$E$43*$AI61))))</f>
        <v>0.13874491529566663</v>
      </c>
      <c r="AS61">
        <f t="shared" ref="AS61:AS124" si="25">IF($B61=-1,$C$44,IF($B61=0,$D$44,$E$44))</f>
        <v>-4.8000000000000001E-2</v>
      </c>
      <c r="AT61">
        <f t="shared" ref="AT61:AT92" si="26">$AI61+$AS61</f>
        <v>0.20651383613984975</v>
      </c>
      <c r="AU61">
        <f>EXP($C$45+$C$46*EXP($C$47*($A61-5)))</f>
        <v>4.397340823804857</v>
      </c>
      <c r="AV61">
        <f>EXP($D$45+$D$46*EXP($D$47*($A61-5)))</f>
        <v>3.4868543590942802</v>
      </c>
      <c r="AW61">
        <f>EXP($E$45+$E$46*EXP($E$47*($A61-5)))</f>
        <v>1.3231298123374369</v>
      </c>
      <c r="AX61" s="8">
        <f t="shared" ref="AX61:AX92" si="27">IF($B61=-1,$AU61,IF($B61=0,$AV61,$AW61))*($AT61^(1/0.3))</f>
        <v>1.8152271902312785E-2</v>
      </c>
      <c r="AY61">
        <f>IF($A61&lt;6,$B$49,IF($A61&lt;7,$B$49+$B$50*($A61-6),$B$49+$B$50+IF($B61=-1,$C$51,IF($B61=0,$D$51,$E$51))*($A61-7)+IF($B61=-1,$C$52,IF($B61=0,$D$52,$E$52))*($A61-7)^2))</f>
        <v>0.32600000000000001</v>
      </c>
      <c r="AZ61">
        <f>($AI61+$AY61)</f>
        <v>0.58051383613984975</v>
      </c>
      <c r="BA61">
        <f>($AZ61)^(10/3)</f>
        <v>0.16319565223237389</v>
      </c>
      <c r="BB61">
        <f t="shared" ref="BB61:BB92" si="28">($AZ61-$D61^0.3)/$F61</f>
        <v>1.9575153261379534</v>
      </c>
      <c r="BC61">
        <f>IF($C61=0.25,IF($A61&lt;6,0.13,IF($A61&lt;7,0.13+0.095*($A61-6),IF($A61&lt;7.5,0.225+0.05*($A61-7),0.25))),-999)</f>
        <v>0.13</v>
      </c>
    </row>
    <row r="62" spans="1:60 1031:1032" x14ac:dyDescent="0.2">
      <c r="A62">
        <f>Summary!A7</f>
        <v>5.0999999999999996</v>
      </c>
      <c r="B62">
        <f>Summary!B7</f>
        <v>0</v>
      </c>
      <c r="C62">
        <f>Summary!C7</f>
        <v>0.25</v>
      </c>
      <c r="D62" s="8">
        <f t="shared" si="0"/>
        <v>1.3193013359233211E-2</v>
      </c>
      <c r="E62" s="9">
        <f t="shared" si="1"/>
        <v>6.92417383635433E-3</v>
      </c>
      <c r="F62" s="8">
        <f t="shared" si="2"/>
        <v>0.16655511251234531</v>
      </c>
      <c r="G62" s="8">
        <f t="shared" ref="G62:G125" si="29">$AK62</f>
        <v>0.18942176618329795</v>
      </c>
      <c r="H62" s="8">
        <f t="shared" si="3"/>
        <v>1.1712703053720231E-2</v>
      </c>
      <c r="I62" s="8">
        <f t="shared" si="4"/>
        <v>0.13064699819578954</v>
      </c>
      <c r="J62" s="8">
        <f t="shared" si="5"/>
        <v>2.0992088732643056E-2</v>
      </c>
      <c r="K62" s="8">
        <f t="shared" si="6"/>
        <v>0.18113363408872704</v>
      </c>
      <c r="L62" s="8">
        <f t="shared" ref="L62:L124" si="30">$V62</f>
        <v>1.3324496509064908E-2</v>
      </c>
      <c r="M62" s="8">
        <f t="shared" ref="M62:M125" si="31">($U62+$AS62)^(10/3)</f>
        <v>7.0079670185102857E-3</v>
      </c>
      <c r="N62" s="8">
        <f t="shared" si="7"/>
        <v>0.16620770138594662</v>
      </c>
      <c r="O62" s="8"/>
      <c r="P62">
        <f t="shared" si="8"/>
        <v>0.14030032155025166</v>
      </c>
      <c r="Q62">
        <f t="shared" si="9"/>
        <v>0.15</v>
      </c>
      <c r="R62">
        <f t="shared" si="10"/>
        <v>0</v>
      </c>
      <c r="S62">
        <f t="shared" si="11"/>
        <v>6.5</v>
      </c>
      <c r="T62">
        <f t="shared" si="12"/>
        <v>1</v>
      </c>
      <c r="U62">
        <f t="shared" si="13"/>
        <v>0.27377591695512205</v>
      </c>
      <c r="V62">
        <f>$U62^(10/3)</f>
        <v>1.3324496509064908E-2</v>
      </c>
      <c r="W62">
        <f t="shared" ref="W62:W125" si="32">IF($A62&lt;6,$B$39,IF($A62&gt;7,$B$40,($B$39+($B$40-$B$39)*($A62-6))))</f>
        <v>0.12</v>
      </c>
      <c r="X62">
        <f t="shared" ref="X62:X125" si="33">IF($A62&gt;=7.5,$B$38,IF($A62&lt;6,$B$37,(($A62-6)/1.5)*($B$38-$B$37)+$B$37))</f>
        <v>0.115</v>
      </c>
      <c r="Y62">
        <f t="shared" ref="Y62:Y125" si="34">SQRT($W62^2+0.11^2-0.3*$W62*0.11)</f>
        <v>0.1501332741266905</v>
      </c>
      <c r="Z62">
        <f t="shared" si="15"/>
        <v>0.16620770138594662</v>
      </c>
      <c r="AA62">
        <f t="shared" ref="AA62:AA125" si="35">SQRT($Y62^2+$X62^2)</f>
        <v>0.1891163662933486</v>
      </c>
      <c r="AB62">
        <f t="shared" si="16"/>
        <v>-0.25558125000000004</v>
      </c>
      <c r="AC62">
        <f t="shared" si="17"/>
        <v>-0.3165312500000001</v>
      </c>
      <c r="AD62">
        <f t="shared" si="18"/>
        <v>-0.76798125000000006</v>
      </c>
      <c r="AE62">
        <f t="shared" si="19"/>
        <v>-0.3165312500000001</v>
      </c>
      <c r="AF62">
        <f t="shared" si="20"/>
        <v>2.5693600000000066E-3</v>
      </c>
      <c r="AG62">
        <f t="shared" si="21"/>
        <v>1.0752000000000008E-2</v>
      </c>
      <c r="AH62">
        <f t="shared" si="22"/>
        <v>-8.132827325000023E-4</v>
      </c>
      <c r="AI62">
        <f t="shared" ref="AI62:AI125" si="36">$U62+$AH62</f>
        <v>0.27296263422262207</v>
      </c>
      <c r="AJ62">
        <f>SQRT($Z62^2+$AG62^2)</f>
        <v>0.16655511251234531</v>
      </c>
      <c r="AK62">
        <f t="shared" ref="AK62:AK125" si="37">SQRT($AA62^2+$AG62^2)</f>
        <v>0.18942176618329795</v>
      </c>
      <c r="AL62">
        <f t="shared" ref="AL62:AL125" si="38">IF($B62=-1,$C$26+$C$27*$A62+$C$28*($A62-6.5)^2,IF($B62=0,$D$26+$D$27*$A62+$D$28*($A62-6.5)^2,$E$26+$E$27*$A62+$E$28*($A62-6.5)^2))</f>
        <v>1.5047999999999987E-2</v>
      </c>
      <c r="AM62">
        <f t="shared" ref="AM62:AM125" si="39">IF($B62=-1,$C$29+$C$30*($A62-5)+$C$31*($A62-5)^3,IF($B62=0,$D$29+$D$30*($A62-5)+$D$31*($A62-5)^3,$E$29+$E$30*($A62-5)+$E$31*($A62-5)^3))</f>
        <v>4.0502730000000001E-2</v>
      </c>
      <c r="AN62">
        <f t="shared" ref="AN62:AN125" si="40">IF($B62=-1,$C$32,IF($B62=0,$D$32,$E$32))</f>
        <v>0.41</v>
      </c>
      <c r="AO62">
        <f t="shared" ref="AO62:AO125" si="41">IF($B62=-1,$C$33+$C$34*($A62-5)+$C$35*($A62-5)^3,IF($B62=0,$D$33+$D$34*($A62-5)+$D$35*($A62-5)^3,$E$33+$E$34*($A62-5)+$E$35*($A62-5)^3))</f>
        <v>0.15470312</v>
      </c>
      <c r="AP62">
        <f t="shared" si="23"/>
        <v>0.77835613063000009</v>
      </c>
      <c r="AQ62">
        <f t="shared" ref="AQ62:AQ125" si="42">$AL62*$AP62</f>
        <v>1.1712703053720231E-2</v>
      </c>
      <c r="AR62">
        <f t="shared" si="24"/>
        <v>0.13064699819578954</v>
      </c>
      <c r="AS62">
        <f t="shared" si="25"/>
        <v>-4.8000000000000001E-2</v>
      </c>
      <c r="AT62">
        <f t="shared" si="26"/>
        <v>0.22496263422262208</v>
      </c>
      <c r="AU62">
        <f t="shared" ref="AU62:AU125" si="43">EXP($C$45+$C$46*EXP($C$47*($A62-5)))</f>
        <v>3.7131303672960425</v>
      </c>
      <c r="AV62">
        <f t="shared" ref="AV62:AV125" si="44">EXP($D$45+$D$46*EXP($D$47*($A62-5)))</f>
        <v>3.0317102413615413</v>
      </c>
      <c r="AW62">
        <f t="shared" ref="AW62:AW125" si="45">EXP($E$45+$E$46*EXP($E$47*($A62-5)))</f>
        <v>1.3231298123374369</v>
      </c>
      <c r="AX62" s="8">
        <f t="shared" si="27"/>
        <v>2.0992088732643056E-2</v>
      </c>
      <c r="AY62">
        <f t="shared" ref="AY62:AY125" si="46">IF($A62&lt;6,$B$49,IF($A62&lt;7,$B$49+$B$50*($A62-6),$B$49+$B$50+IF($B62=-1,$C$51,IF($B62=0,$D$51,$E$51))*($A62-7)+IF($B62=-1,$C$52,IF($B62=0,$D$52,$E$52))*($A62-7)^2))</f>
        <v>0.32600000000000001</v>
      </c>
      <c r="AZ62">
        <f t="shared" ref="AZ62:AZ125" si="47">($AI62+$AY62)</f>
        <v>0.59896263422262208</v>
      </c>
      <c r="BA62">
        <f t="shared" ref="BA62:BA125" si="48">($AZ62)^(10/3)</f>
        <v>0.18113363408872704</v>
      </c>
      <c r="BB62">
        <f t="shared" si="28"/>
        <v>1.9573100764219196</v>
      </c>
      <c r="BC62">
        <f t="shared" ref="BC62:BC125" si="49">IF($C62=0.25,IF($A62&lt;6,0.13,IF($A62&lt;7,0.13+0.095*($A62-6),IF($A62&lt;7.5,0.225+0.05*($A62-7),0.25))),-999)</f>
        <v>0.13</v>
      </c>
    </row>
    <row r="63" spans="1:60 1031:1032" x14ac:dyDescent="0.2">
      <c r="A63">
        <f>Summary!A8</f>
        <v>5.1999999999999993</v>
      </c>
      <c r="B63">
        <f>Summary!B8</f>
        <v>0</v>
      </c>
      <c r="C63">
        <f>Summary!C8</f>
        <v>0.25</v>
      </c>
      <c r="D63" s="8">
        <f t="shared" si="0"/>
        <v>1.6540465258731801E-2</v>
      </c>
      <c r="E63" s="9">
        <f t="shared" si="1"/>
        <v>9.0926387046587065E-3</v>
      </c>
      <c r="F63" s="8">
        <f t="shared" si="2"/>
        <v>0.16658665282668958</v>
      </c>
      <c r="G63" s="8">
        <f t="shared" si="29"/>
        <v>0.18944949960345633</v>
      </c>
      <c r="H63" s="8">
        <f t="shared" si="3"/>
        <v>1.249220509475686E-2</v>
      </c>
      <c r="I63" s="8">
        <f t="shared" si="4"/>
        <v>0.12266587575724272</v>
      </c>
      <c r="J63" s="8">
        <f t="shared" si="5"/>
        <v>2.4415322274212451E-2</v>
      </c>
      <c r="K63" s="8">
        <f t="shared" si="6"/>
        <v>0.20117812257044135</v>
      </c>
      <c r="L63" s="8">
        <f t="shared" si="30"/>
        <v>1.6754255771489857E-2</v>
      </c>
      <c r="M63" s="8">
        <f t="shared" si="31"/>
        <v>9.2333963821000804E-3</v>
      </c>
      <c r="N63" s="8">
        <f t="shared" si="7"/>
        <v>0.16620770138594662</v>
      </c>
      <c r="O63" s="8"/>
      <c r="P63">
        <f t="shared" si="8"/>
        <v>0.15739920403002902</v>
      </c>
      <c r="Q63">
        <f t="shared" si="9"/>
        <v>0.15</v>
      </c>
      <c r="R63">
        <f t="shared" si="10"/>
        <v>0</v>
      </c>
      <c r="S63">
        <f t="shared" si="11"/>
        <v>6.5</v>
      </c>
      <c r="T63">
        <f t="shared" si="12"/>
        <v>1</v>
      </c>
      <c r="U63">
        <f t="shared" si="13"/>
        <v>0.29324967693446546</v>
      </c>
      <c r="V63">
        <f t="shared" si="14"/>
        <v>1.6754255771489857E-2</v>
      </c>
      <c r="W63">
        <f t="shared" si="32"/>
        <v>0.12</v>
      </c>
      <c r="X63">
        <f t="shared" si="33"/>
        <v>0.115</v>
      </c>
      <c r="Y63">
        <f t="shared" si="34"/>
        <v>0.1501332741266905</v>
      </c>
      <c r="Z63">
        <f t="shared" si="15"/>
        <v>0.16620770138594662</v>
      </c>
      <c r="AA63">
        <f t="shared" si="35"/>
        <v>0.1891163662933486</v>
      </c>
      <c r="AB63">
        <f t="shared" si="16"/>
        <v>-0.25558125000000004</v>
      </c>
      <c r="AC63">
        <f t="shared" si="17"/>
        <v>-0.3165312500000001</v>
      </c>
      <c r="AD63">
        <f t="shared" si="18"/>
        <v>-0.76798125000000006</v>
      </c>
      <c r="AE63">
        <f t="shared" si="19"/>
        <v>-0.3165312500000001</v>
      </c>
      <c r="AF63">
        <f t="shared" si="20"/>
        <v>3.5625000000000032E-3</v>
      </c>
      <c r="AG63">
        <f t="shared" si="21"/>
        <v>1.1229999999999993E-2</v>
      </c>
      <c r="AH63">
        <f t="shared" si="22"/>
        <v>-1.1276425781250013E-3</v>
      </c>
      <c r="AI63">
        <f t="shared" si="36"/>
        <v>0.29212203435634049</v>
      </c>
      <c r="AJ63">
        <f>SQRT($Z63^2+$AG63^2)</f>
        <v>0.16658665282668958</v>
      </c>
      <c r="AK63">
        <f t="shared" si="37"/>
        <v>0.18944949960345633</v>
      </c>
      <c r="AL63">
        <f t="shared" si="38"/>
        <v>1.6046999999999971E-2</v>
      </c>
      <c r="AM63">
        <f t="shared" si="39"/>
        <v>4.1021839999999997E-2</v>
      </c>
      <c r="AN63">
        <f t="shared" si="40"/>
        <v>0.41</v>
      </c>
      <c r="AO63">
        <f t="shared" si="41"/>
        <v>0.15642495999999997</v>
      </c>
      <c r="AP63">
        <f t="shared" si="23"/>
        <v>0.77847604504000012</v>
      </c>
      <c r="AQ63">
        <f t="shared" si="42"/>
        <v>1.249220509475686E-2</v>
      </c>
      <c r="AR63">
        <f t="shared" si="24"/>
        <v>0.12266587575724272</v>
      </c>
      <c r="AS63">
        <f t="shared" si="25"/>
        <v>-4.8000000000000001E-2</v>
      </c>
      <c r="AT63">
        <f t="shared" si="26"/>
        <v>0.2441220343563405</v>
      </c>
      <c r="AU63">
        <f t="shared" si="43"/>
        <v>3.211333519551081</v>
      </c>
      <c r="AV63">
        <f t="shared" si="44"/>
        <v>2.6851745755281149</v>
      </c>
      <c r="AW63">
        <f t="shared" si="45"/>
        <v>1.3231298123374369</v>
      </c>
      <c r="AX63" s="8">
        <f t="shared" si="27"/>
        <v>2.4415322274212451E-2</v>
      </c>
      <c r="AY63">
        <f t="shared" si="46"/>
        <v>0.32600000000000001</v>
      </c>
      <c r="AZ63">
        <f t="shared" si="47"/>
        <v>0.6181220343563405</v>
      </c>
      <c r="BA63">
        <f t="shared" si="48"/>
        <v>0.20117812257044135</v>
      </c>
      <c r="BB63">
        <f t="shared" si="28"/>
        <v>1.9569394934608482</v>
      </c>
      <c r="BC63">
        <f t="shared" si="49"/>
        <v>0.13</v>
      </c>
    </row>
    <row r="64" spans="1:60 1031:1032" x14ac:dyDescent="0.2">
      <c r="A64">
        <f>Summary!A9</f>
        <v>5.2999999999999989</v>
      </c>
      <c r="B64">
        <f>Summary!B9</f>
        <v>0</v>
      </c>
      <c r="C64">
        <f>Summary!C9</f>
        <v>0.25</v>
      </c>
      <c r="D64" s="8">
        <f t="shared" si="0"/>
        <v>2.0600236098657937E-2</v>
      </c>
      <c r="E64" s="9">
        <f t="shared" si="1"/>
        <v>1.1804318600047761E-2</v>
      </c>
      <c r="F64" s="8">
        <f t="shared" si="2"/>
        <v>0.16663401736740313</v>
      </c>
      <c r="G64" s="8">
        <f t="shared" si="29"/>
        <v>0.18949114951363824</v>
      </c>
      <c r="H64" s="8">
        <f t="shared" si="3"/>
        <v>1.3370179765815711E-2</v>
      </c>
      <c r="I64" s="8">
        <f t="shared" si="4"/>
        <v>0.11483038853991219</v>
      </c>
      <c r="J64" s="8">
        <f t="shared" si="5"/>
        <v>2.8527748928238755E-2</v>
      </c>
      <c r="K64" s="8">
        <f t="shared" si="6"/>
        <v>0.22357013013444993</v>
      </c>
      <c r="L64" s="8">
        <f t="shared" si="30"/>
        <v>2.091039960936367E-2</v>
      </c>
      <c r="M64" s="8">
        <f t="shared" si="31"/>
        <v>1.201456190481171E-2</v>
      </c>
      <c r="N64" s="8">
        <f t="shared" si="7"/>
        <v>0.16620770138594662</v>
      </c>
      <c r="O64" s="8"/>
      <c r="P64">
        <f t="shared" si="8"/>
        <v>0.17658198609625547</v>
      </c>
      <c r="Q64">
        <f t="shared" si="9"/>
        <v>0.15</v>
      </c>
      <c r="R64">
        <f t="shared" si="10"/>
        <v>0</v>
      </c>
      <c r="S64">
        <f t="shared" si="11"/>
        <v>6.5</v>
      </c>
      <c r="T64">
        <f t="shared" si="12"/>
        <v>1</v>
      </c>
      <c r="U64">
        <f t="shared" si="13"/>
        <v>0.31340700538919353</v>
      </c>
      <c r="V64">
        <f t="shared" si="14"/>
        <v>2.091039960936367E-2</v>
      </c>
      <c r="W64">
        <f t="shared" si="32"/>
        <v>0.12</v>
      </c>
      <c r="X64">
        <f t="shared" si="33"/>
        <v>0.115</v>
      </c>
      <c r="Y64">
        <f t="shared" si="34"/>
        <v>0.1501332741266905</v>
      </c>
      <c r="Z64">
        <f t="shared" si="15"/>
        <v>0.16620770138594662</v>
      </c>
      <c r="AA64">
        <f t="shared" si="35"/>
        <v>0.1891163662933486</v>
      </c>
      <c r="AB64">
        <f t="shared" si="16"/>
        <v>-0.25558125000000004</v>
      </c>
      <c r="AC64">
        <f t="shared" si="17"/>
        <v>-0.3165312500000001</v>
      </c>
      <c r="AD64">
        <f t="shared" si="18"/>
        <v>-0.76798125000000006</v>
      </c>
      <c r="AE64">
        <f t="shared" si="19"/>
        <v>-0.3165312500000001</v>
      </c>
      <c r="AF64">
        <f t="shared" si="20"/>
        <v>4.4290400000000091E-3</v>
      </c>
      <c r="AG64">
        <f t="shared" si="21"/>
        <v>1.1912000000000006E-2</v>
      </c>
      <c r="AH64">
        <f t="shared" si="22"/>
        <v>-1.4019295675000033E-3</v>
      </c>
      <c r="AI64">
        <f t="shared" si="36"/>
        <v>0.31200507582169351</v>
      </c>
      <c r="AJ64">
        <f>SQRT($Z64^2+$AG64^2)</f>
        <v>0.16663401736740313</v>
      </c>
      <c r="AK64">
        <f t="shared" si="37"/>
        <v>0.18949114951363824</v>
      </c>
      <c r="AL64">
        <f t="shared" si="38"/>
        <v>1.7171999999999986E-2</v>
      </c>
      <c r="AM64">
        <f t="shared" si="39"/>
        <v>4.1573709999999993E-2</v>
      </c>
      <c r="AN64">
        <f t="shared" si="40"/>
        <v>0.41</v>
      </c>
      <c r="AO64">
        <f t="shared" si="41"/>
        <v>0.15818423999999998</v>
      </c>
      <c r="AP64">
        <f t="shared" si="23"/>
        <v>0.77860352701000013</v>
      </c>
      <c r="AQ64">
        <f t="shared" si="42"/>
        <v>1.3370179765815711E-2</v>
      </c>
      <c r="AR64">
        <f t="shared" si="24"/>
        <v>0.11483038853991219</v>
      </c>
      <c r="AS64">
        <f t="shared" si="25"/>
        <v>-4.8000000000000001E-2</v>
      </c>
      <c r="AT64">
        <f t="shared" si="26"/>
        <v>0.26400507582169352</v>
      </c>
      <c r="AU64">
        <f t="shared" si="43"/>
        <v>2.8350098965877724</v>
      </c>
      <c r="AV64">
        <f t="shared" si="44"/>
        <v>2.4167213623091577</v>
      </c>
      <c r="AW64">
        <f t="shared" si="45"/>
        <v>1.3231298123374369</v>
      </c>
      <c r="AX64" s="8">
        <f t="shared" si="27"/>
        <v>2.8527748928238755E-2</v>
      </c>
      <c r="AY64">
        <f t="shared" si="46"/>
        <v>0.32600000000000001</v>
      </c>
      <c r="AZ64">
        <f t="shared" si="47"/>
        <v>0.63800507582169352</v>
      </c>
      <c r="BA64">
        <f t="shared" si="48"/>
        <v>0.22357013013444993</v>
      </c>
      <c r="BB64">
        <f t="shared" si="28"/>
        <v>1.9563832472526823</v>
      </c>
      <c r="BC64">
        <f t="shared" si="49"/>
        <v>0.13</v>
      </c>
    </row>
    <row r="65" spans="1:55" x14ac:dyDescent="0.2">
      <c r="A65">
        <f>Summary!A10</f>
        <v>5.3999999999999986</v>
      </c>
      <c r="B65">
        <f>Summary!B10</f>
        <v>0</v>
      </c>
      <c r="C65">
        <f>Summary!C10</f>
        <v>0.25</v>
      </c>
      <c r="D65" s="8">
        <f t="shared" si="0"/>
        <v>2.5498753680468205E-2</v>
      </c>
      <c r="E65" s="9">
        <f t="shared" si="1"/>
        <v>1.516747389307024E-2</v>
      </c>
      <c r="F65" s="8">
        <f t="shared" si="2"/>
        <v>0.16669969647242913</v>
      </c>
      <c r="G65" s="8">
        <f t="shared" si="29"/>
        <v>0.18954890873861552</v>
      </c>
      <c r="H65" s="8">
        <f t="shared" si="3"/>
        <v>1.4346770504175337E-2</v>
      </c>
      <c r="I65" s="8">
        <f t="shared" si="4"/>
        <v>0.10716800552849245</v>
      </c>
      <c r="J65" s="8">
        <f t="shared" si="5"/>
        <v>3.3453514018391625E-2</v>
      </c>
      <c r="K65" s="8">
        <f t="shared" si="6"/>
        <v>0.2485776337315887</v>
      </c>
      <c r="L65" s="8">
        <f t="shared" si="30"/>
        <v>2.5921863527246753E-2</v>
      </c>
      <c r="M65" s="8">
        <f t="shared" si="31"/>
        <v>1.5461883123883685E-2</v>
      </c>
      <c r="N65" s="8">
        <f t="shared" si="7"/>
        <v>0.16620770138594662</v>
      </c>
      <c r="O65" s="8"/>
      <c r="P65">
        <f t="shared" si="8"/>
        <v>0.1981026397550863</v>
      </c>
      <c r="Q65">
        <f t="shared" si="9"/>
        <v>0.15</v>
      </c>
      <c r="R65">
        <f t="shared" si="10"/>
        <v>0</v>
      </c>
      <c r="S65">
        <f t="shared" si="11"/>
        <v>6.5</v>
      </c>
      <c r="T65">
        <f t="shared" si="12"/>
        <v>1</v>
      </c>
      <c r="U65">
        <f t="shared" si="13"/>
        <v>0.33427189695932602</v>
      </c>
      <c r="V65">
        <f t="shared" si="14"/>
        <v>2.5921863527246753E-2</v>
      </c>
      <c r="W65">
        <f t="shared" si="32"/>
        <v>0.12</v>
      </c>
      <c r="X65">
        <f t="shared" si="33"/>
        <v>0.115</v>
      </c>
      <c r="Y65">
        <f t="shared" si="34"/>
        <v>0.1501332741266905</v>
      </c>
      <c r="Z65">
        <f t="shared" si="15"/>
        <v>0.16620770138594662</v>
      </c>
      <c r="AA65">
        <f t="shared" si="35"/>
        <v>0.1891163662933486</v>
      </c>
      <c r="AB65">
        <f t="shared" si="16"/>
        <v>-0.25558125000000004</v>
      </c>
      <c r="AC65">
        <f t="shared" si="17"/>
        <v>-0.3165312500000001</v>
      </c>
      <c r="AD65">
        <f t="shared" si="18"/>
        <v>-0.76798125000000006</v>
      </c>
      <c r="AE65">
        <f t="shared" si="19"/>
        <v>-0.3165312500000001</v>
      </c>
      <c r="AF65">
        <f t="shared" si="20"/>
        <v>5.2010199999999833E-3</v>
      </c>
      <c r="AG65">
        <f t="shared" si="21"/>
        <v>1.279799999999999E-2</v>
      </c>
      <c r="AH65">
        <f t="shared" si="22"/>
        <v>-1.6462853618749952E-3</v>
      </c>
      <c r="AI65">
        <f t="shared" si="36"/>
        <v>0.33262561159745102</v>
      </c>
      <c r="AJ65">
        <f>SQRT($Z65^2+$AG65^2)</f>
        <v>0.16669969647242913</v>
      </c>
      <c r="AK65">
        <f t="shared" si="37"/>
        <v>0.18954890873861552</v>
      </c>
      <c r="AL65">
        <f t="shared" si="38"/>
        <v>1.8422999999999967E-2</v>
      </c>
      <c r="AM65">
        <f t="shared" si="39"/>
        <v>4.2174719999999992E-2</v>
      </c>
      <c r="AN65">
        <f t="shared" si="40"/>
        <v>0.41</v>
      </c>
      <c r="AO65">
        <f t="shared" si="41"/>
        <v>0.15999967999999998</v>
      </c>
      <c r="AP65">
        <f t="shared" si="23"/>
        <v>0.7787423603200001</v>
      </c>
      <c r="AQ65">
        <f t="shared" si="42"/>
        <v>1.4346770504175337E-2</v>
      </c>
      <c r="AR65">
        <f t="shared" si="24"/>
        <v>0.10716800552849245</v>
      </c>
      <c r="AS65">
        <f t="shared" si="25"/>
        <v>-4.8000000000000001E-2</v>
      </c>
      <c r="AT65">
        <f t="shared" si="26"/>
        <v>0.28462561159745103</v>
      </c>
      <c r="AU65">
        <f t="shared" si="43"/>
        <v>2.5473271137958817</v>
      </c>
      <c r="AV65">
        <f t="shared" si="44"/>
        <v>2.2056088083115784</v>
      </c>
      <c r="AW65">
        <f t="shared" si="45"/>
        <v>1.3231298123374369</v>
      </c>
      <c r="AX65" s="8">
        <f t="shared" si="27"/>
        <v>3.3453514018391625E-2</v>
      </c>
      <c r="AY65">
        <f t="shared" si="46"/>
        <v>0.32600000000000001</v>
      </c>
      <c r="AZ65">
        <f t="shared" si="47"/>
        <v>0.65862561159745103</v>
      </c>
      <c r="BA65">
        <f t="shared" si="48"/>
        <v>0.2485776337315887</v>
      </c>
      <c r="BB65">
        <f t="shared" si="28"/>
        <v>1.9556124390059579</v>
      </c>
      <c r="BC65">
        <f t="shared" si="49"/>
        <v>0.13</v>
      </c>
    </row>
    <row r="66" spans="1:55" x14ac:dyDescent="0.2">
      <c r="A66">
        <f>Summary!A11</f>
        <v>5.4999999999999982</v>
      </c>
      <c r="B66">
        <f>Summary!B11</f>
        <v>0</v>
      </c>
      <c r="C66">
        <f>Summary!C11</f>
        <v>0.25</v>
      </c>
      <c r="D66" s="8">
        <f t="shared" si="0"/>
        <v>3.1381286155103785E-2</v>
      </c>
      <c r="E66" s="9">
        <f t="shared" si="1"/>
        <v>1.930768569523466E-2</v>
      </c>
      <c r="F66" s="8">
        <f t="shared" si="2"/>
        <v>0.16678691958304165</v>
      </c>
      <c r="G66" s="8">
        <f t="shared" si="29"/>
        <v>0.18962562206621761</v>
      </c>
      <c r="H66" s="8">
        <f t="shared" si="3"/>
        <v>1.5422147309249963E-2</v>
      </c>
      <c r="I66" s="8">
        <f t="shared" si="4"/>
        <v>9.9704544542816312E-2</v>
      </c>
      <c r="J66" s="8">
        <f t="shared" si="5"/>
        <v>3.9337695013893025E-2</v>
      </c>
      <c r="K66" s="8">
        <f t="shared" si="6"/>
        <v>0.27649853537357022</v>
      </c>
      <c r="L66" s="8">
        <f t="shared" si="30"/>
        <v>3.1937527651893831E-2</v>
      </c>
      <c r="M66" s="8">
        <f t="shared" si="31"/>
        <v>1.9703985991106326E-2</v>
      </c>
      <c r="N66" s="8">
        <f t="shared" si="7"/>
        <v>0.16620770138594662</v>
      </c>
      <c r="O66" s="8"/>
      <c r="P66">
        <f t="shared" si="8"/>
        <v>0.22224608945411389</v>
      </c>
      <c r="Q66">
        <f t="shared" si="9"/>
        <v>0.15</v>
      </c>
      <c r="R66">
        <f t="shared" si="10"/>
        <v>0</v>
      </c>
      <c r="S66">
        <f t="shared" si="11"/>
        <v>6.5</v>
      </c>
      <c r="T66">
        <f t="shared" si="12"/>
        <v>1</v>
      </c>
      <c r="U66">
        <f t="shared" si="13"/>
        <v>0.35586918854541794</v>
      </c>
      <c r="V66">
        <f t="shared" si="14"/>
        <v>3.1937527651893831E-2</v>
      </c>
      <c r="W66">
        <f t="shared" si="32"/>
        <v>0.12</v>
      </c>
      <c r="X66">
        <f t="shared" si="33"/>
        <v>0.115</v>
      </c>
      <c r="Y66">
        <f t="shared" si="34"/>
        <v>0.1501332741266905</v>
      </c>
      <c r="Z66">
        <f t="shared" si="15"/>
        <v>0.16620770138594662</v>
      </c>
      <c r="AA66">
        <f t="shared" si="35"/>
        <v>0.1891163662933486</v>
      </c>
      <c r="AB66">
        <f t="shared" si="16"/>
        <v>-0.25558125000000004</v>
      </c>
      <c r="AC66">
        <f t="shared" si="17"/>
        <v>-0.3165312500000001</v>
      </c>
      <c r="AD66">
        <f t="shared" si="18"/>
        <v>-0.76798125000000006</v>
      </c>
      <c r="AE66">
        <f t="shared" si="19"/>
        <v>-0.3165312500000001</v>
      </c>
      <c r="AF66">
        <f t="shared" si="20"/>
        <v>5.9104799999999853E-3</v>
      </c>
      <c r="AG66">
        <f t="shared" si="21"/>
        <v>1.388799999999997E-2</v>
      </c>
      <c r="AH66">
        <f t="shared" si="22"/>
        <v>-1.870851622499996E-3</v>
      </c>
      <c r="AI66">
        <f t="shared" si="36"/>
        <v>0.35399833692291793</v>
      </c>
      <c r="AJ66">
        <f>SQRT($Z66^2+$AG66^2)</f>
        <v>0.16678691958304165</v>
      </c>
      <c r="AK66">
        <f t="shared" si="37"/>
        <v>0.18962562206621761</v>
      </c>
      <c r="AL66">
        <f t="shared" si="38"/>
        <v>1.979999999999995E-2</v>
      </c>
      <c r="AM66">
        <f t="shared" si="39"/>
        <v>4.2841249999999984E-2</v>
      </c>
      <c r="AN66">
        <f t="shared" si="40"/>
        <v>0.41</v>
      </c>
      <c r="AO66">
        <f t="shared" si="41"/>
        <v>0.16188999999999998</v>
      </c>
      <c r="AP66">
        <f t="shared" si="23"/>
        <v>0.77889632875000014</v>
      </c>
      <c r="AQ66">
        <f t="shared" si="42"/>
        <v>1.5422147309249963E-2</v>
      </c>
      <c r="AR66">
        <f t="shared" si="24"/>
        <v>9.9704544542816312E-2</v>
      </c>
      <c r="AS66">
        <f t="shared" si="25"/>
        <v>-4.8000000000000001E-2</v>
      </c>
      <c r="AT66">
        <f t="shared" si="26"/>
        <v>0.30599833692291795</v>
      </c>
      <c r="AU66">
        <f t="shared" si="43"/>
        <v>2.3237617313553445</v>
      </c>
      <c r="AV66">
        <f t="shared" si="44"/>
        <v>2.0374111964958068</v>
      </c>
      <c r="AW66">
        <f t="shared" si="45"/>
        <v>1.3231298123374369</v>
      </c>
      <c r="AX66" s="8">
        <f t="shared" si="27"/>
        <v>3.9337695013893025E-2</v>
      </c>
      <c r="AY66">
        <f t="shared" si="46"/>
        <v>0.32600000000000001</v>
      </c>
      <c r="AZ66">
        <f t="shared" si="47"/>
        <v>0.67999833692291789</v>
      </c>
      <c r="BA66">
        <f t="shared" si="48"/>
        <v>0.27649853537357022</v>
      </c>
      <c r="BB66">
        <f t="shared" si="28"/>
        <v>1.9545897293084042</v>
      </c>
      <c r="BC66">
        <f t="shared" si="49"/>
        <v>0.13</v>
      </c>
    </row>
    <row r="67" spans="1:55" x14ac:dyDescent="0.2">
      <c r="A67">
        <f>Summary!A12</f>
        <v>5.5999999999999979</v>
      </c>
      <c r="B67">
        <f>Summary!B12</f>
        <v>0</v>
      </c>
      <c r="C67">
        <f>Summary!C12</f>
        <v>0.25</v>
      </c>
      <c r="D67" s="8">
        <f t="shared" si="0"/>
        <v>3.8414382365136467E-2</v>
      </c>
      <c r="E67" s="9">
        <f t="shared" si="1"/>
        <v>2.4370178024354594E-2</v>
      </c>
      <c r="F67" s="8">
        <f t="shared" si="2"/>
        <v>0.16689964986182568</v>
      </c>
      <c r="G67" s="8">
        <f t="shared" si="29"/>
        <v>0.18972478257729009</v>
      </c>
      <c r="H67" s="8">
        <f t="shared" si="3"/>
        <v>1.6596511510152213E-2</v>
      </c>
      <c r="I67" s="8">
        <f t="shared" si="4"/>
        <v>9.2463909753566109E-2</v>
      </c>
      <c r="J67" s="8">
        <f t="shared" si="5"/>
        <v>4.6349177727270888E-2</v>
      </c>
      <c r="K67" s="8">
        <f t="shared" si="6"/>
        <v>0.30766395214227932</v>
      </c>
      <c r="L67" s="8">
        <f t="shared" si="30"/>
        <v>3.9129040477276542E-2</v>
      </c>
      <c r="M67" s="8">
        <f t="shared" si="31"/>
        <v>2.4890370458806758E-2</v>
      </c>
      <c r="N67" s="8">
        <f t="shared" si="7"/>
        <v>0.16620770138594662</v>
      </c>
      <c r="O67" s="8"/>
      <c r="P67">
        <f t="shared" si="8"/>
        <v>0.24933198436280715</v>
      </c>
      <c r="Q67">
        <f t="shared" si="9"/>
        <v>0.15</v>
      </c>
      <c r="R67">
        <f t="shared" si="10"/>
        <v>0</v>
      </c>
      <c r="S67">
        <f t="shared" si="11"/>
        <v>6.5</v>
      </c>
      <c r="T67">
        <f t="shared" si="12"/>
        <v>1</v>
      </c>
      <c r="U67">
        <f t="shared" si="13"/>
        <v>0.37822458887361199</v>
      </c>
      <c r="V67">
        <f t="shared" si="14"/>
        <v>3.9129040477276542E-2</v>
      </c>
      <c r="W67">
        <f t="shared" si="32"/>
        <v>0.12</v>
      </c>
      <c r="X67">
        <f t="shared" si="33"/>
        <v>0.115</v>
      </c>
      <c r="Y67">
        <f t="shared" si="34"/>
        <v>0.1501332741266905</v>
      </c>
      <c r="Z67">
        <f t="shared" si="15"/>
        <v>0.16620770138594662</v>
      </c>
      <c r="AA67">
        <f t="shared" si="35"/>
        <v>0.1891163662933486</v>
      </c>
      <c r="AB67">
        <f t="shared" si="16"/>
        <v>-0.25558125000000004</v>
      </c>
      <c r="AC67">
        <f t="shared" si="17"/>
        <v>-0.3165312500000001</v>
      </c>
      <c r="AD67">
        <f t="shared" si="18"/>
        <v>-0.76798125000000006</v>
      </c>
      <c r="AE67">
        <f t="shared" si="19"/>
        <v>-0.3165312500000001</v>
      </c>
      <c r="AF67">
        <f t="shared" si="20"/>
        <v>6.5894599999999845E-3</v>
      </c>
      <c r="AG67">
        <f t="shared" si="21"/>
        <v>1.5181999999999978E-2</v>
      </c>
      <c r="AH67">
        <f t="shared" si="22"/>
        <v>-2.0857700106249959E-3</v>
      </c>
      <c r="AI67">
        <f t="shared" si="36"/>
        <v>0.376138818862987</v>
      </c>
      <c r="AJ67">
        <f>SQRT($Z67^2+$AG67^2)</f>
        <v>0.16689964986182568</v>
      </c>
      <c r="AK67">
        <f t="shared" si="37"/>
        <v>0.18972478257729009</v>
      </c>
      <c r="AL67">
        <f t="shared" si="38"/>
        <v>2.1302999999999961E-2</v>
      </c>
      <c r="AM67">
        <f t="shared" si="39"/>
        <v>4.3589679999999985E-2</v>
      </c>
      <c r="AN67">
        <f t="shared" si="40"/>
        <v>0.41</v>
      </c>
      <c r="AO67">
        <f t="shared" si="41"/>
        <v>0.16387391999999995</v>
      </c>
      <c r="AP67">
        <f t="shared" si="23"/>
        <v>0.77906921608000013</v>
      </c>
      <c r="AQ67">
        <f t="shared" si="42"/>
        <v>1.6596511510152213E-2</v>
      </c>
      <c r="AR67">
        <f t="shared" si="24"/>
        <v>9.2463909753566109E-2</v>
      </c>
      <c r="AS67">
        <f t="shared" si="25"/>
        <v>-4.8000000000000001E-2</v>
      </c>
      <c r="AT67">
        <f t="shared" si="26"/>
        <v>0.32813881886298701</v>
      </c>
      <c r="AU67">
        <f t="shared" si="43"/>
        <v>2.1475556403310354</v>
      </c>
      <c r="AV67">
        <f t="shared" si="44"/>
        <v>1.9018809661936547</v>
      </c>
      <c r="AW67">
        <f t="shared" si="45"/>
        <v>1.3231298123374369</v>
      </c>
      <c r="AX67" s="8">
        <f t="shared" si="27"/>
        <v>4.6349177727270888E-2</v>
      </c>
      <c r="AY67">
        <f t="shared" si="46"/>
        <v>0.32600000000000001</v>
      </c>
      <c r="AZ67">
        <f t="shared" si="47"/>
        <v>0.70213881886298701</v>
      </c>
      <c r="BA67">
        <f t="shared" si="48"/>
        <v>0.30766395214227932</v>
      </c>
      <c r="BB67">
        <f t="shared" si="28"/>
        <v>1.9532695261487469</v>
      </c>
      <c r="BC67">
        <f t="shared" si="49"/>
        <v>0.13</v>
      </c>
    </row>
    <row r="68" spans="1:55" x14ac:dyDescent="0.2">
      <c r="A68">
        <f>Summary!A13</f>
        <v>5.6999999999999975</v>
      </c>
      <c r="B68">
        <f>Summary!B13</f>
        <v>0</v>
      </c>
      <c r="C68">
        <f>Summary!C13</f>
        <v>0.25</v>
      </c>
      <c r="D68" s="8">
        <f t="shared" si="0"/>
        <v>4.678860767216831E-2</v>
      </c>
      <c r="E68" s="9">
        <f t="shared" si="1"/>
        <v>3.0522425238695083E-2</v>
      </c>
      <c r="F68" s="8">
        <f t="shared" si="2"/>
        <v>0.16704257660848029</v>
      </c>
      <c r="G68" s="8">
        <f t="shared" si="29"/>
        <v>0.18985052646753445</v>
      </c>
      <c r="H68" s="8">
        <f t="shared" si="3"/>
        <v>1.7870100533255835E-2</v>
      </c>
      <c r="I68" s="8">
        <f t="shared" si="4"/>
        <v>8.5467852761170887E-2</v>
      </c>
      <c r="J68" s="8">
        <f t="shared" si="5"/>
        <v>5.4683881809774383E-2</v>
      </c>
      <c r="K68" s="8">
        <f t="shared" si="6"/>
        <v>0.34244187325658654</v>
      </c>
      <c r="L68" s="8">
        <f t="shared" si="30"/>
        <v>4.7694021705301418E-2</v>
      </c>
      <c r="M68" s="8">
        <f t="shared" si="31"/>
        <v>3.1194443785068429E-2</v>
      </c>
      <c r="N68" s="8">
        <f t="shared" si="7"/>
        <v>0.16620770138594662</v>
      </c>
      <c r="O68" s="8"/>
      <c r="P68">
        <f t="shared" si="8"/>
        <v>0.27971893039373513</v>
      </c>
      <c r="Q68">
        <f t="shared" si="9"/>
        <v>0.15</v>
      </c>
      <c r="R68">
        <f t="shared" si="10"/>
        <v>0</v>
      </c>
      <c r="S68">
        <f t="shared" si="11"/>
        <v>6.5</v>
      </c>
      <c r="T68">
        <f t="shared" si="12"/>
        <v>1</v>
      </c>
      <c r="U68">
        <f t="shared" si="13"/>
        <v>0.40136470909848576</v>
      </c>
      <c r="V68">
        <f t="shared" si="14"/>
        <v>4.7694021705301418E-2</v>
      </c>
      <c r="W68">
        <f t="shared" si="32"/>
        <v>0.12</v>
      </c>
      <c r="X68">
        <f t="shared" si="33"/>
        <v>0.115</v>
      </c>
      <c r="Y68">
        <f t="shared" si="34"/>
        <v>0.1501332741266905</v>
      </c>
      <c r="Z68">
        <f t="shared" si="15"/>
        <v>0.16620770138594662</v>
      </c>
      <c r="AA68">
        <f t="shared" si="35"/>
        <v>0.1891163662933486</v>
      </c>
      <c r="AB68">
        <f t="shared" si="16"/>
        <v>-0.25558125000000004</v>
      </c>
      <c r="AC68">
        <f t="shared" si="17"/>
        <v>-0.3165312500000001</v>
      </c>
      <c r="AD68">
        <f t="shared" si="18"/>
        <v>-0.76798125000000006</v>
      </c>
      <c r="AE68">
        <f t="shared" si="19"/>
        <v>-0.3165312500000001</v>
      </c>
      <c r="AF68">
        <f t="shared" si="20"/>
        <v>7.2699999999999848E-3</v>
      </c>
      <c r="AG68">
        <f t="shared" si="21"/>
        <v>1.6679999999999959E-2</v>
      </c>
      <c r="AH68">
        <f t="shared" si="22"/>
        <v>-2.3011821874999957E-3</v>
      </c>
      <c r="AI68">
        <f t="shared" si="36"/>
        <v>0.39906352691098579</v>
      </c>
      <c r="AJ68">
        <f>SQRT($Z68^2+$AG68^2)</f>
        <v>0.16704257660848029</v>
      </c>
      <c r="AK68">
        <f t="shared" si="37"/>
        <v>0.18985052646753445</v>
      </c>
      <c r="AL68">
        <f t="shared" si="38"/>
        <v>2.2931999999999942E-2</v>
      </c>
      <c r="AM68">
        <f t="shared" si="39"/>
        <v>4.4436389999999978E-2</v>
      </c>
      <c r="AN68">
        <f t="shared" si="40"/>
        <v>0.41</v>
      </c>
      <c r="AO68">
        <f t="shared" si="41"/>
        <v>0.16597015999999995</v>
      </c>
      <c r="AP68">
        <f t="shared" si="23"/>
        <v>0.77926480609000004</v>
      </c>
      <c r="AQ68">
        <f t="shared" si="42"/>
        <v>1.7870100533255835E-2</v>
      </c>
      <c r="AR68">
        <f t="shared" si="24"/>
        <v>8.5467852761170887E-2</v>
      </c>
      <c r="AS68">
        <f t="shared" si="25"/>
        <v>-4.8000000000000001E-2</v>
      </c>
      <c r="AT68">
        <f t="shared" si="26"/>
        <v>0.3510635269109858</v>
      </c>
      <c r="AU68">
        <f t="shared" si="43"/>
        <v>2.0069851166467596</v>
      </c>
      <c r="AV68">
        <f t="shared" si="44"/>
        <v>1.7915968794133827</v>
      </c>
      <c r="AW68">
        <f t="shared" si="45"/>
        <v>1.3231298123374369</v>
      </c>
      <c r="AX68" s="8">
        <f t="shared" si="27"/>
        <v>5.4683881809774383E-2</v>
      </c>
      <c r="AY68">
        <f t="shared" si="46"/>
        <v>0.32600000000000001</v>
      </c>
      <c r="AZ68">
        <f t="shared" si="47"/>
        <v>0.72506352691098575</v>
      </c>
      <c r="BA68">
        <f t="shared" si="48"/>
        <v>0.34244187325658654</v>
      </c>
      <c r="BB68">
        <f t="shared" si="28"/>
        <v>1.9515982488948858</v>
      </c>
      <c r="BC68">
        <f t="shared" si="49"/>
        <v>0.13</v>
      </c>
    </row>
    <row r="69" spans="1:55" x14ac:dyDescent="0.2">
      <c r="A69">
        <f>Summary!A14</f>
        <v>5.7999999999999972</v>
      </c>
      <c r="B69">
        <f>Summary!B14</f>
        <v>0</v>
      </c>
      <c r="C69">
        <f>Summary!C14</f>
        <v>0.25</v>
      </c>
      <c r="D69" s="8">
        <f t="shared" si="0"/>
        <v>5.6721611214752575E-2</v>
      </c>
      <c r="E69" s="9">
        <f t="shared" si="1"/>
        <v>3.7957079799954142E-2</v>
      </c>
      <c r="F69" s="8">
        <f t="shared" si="2"/>
        <v>0.16722110490006936</v>
      </c>
      <c r="G69" s="8">
        <f t="shared" si="29"/>
        <v>0.19000762596274917</v>
      </c>
      <c r="H69" s="8">
        <f t="shared" si="3"/>
        <v>1.9243192669758682E-2</v>
      </c>
      <c r="I69" s="8">
        <f t="shared" si="4"/>
        <v>7.8735763227099048E-2</v>
      </c>
      <c r="J69" s="8">
        <f t="shared" si="5"/>
        <v>6.4568375449287965E-2</v>
      </c>
      <c r="K69" s="8">
        <f t="shared" si="6"/>
        <v>0.38124122623215645</v>
      </c>
      <c r="L69" s="8">
        <f t="shared" si="30"/>
        <v>5.7859693387926993E-2</v>
      </c>
      <c r="M69" s="8">
        <f t="shared" si="31"/>
        <v>3.8816967594392252E-2</v>
      </c>
      <c r="N69" s="8">
        <f t="shared" si="7"/>
        <v>0.16620770138594662</v>
      </c>
      <c r="O69" s="8"/>
      <c r="P69">
        <f t="shared" si="8"/>
        <v>0.31380923799476523</v>
      </c>
      <c r="Q69">
        <f t="shared" si="9"/>
        <v>0.15</v>
      </c>
      <c r="R69">
        <f t="shared" si="10"/>
        <v>0</v>
      </c>
      <c r="S69">
        <f t="shared" si="11"/>
        <v>6.5</v>
      </c>
      <c r="T69">
        <f t="shared" si="12"/>
        <v>1</v>
      </c>
      <c r="U69">
        <f t="shared" si="13"/>
        <v>0.42531709448011967</v>
      </c>
      <c r="V69">
        <f t="shared" si="14"/>
        <v>5.7859693387926993E-2</v>
      </c>
      <c r="W69">
        <f t="shared" si="32"/>
        <v>0.12</v>
      </c>
      <c r="X69">
        <f t="shared" si="33"/>
        <v>0.115</v>
      </c>
      <c r="Y69">
        <f t="shared" si="34"/>
        <v>0.1501332741266905</v>
      </c>
      <c r="Z69">
        <f t="shared" si="15"/>
        <v>0.16620770138594662</v>
      </c>
      <c r="AA69">
        <f t="shared" si="35"/>
        <v>0.1891163662933486</v>
      </c>
      <c r="AB69">
        <f t="shared" si="16"/>
        <v>-0.25558125000000004</v>
      </c>
      <c r="AC69">
        <f t="shared" si="17"/>
        <v>-0.3165312500000001</v>
      </c>
      <c r="AD69">
        <f t="shared" si="18"/>
        <v>-0.76798125000000006</v>
      </c>
      <c r="AE69">
        <f t="shared" si="19"/>
        <v>-0.3165312500000001</v>
      </c>
      <c r="AF69">
        <f t="shared" si="20"/>
        <v>7.9841399999999833E-3</v>
      </c>
      <c r="AG69">
        <f t="shared" si="21"/>
        <v>1.8381999999999961E-2</v>
      </c>
      <c r="AH69">
        <f t="shared" si="22"/>
        <v>-2.5272298143749956E-3</v>
      </c>
      <c r="AI69">
        <f t="shared" si="36"/>
        <v>0.4227898646657447</v>
      </c>
      <c r="AJ69">
        <f>SQRT($Z69^2+$AG69^2)</f>
        <v>0.16722110490006936</v>
      </c>
      <c r="AK69">
        <f t="shared" si="37"/>
        <v>0.19000762596274917</v>
      </c>
      <c r="AL69">
        <f t="shared" si="38"/>
        <v>2.4686999999999949E-2</v>
      </c>
      <c r="AM69">
        <f t="shared" si="39"/>
        <v>4.5397759999999968E-2</v>
      </c>
      <c r="AN69">
        <f t="shared" si="40"/>
        <v>0.41</v>
      </c>
      <c r="AO69">
        <f t="shared" si="41"/>
        <v>0.16819743999999992</v>
      </c>
      <c r="AP69">
        <f t="shared" si="23"/>
        <v>0.77948688256000009</v>
      </c>
      <c r="AQ69">
        <f t="shared" si="42"/>
        <v>1.9243192669758682E-2</v>
      </c>
      <c r="AR69">
        <f t="shared" si="24"/>
        <v>7.8735763227099048E-2</v>
      </c>
      <c r="AS69">
        <f t="shared" si="25"/>
        <v>-4.8000000000000001E-2</v>
      </c>
      <c r="AT69">
        <f t="shared" si="26"/>
        <v>0.37478986466574471</v>
      </c>
      <c r="AU69">
        <f t="shared" si="43"/>
        <v>1.8936722291192882</v>
      </c>
      <c r="AV69">
        <f t="shared" si="44"/>
        <v>1.7010891193311972</v>
      </c>
      <c r="AW69">
        <f t="shared" si="45"/>
        <v>1.3231298123374369</v>
      </c>
      <c r="AX69" s="8">
        <f t="shared" si="27"/>
        <v>6.4568375449287965E-2</v>
      </c>
      <c r="AY69">
        <f t="shared" si="46"/>
        <v>0.32600000000000001</v>
      </c>
      <c r="AZ69">
        <f t="shared" si="47"/>
        <v>0.74878986466574471</v>
      </c>
      <c r="BA69">
        <f t="shared" si="48"/>
        <v>0.38124122623215645</v>
      </c>
      <c r="BB69">
        <f t="shared" si="28"/>
        <v>1.949514687125266</v>
      </c>
      <c r="BC69">
        <f t="shared" si="49"/>
        <v>0.13</v>
      </c>
    </row>
    <row r="70" spans="1:55" x14ac:dyDescent="0.2">
      <c r="A70">
        <f>Summary!A15</f>
        <v>5.8999999999999968</v>
      </c>
      <c r="B70">
        <f>Summary!B15</f>
        <v>0</v>
      </c>
      <c r="C70">
        <f>Summary!C15</f>
        <v>0.25</v>
      </c>
      <c r="D70" s="8">
        <f t="shared" si="0"/>
        <v>6.8461564974431219E-2</v>
      </c>
      <c r="E70" s="9">
        <f t="shared" si="1"/>
        <v>4.6895259783260118E-2</v>
      </c>
      <c r="F70" s="8">
        <f t="shared" si="2"/>
        <v>0.16744134180064374</v>
      </c>
      <c r="G70" s="8">
        <f t="shared" si="29"/>
        <v>0.19020147986805991</v>
      </c>
      <c r="H70" s="8">
        <f t="shared" si="3"/>
        <v>2.0716111843245306E-2</v>
      </c>
      <c r="I70" s="8">
        <f t="shared" si="4"/>
        <v>7.228449433771994E-2</v>
      </c>
      <c r="J70" s="8">
        <f t="shared" si="5"/>
        <v>7.6263924195816513E-2</v>
      </c>
      <c r="K70" s="8">
        <f t="shared" si="6"/>
        <v>0.42451639911639805</v>
      </c>
      <c r="L70" s="8">
        <f t="shared" si="30"/>
        <v>6.9886994831621446E-2</v>
      </c>
      <c r="M70" s="8">
        <f t="shared" si="31"/>
        <v>4.7989972892019624E-2</v>
      </c>
      <c r="N70" s="8">
        <f t="shared" si="7"/>
        <v>0.16620770138594662</v>
      </c>
      <c r="O70" s="8"/>
      <c r="P70">
        <f t="shared" si="8"/>
        <v>0.35205424857101764</v>
      </c>
      <c r="Q70">
        <f t="shared" si="9"/>
        <v>0.15</v>
      </c>
      <c r="R70">
        <f t="shared" si="10"/>
        <v>0</v>
      </c>
      <c r="S70">
        <f t="shared" si="11"/>
        <v>6.5</v>
      </c>
      <c r="T70">
        <f t="shared" si="12"/>
        <v>1</v>
      </c>
      <c r="U70">
        <f t="shared" si="13"/>
        <v>0.45011025717309538</v>
      </c>
      <c r="V70">
        <f t="shared" si="14"/>
        <v>6.9886994831621446E-2</v>
      </c>
      <c r="W70">
        <f t="shared" si="32"/>
        <v>0.12</v>
      </c>
      <c r="X70">
        <f t="shared" si="33"/>
        <v>0.115</v>
      </c>
      <c r="Y70">
        <f t="shared" si="34"/>
        <v>0.1501332741266905</v>
      </c>
      <c r="Z70">
        <f t="shared" si="15"/>
        <v>0.16620770138594662</v>
      </c>
      <c r="AA70">
        <f t="shared" si="35"/>
        <v>0.1891163662933486</v>
      </c>
      <c r="AB70">
        <f t="shared" si="16"/>
        <v>-0.25558125000000004</v>
      </c>
      <c r="AC70">
        <f t="shared" si="17"/>
        <v>-0.3165312500000001</v>
      </c>
      <c r="AD70">
        <f t="shared" si="18"/>
        <v>-0.76798125000000006</v>
      </c>
      <c r="AE70">
        <f t="shared" si="19"/>
        <v>-0.3165312500000001</v>
      </c>
      <c r="AF70">
        <f t="shared" si="20"/>
        <v>8.7639199999999823E-3</v>
      </c>
      <c r="AG70">
        <f t="shared" si="21"/>
        <v>2.0287999999999938E-2</v>
      </c>
      <c r="AH70">
        <f t="shared" si="22"/>
        <v>-2.7740545524999952E-3</v>
      </c>
      <c r="AI70">
        <f t="shared" si="36"/>
        <v>0.44733620262059537</v>
      </c>
      <c r="AJ70">
        <f>SQRT($Z70^2+$AG70^2)</f>
        <v>0.16744134180064374</v>
      </c>
      <c r="AK70">
        <f t="shared" si="37"/>
        <v>0.19020147986805991</v>
      </c>
      <c r="AL70">
        <f t="shared" si="38"/>
        <v>2.6567999999999928E-2</v>
      </c>
      <c r="AM70">
        <f t="shared" si="39"/>
        <v>4.6490169999999963E-2</v>
      </c>
      <c r="AN70">
        <f t="shared" si="40"/>
        <v>0.41</v>
      </c>
      <c r="AO70">
        <f t="shared" si="41"/>
        <v>0.17057447999999992</v>
      </c>
      <c r="AP70">
        <f t="shared" si="23"/>
        <v>0.77973922927000006</v>
      </c>
      <c r="AQ70">
        <f t="shared" si="42"/>
        <v>2.0716111843245306E-2</v>
      </c>
      <c r="AR70">
        <f t="shared" si="24"/>
        <v>7.228449433771994E-2</v>
      </c>
      <c r="AS70">
        <f t="shared" si="25"/>
        <v>-4.8000000000000001E-2</v>
      </c>
      <c r="AT70">
        <f t="shared" si="26"/>
        <v>0.39933620262059538</v>
      </c>
      <c r="AU70">
        <f t="shared" si="43"/>
        <v>1.8015134789412204</v>
      </c>
      <c r="AV70">
        <f t="shared" si="44"/>
        <v>1.6262608320817944</v>
      </c>
      <c r="AW70">
        <f t="shared" si="45"/>
        <v>1.3231298123374369</v>
      </c>
      <c r="AX70" s="8">
        <f t="shared" si="27"/>
        <v>7.6263924195816513E-2</v>
      </c>
      <c r="AY70">
        <f t="shared" si="46"/>
        <v>0.32600000000000001</v>
      </c>
      <c r="AZ70">
        <f t="shared" si="47"/>
        <v>0.77333620262059544</v>
      </c>
      <c r="BA70">
        <f t="shared" si="48"/>
        <v>0.42451639911639805</v>
      </c>
      <c r="BB70">
        <f t="shared" si="28"/>
        <v>1.9469504752783027</v>
      </c>
      <c r="BC70">
        <f t="shared" si="49"/>
        <v>0.13</v>
      </c>
    </row>
    <row r="71" spans="1:55" x14ac:dyDescent="0.2">
      <c r="A71">
        <f>Summary!A16</f>
        <v>5.9999999999999964</v>
      </c>
      <c r="B71">
        <f>Summary!B16</f>
        <v>0</v>
      </c>
      <c r="C71">
        <f>Summary!C16</f>
        <v>0.25</v>
      </c>
      <c r="D71" s="8">
        <f t="shared" si="0"/>
        <v>8.2291020005313381E-2</v>
      </c>
      <c r="E71" s="9">
        <f t="shared" si="1"/>
        <v>5.7590240449293312E-2</v>
      </c>
      <c r="F71" s="8">
        <f t="shared" si="2"/>
        <v>0.16771007842106514</v>
      </c>
      <c r="G71" s="8">
        <f t="shared" si="29"/>
        <v>0.19043810124027136</v>
      </c>
      <c r="H71" s="8">
        <f t="shared" si="3"/>
        <v>2.2289232377249928E-2</v>
      </c>
      <c r="I71" s="8">
        <f t="shared" si="4"/>
        <v>6.6128227457123837E-2</v>
      </c>
      <c r="J71" s="8">
        <f t="shared" si="5"/>
        <v>9.0071024952965165E-2</v>
      </c>
      <c r="K71" s="8">
        <f t="shared" si="6"/>
        <v>0.47277227131775595</v>
      </c>
      <c r="L71" s="8">
        <f t="shared" si="30"/>
        <v>8.407524376410469E-2</v>
      </c>
      <c r="M71" s="8">
        <f t="shared" si="31"/>
        <v>5.8981204166643549E-2</v>
      </c>
      <c r="N71" s="8">
        <f t="shared" si="7"/>
        <v>0.16620770138594609</v>
      </c>
      <c r="O71" s="8"/>
      <c r="P71">
        <f t="shared" si="8"/>
        <v>0.3949603100561731</v>
      </c>
      <c r="Q71">
        <f t="shared" si="9"/>
        <v>0.15</v>
      </c>
      <c r="R71">
        <f t="shared" si="10"/>
        <v>0</v>
      </c>
      <c r="S71">
        <f t="shared" si="11"/>
        <v>6.5</v>
      </c>
      <c r="T71">
        <f t="shared" si="12"/>
        <v>1</v>
      </c>
      <c r="U71">
        <f t="shared" si="13"/>
        <v>0.47577371016645364</v>
      </c>
      <c r="V71">
        <f t="shared" si="14"/>
        <v>8.407524376410469E-2</v>
      </c>
      <c r="W71">
        <f t="shared" si="32"/>
        <v>0.11999999999999947</v>
      </c>
      <c r="X71">
        <f t="shared" si="33"/>
        <v>0.1149999999999998</v>
      </c>
      <c r="Y71">
        <f t="shared" si="34"/>
        <v>0.15013327412669014</v>
      </c>
      <c r="Z71">
        <f t="shared" si="15"/>
        <v>0.16620770138594609</v>
      </c>
      <c r="AA71">
        <f t="shared" si="35"/>
        <v>0.18911636629334819</v>
      </c>
      <c r="AB71">
        <f t="shared" si="16"/>
        <v>-0.25558125000000004</v>
      </c>
      <c r="AC71">
        <f t="shared" si="17"/>
        <v>-0.3165312500000001</v>
      </c>
      <c r="AD71">
        <f t="shared" si="18"/>
        <v>-0.76798125000000006</v>
      </c>
      <c r="AE71">
        <f t="shared" si="19"/>
        <v>-0.3165312500000001</v>
      </c>
      <c r="AF71">
        <f t="shared" si="20"/>
        <v>9.6413799999999772E-3</v>
      </c>
      <c r="AG71">
        <f t="shared" si="21"/>
        <v>2.2397999999999915E-2</v>
      </c>
      <c r="AH71">
        <f t="shared" si="22"/>
        <v>-3.0517980631249936E-3</v>
      </c>
      <c r="AI71">
        <f t="shared" si="36"/>
        <v>0.47272191210332865</v>
      </c>
      <c r="AJ71">
        <f>SQRT($Z71^2+$AG71^2)</f>
        <v>0.16771007842106514</v>
      </c>
      <c r="AK71">
        <f t="shared" si="37"/>
        <v>0.19043810124027136</v>
      </c>
      <c r="AL71">
        <f t="shared" si="38"/>
        <v>2.8574999999999906E-2</v>
      </c>
      <c r="AM71">
        <f t="shared" si="39"/>
        <v>4.7729999999999953E-2</v>
      </c>
      <c r="AN71">
        <f t="shared" si="40"/>
        <v>0.41</v>
      </c>
      <c r="AO71">
        <f t="shared" si="41"/>
        <v>0.17311999999999989</v>
      </c>
      <c r="AP71">
        <f t="shared" si="23"/>
        <v>0.78002563000000003</v>
      </c>
      <c r="AQ71">
        <f t="shared" si="42"/>
        <v>2.2289232377249928E-2</v>
      </c>
      <c r="AR71">
        <f t="shared" si="24"/>
        <v>6.6128227457123837E-2</v>
      </c>
      <c r="AS71">
        <f t="shared" si="25"/>
        <v>-4.8000000000000001E-2</v>
      </c>
      <c r="AT71">
        <f t="shared" si="26"/>
        <v>0.42472191210332866</v>
      </c>
      <c r="AU71">
        <f t="shared" si="43"/>
        <v>1.7259838500920706</v>
      </c>
      <c r="AV71">
        <f t="shared" si="44"/>
        <v>1.5639980706847427</v>
      </c>
      <c r="AW71">
        <f t="shared" si="45"/>
        <v>1.3231298123374369</v>
      </c>
      <c r="AX71" s="8">
        <f t="shared" si="27"/>
        <v>9.0071024952965165E-2</v>
      </c>
      <c r="AY71">
        <f t="shared" si="46"/>
        <v>0.32599999999999857</v>
      </c>
      <c r="AZ71">
        <f t="shared" si="47"/>
        <v>0.79872191210332721</v>
      </c>
      <c r="BA71">
        <f t="shared" si="48"/>
        <v>0.47277227131775595</v>
      </c>
      <c r="BB71">
        <f t="shared" si="28"/>
        <v>1.9438307051620314</v>
      </c>
      <c r="BC71">
        <f t="shared" si="49"/>
        <v>0.12999999999999967</v>
      </c>
    </row>
    <row r="72" spans="1:55" x14ac:dyDescent="0.2">
      <c r="A72">
        <f>Summary!A17</f>
        <v>6.0999999999999961</v>
      </c>
      <c r="B72">
        <f>Summary!B17</f>
        <v>0</v>
      </c>
      <c r="C72">
        <f>Summary!C17</f>
        <v>0.25</v>
      </c>
      <c r="D72" s="8">
        <f t="shared" si="0"/>
        <v>9.8531230773820144E-2</v>
      </c>
      <c r="E72" s="9">
        <f t="shared" si="1"/>
        <v>7.033159969666547E-2</v>
      </c>
      <c r="F72" s="8">
        <f t="shared" si="2"/>
        <v>0.18296634374660214</v>
      </c>
      <c r="G72" s="8">
        <f t="shared" si="29"/>
        <v>0.20278481931347767</v>
      </c>
      <c r="H72" s="8">
        <f t="shared" si="3"/>
        <v>2.3962983762819173E-2</v>
      </c>
      <c r="I72" s="8">
        <f t="shared" si="4"/>
        <v>6.0278379225104692E-2</v>
      </c>
      <c r="J72" s="8">
        <f t="shared" si="5"/>
        <v>0.10633448323828837</v>
      </c>
      <c r="K72" s="8">
        <f t="shared" si="6"/>
        <v>0.61897315019824706</v>
      </c>
      <c r="L72" s="8">
        <f t="shared" si="30"/>
        <v>0.10076741418350675</v>
      </c>
      <c r="M72" s="8">
        <f t="shared" si="31"/>
        <v>7.209916152426446E-2</v>
      </c>
      <c r="N72" s="8">
        <f t="shared" si="7"/>
        <v>0.1812898232113424</v>
      </c>
      <c r="O72" s="8"/>
      <c r="P72">
        <f t="shared" si="8"/>
        <v>0.44309548074719735</v>
      </c>
      <c r="Q72">
        <f t="shared" si="9"/>
        <v>0.15</v>
      </c>
      <c r="R72">
        <f t="shared" si="10"/>
        <v>0</v>
      </c>
      <c r="S72">
        <f t="shared" si="11"/>
        <v>6.5</v>
      </c>
      <c r="T72">
        <f t="shared" si="12"/>
        <v>1</v>
      </c>
      <c r="U72">
        <f t="shared" si="13"/>
        <v>0.5023380024150137</v>
      </c>
      <c r="V72">
        <f t="shared" si="14"/>
        <v>0.10076741418350675</v>
      </c>
      <c r="W72">
        <f t="shared" si="32"/>
        <v>0.1349999999999994</v>
      </c>
      <c r="X72">
        <f t="shared" si="33"/>
        <v>0.12099999999999977</v>
      </c>
      <c r="Y72">
        <f t="shared" si="34"/>
        <v>0.1608415369237681</v>
      </c>
      <c r="Z72">
        <f t="shared" si="15"/>
        <v>0.1812898232113424</v>
      </c>
      <c r="AA72">
        <f t="shared" si="35"/>
        <v>0.20127344583923582</v>
      </c>
      <c r="AB72">
        <f t="shared" si="16"/>
        <v>-0.25558125000000004</v>
      </c>
      <c r="AC72">
        <f t="shared" si="17"/>
        <v>-0.3165312500000001</v>
      </c>
      <c r="AD72">
        <f t="shared" si="18"/>
        <v>-0.76798125000000006</v>
      </c>
      <c r="AE72">
        <f t="shared" si="19"/>
        <v>-0.3165312500000001</v>
      </c>
      <c r="AF72">
        <f t="shared" si="20"/>
        <v>1.064855999999997E-2</v>
      </c>
      <c r="AG72">
        <f t="shared" si="21"/>
        <v>2.4711999999999915E-2</v>
      </c>
      <c r="AH72">
        <f t="shared" si="22"/>
        <v>-3.3706020074999914E-3</v>
      </c>
      <c r="AI72">
        <f t="shared" si="36"/>
        <v>0.49896740040751369</v>
      </c>
      <c r="AJ72">
        <f>SQRT($Z72^2+$AG72^2)</f>
        <v>0.18296634374660214</v>
      </c>
      <c r="AK72">
        <f t="shared" si="37"/>
        <v>0.20278481931347767</v>
      </c>
      <c r="AL72">
        <f t="shared" si="38"/>
        <v>3.0707999999999912E-2</v>
      </c>
      <c r="AM72">
        <f t="shared" si="39"/>
        <v>4.9133629999999942E-2</v>
      </c>
      <c r="AN72">
        <f t="shared" si="40"/>
        <v>0.41</v>
      </c>
      <c r="AO72">
        <f t="shared" si="41"/>
        <v>0.17585271999999988</v>
      </c>
      <c r="AP72">
        <f t="shared" si="23"/>
        <v>0.78034986852999999</v>
      </c>
      <c r="AQ72">
        <f t="shared" si="42"/>
        <v>2.3962983762819173E-2</v>
      </c>
      <c r="AR72">
        <f t="shared" si="24"/>
        <v>6.0278379225104692E-2</v>
      </c>
      <c r="AS72">
        <f t="shared" si="25"/>
        <v>-4.8000000000000001E-2</v>
      </c>
      <c r="AT72">
        <f t="shared" si="26"/>
        <v>0.45096740040751371</v>
      </c>
      <c r="AU72">
        <f t="shared" si="43"/>
        <v>1.6636748545455973</v>
      </c>
      <c r="AV72">
        <f t="shared" si="44"/>
        <v>1.5119019572553509</v>
      </c>
      <c r="AW72">
        <f t="shared" si="45"/>
        <v>1.3231298123374369</v>
      </c>
      <c r="AX72" s="8">
        <f t="shared" si="27"/>
        <v>0.10633448323828837</v>
      </c>
      <c r="AY72">
        <f t="shared" si="46"/>
        <v>0.36699999999999838</v>
      </c>
      <c r="AZ72">
        <f t="shared" si="47"/>
        <v>0.86596740040751208</v>
      </c>
      <c r="BA72">
        <f t="shared" si="48"/>
        <v>0.61897315019824706</v>
      </c>
      <c r="BB72">
        <f t="shared" si="28"/>
        <v>2.0058333816205689</v>
      </c>
      <c r="BC72">
        <f t="shared" si="49"/>
        <v>0.13949999999999962</v>
      </c>
    </row>
    <row r="73" spans="1:55" x14ac:dyDescent="0.2">
      <c r="A73">
        <f>Summary!A18</f>
        <v>6.1999999999999957</v>
      </c>
      <c r="B73">
        <f>Summary!B18</f>
        <v>0</v>
      </c>
      <c r="C73">
        <f>Summary!C18</f>
        <v>0.25</v>
      </c>
      <c r="D73" s="8">
        <f t="shared" si="0"/>
        <v>0.11754700483619078</v>
      </c>
      <c r="E73" s="9">
        <f t="shared" si="1"/>
        <v>8.5449873397598103E-2</v>
      </c>
      <c r="F73" s="8">
        <f t="shared" si="2"/>
        <v>0.19841994078216971</v>
      </c>
      <c r="G73" s="8">
        <f t="shared" si="29"/>
        <v>0.2156860517047863</v>
      </c>
      <c r="H73" s="8">
        <f t="shared" si="3"/>
        <v>2.5737855426074797E-2</v>
      </c>
      <c r="I73" s="8">
        <f t="shared" si="4"/>
        <v>5.4743553128682294E-2</v>
      </c>
      <c r="J73" s="8">
        <f t="shared" si="5"/>
        <v>0.12544909979855717</v>
      </c>
      <c r="K73" s="8">
        <f t="shared" si="6"/>
        <v>0.79671348797810626</v>
      </c>
      <c r="L73" s="8">
        <f t="shared" si="30"/>
        <v>0.12035611022087704</v>
      </c>
      <c r="M73" s="8">
        <f t="shared" si="31"/>
        <v>8.7698818584380556E-2</v>
      </c>
      <c r="N73" s="8">
        <f t="shared" si="7"/>
        <v>0.19654261624390712</v>
      </c>
      <c r="O73" s="8"/>
      <c r="P73">
        <f t="shared" si="8"/>
        <v>0.49709705015844868</v>
      </c>
      <c r="Q73">
        <f t="shared" si="9"/>
        <v>0.15</v>
      </c>
      <c r="R73">
        <f t="shared" si="10"/>
        <v>0</v>
      </c>
      <c r="S73">
        <f t="shared" si="11"/>
        <v>6.5</v>
      </c>
      <c r="T73">
        <f t="shared" si="12"/>
        <v>1</v>
      </c>
      <c r="U73">
        <f t="shared" si="13"/>
        <v>0.52983475520387402</v>
      </c>
      <c r="V73">
        <f t="shared" si="14"/>
        <v>0.12035611022087704</v>
      </c>
      <c r="W73">
        <f t="shared" si="32"/>
        <v>0.14999999999999936</v>
      </c>
      <c r="X73">
        <f t="shared" si="33"/>
        <v>0.12699999999999975</v>
      </c>
      <c r="Y73">
        <f t="shared" si="34"/>
        <v>0.17219175357722516</v>
      </c>
      <c r="Z73">
        <f t="shared" si="15"/>
        <v>0.19654261624390712</v>
      </c>
      <c r="AA73">
        <f t="shared" si="35"/>
        <v>0.21396027668705181</v>
      </c>
      <c r="AB73">
        <f t="shared" si="16"/>
        <v>-0.25558125000000004</v>
      </c>
      <c r="AC73">
        <f t="shared" si="17"/>
        <v>-0.3165312500000001</v>
      </c>
      <c r="AD73">
        <f t="shared" si="18"/>
        <v>-0.76798125000000006</v>
      </c>
      <c r="AE73">
        <f t="shared" si="19"/>
        <v>-0.3165312500000001</v>
      </c>
      <c r="AF73">
        <f t="shared" si="20"/>
        <v>1.1817499999999962E-2</v>
      </c>
      <c r="AG73">
        <f t="shared" si="21"/>
        <v>2.7229999999999886E-2</v>
      </c>
      <c r="AH73">
        <f t="shared" si="22"/>
        <v>-3.740608046874989E-3</v>
      </c>
      <c r="AI73">
        <f t="shared" si="36"/>
        <v>0.52609414715699898</v>
      </c>
      <c r="AJ73">
        <f>SQRT($Z73^2+$AG73^2)</f>
        <v>0.19841994078216971</v>
      </c>
      <c r="AK73">
        <f t="shared" si="37"/>
        <v>0.2156860517047863</v>
      </c>
      <c r="AL73">
        <f t="shared" si="38"/>
        <v>3.2966999999999892E-2</v>
      </c>
      <c r="AM73">
        <f t="shared" si="39"/>
        <v>5.0717439999999926E-2</v>
      </c>
      <c r="AN73">
        <f t="shared" si="40"/>
        <v>0.41</v>
      </c>
      <c r="AO73">
        <f t="shared" si="41"/>
        <v>0.17879135999999984</v>
      </c>
      <c r="AP73">
        <f t="shared" si="23"/>
        <v>0.78071572864000005</v>
      </c>
      <c r="AQ73">
        <f t="shared" si="42"/>
        <v>2.5737855426074797E-2</v>
      </c>
      <c r="AR73">
        <f t="shared" si="24"/>
        <v>5.4743553128682294E-2</v>
      </c>
      <c r="AS73">
        <f t="shared" si="25"/>
        <v>-4.8000000000000001E-2</v>
      </c>
      <c r="AT73">
        <f t="shared" si="26"/>
        <v>0.47809414715699899</v>
      </c>
      <c r="AU73">
        <f t="shared" si="43"/>
        <v>1.6119817430997285</v>
      </c>
      <c r="AV73">
        <f t="shared" si="44"/>
        <v>1.4681016461527421</v>
      </c>
      <c r="AW73">
        <f t="shared" si="45"/>
        <v>1.3231298123374369</v>
      </c>
      <c r="AX73" s="8">
        <f t="shared" si="27"/>
        <v>0.12544909979855717</v>
      </c>
      <c r="AY73">
        <f t="shared" si="46"/>
        <v>0.40799999999999825</v>
      </c>
      <c r="AZ73">
        <f t="shared" si="47"/>
        <v>0.93409414715699723</v>
      </c>
      <c r="BA73">
        <f t="shared" si="48"/>
        <v>0.79671348797810626</v>
      </c>
      <c r="BB73">
        <f t="shared" si="28"/>
        <v>2.0562449438885313</v>
      </c>
      <c r="BC73">
        <f t="shared" si="49"/>
        <v>0.1489999999999996</v>
      </c>
    </row>
    <row r="74" spans="1:55" x14ac:dyDescent="0.2">
      <c r="A74">
        <f>Summary!A19</f>
        <v>6.2999999999999954</v>
      </c>
      <c r="B74">
        <f>Summary!B19</f>
        <v>0</v>
      </c>
      <c r="C74">
        <f>Summary!C19</f>
        <v>0.25</v>
      </c>
      <c r="D74" s="8">
        <f t="shared" si="0"/>
        <v>0.1397521421380836</v>
      </c>
      <c r="E74" s="9">
        <f t="shared" si="1"/>
        <v>0.10332178357205823</v>
      </c>
      <c r="F74" s="8">
        <f t="shared" si="2"/>
        <v>0.21403532956967572</v>
      </c>
      <c r="G74" s="8">
        <f t="shared" si="29"/>
        <v>0.22905484562436074</v>
      </c>
      <c r="H74" s="8">
        <f t="shared" si="3"/>
        <v>2.7614401495776614E-2</v>
      </c>
      <c r="I74" s="8">
        <f t="shared" si="4"/>
        <v>4.9529536276045519E-2</v>
      </c>
      <c r="J74" s="8">
        <f t="shared" si="5"/>
        <v>0.14786604159944514</v>
      </c>
      <c r="K74" s="8">
        <f t="shared" si="6"/>
        <v>1.010453830395375</v>
      </c>
      <c r="L74" s="8">
        <f t="shared" si="30"/>
        <v>0.14329032537131145</v>
      </c>
      <c r="M74" s="8">
        <f t="shared" si="31"/>
        <v>0.10618810376079518</v>
      </c>
      <c r="N74" s="8">
        <f t="shared" si="7"/>
        <v>0.21192923347192974</v>
      </c>
      <c r="O74" s="8"/>
      <c r="P74">
        <f t="shared" si="8"/>
        <v>0.55767997646812884</v>
      </c>
      <c r="Q74">
        <f t="shared" si="9"/>
        <v>0.15</v>
      </c>
      <c r="R74">
        <f t="shared" si="10"/>
        <v>0</v>
      </c>
      <c r="S74">
        <f t="shared" si="11"/>
        <v>6.5</v>
      </c>
      <c r="T74">
        <f t="shared" si="12"/>
        <v>1</v>
      </c>
      <c r="U74">
        <f t="shared" si="13"/>
        <v>0.55829669978938001</v>
      </c>
      <c r="V74">
        <f t="shared" si="14"/>
        <v>0.14329032537131145</v>
      </c>
      <c r="W74">
        <f t="shared" si="32"/>
        <v>0.16499999999999931</v>
      </c>
      <c r="X74">
        <f t="shared" si="33"/>
        <v>0.13299999999999973</v>
      </c>
      <c r="Y74">
        <f t="shared" si="34"/>
        <v>0.18406520583749608</v>
      </c>
      <c r="Z74">
        <f t="shared" si="15"/>
        <v>0.21192923347192974</v>
      </c>
      <c r="AA74">
        <f t="shared" si="35"/>
        <v>0.22708808863522484</v>
      </c>
      <c r="AB74">
        <f t="shared" si="16"/>
        <v>-0.25558125000000004</v>
      </c>
      <c r="AC74">
        <f t="shared" si="17"/>
        <v>-0.3165312500000001</v>
      </c>
      <c r="AD74">
        <f t="shared" si="18"/>
        <v>-0.76798125000000006</v>
      </c>
      <c r="AE74">
        <f t="shared" si="19"/>
        <v>-0.3165312500000001</v>
      </c>
      <c r="AF74">
        <f t="shared" si="20"/>
        <v>1.3180239999999951E-2</v>
      </c>
      <c r="AG74">
        <f t="shared" si="21"/>
        <v>2.9951999999999857E-2</v>
      </c>
      <c r="AH74">
        <f t="shared" si="22"/>
        <v>-4.171957842499986E-3</v>
      </c>
      <c r="AI74">
        <f t="shared" si="36"/>
        <v>0.55412474194688</v>
      </c>
      <c r="AJ74">
        <f>SQRT($Z74^2+$AG74^2)</f>
        <v>0.21403532956967572</v>
      </c>
      <c r="AK74">
        <f t="shared" si="37"/>
        <v>0.22905484562436074</v>
      </c>
      <c r="AL74">
        <f t="shared" si="38"/>
        <v>3.5351999999999863E-2</v>
      </c>
      <c r="AM74">
        <f t="shared" si="39"/>
        <v>5.2497809999999916E-2</v>
      </c>
      <c r="AN74">
        <f t="shared" si="40"/>
        <v>0.41</v>
      </c>
      <c r="AO74">
        <f t="shared" si="41"/>
        <v>0.18195463999999986</v>
      </c>
      <c r="AP74">
        <f t="shared" si="23"/>
        <v>0.78112699411000008</v>
      </c>
      <c r="AQ74">
        <f t="shared" si="42"/>
        <v>2.7614401495776614E-2</v>
      </c>
      <c r="AR74">
        <f t="shared" si="24"/>
        <v>4.9529536276045519E-2</v>
      </c>
      <c r="AS74">
        <f t="shared" si="25"/>
        <v>-4.8000000000000001E-2</v>
      </c>
      <c r="AT74">
        <f t="shared" si="26"/>
        <v>0.50612474194687995</v>
      </c>
      <c r="AU74">
        <f t="shared" si="43"/>
        <v>1.5688877925357596</v>
      </c>
      <c r="AV74">
        <f t="shared" si="44"/>
        <v>1.4311216520601489</v>
      </c>
      <c r="AW74">
        <f t="shared" si="45"/>
        <v>1.3231298123374369</v>
      </c>
      <c r="AX74" s="8">
        <f t="shared" si="27"/>
        <v>0.14786604159944514</v>
      </c>
      <c r="AY74">
        <f t="shared" si="46"/>
        <v>0.44899999999999812</v>
      </c>
      <c r="AZ74">
        <f t="shared" si="47"/>
        <v>1.0031247419468781</v>
      </c>
      <c r="BA74">
        <f t="shared" si="48"/>
        <v>1.010453830395375</v>
      </c>
      <c r="BB74">
        <f t="shared" si="28"/>
        <v>2.0977845148402636</v>
      </c>
      <c r="BC74">
        <f t="shared" si="49"/>
        <v>0.15849999999999956</v>
      </c>
    </row>
    <row r="75" spans="1:55" x14ac:dyDescent="0.2">
      <c r="A75">
        <f>Summary!A20</f>
        <v>6.399999999999995</v>
      </c>
      <c r="B75">
        <f>Summary!B20</f>
        <v>0</v>
      </c>
      <c r="C75">
        <f>Summary!C20</f>
        <v>0.25</v>
      </c>
      <c r="D75" s="8">
        <f t="shared" si="0"/>
        <v>0.16561553614993554</v>
      </c>
      <c r="E75" s="9">
        <f t="shared" si="1"/>
        <v>0.12437611017092952</v>
      </c>
      <c r="F75" s="8">
        <f t="shared" si="2"/>
        <v>0.22978677699989536</v>
      </c>
      <c r="G75" s="8">
        <f t="shared" si="29"/>
        <v>0.24282084524191835</v>
      </c>
      <c r="H75" s="8">
        <f t="shared" si="3"/>
        <v>2.959324557088526E-2</v>
      </c>
      <c r="I75" s="8">
        <f t="shared" si="4"/>
        <v>4.4639340790125617E-2</v>
      </c>
      <c r="J75" s="8">
        <f t="shared" si="5"/>
        <v>0.17409998216637587</v>
      </c>
      <c r="K75" s="8">
        <f t="shared" si="6"/>
        <v>1.2650594806334035</v>
      </c>
      <c r="L75" s="8">
        <f t="shared" si="30"/>
        <v>0.17008308772490238</v>
      </c>
      <c r="M75" s="8">
        <f t="shared" si="31"/>
        <v>0.12803524368036928</v>
      </c>
      <c r="N75" s="8">
        <f t="shared" si="7"/>
        <v>0.22742251427684035</v>
      </c>
      <c r="O75" s="8"/>
      <c r="P75">
        <f t="shared" si="8"/>
        <v>0.62564635226533716</v>
      </c>
      <c r="Q75">
        <f t="shared" si="9"/>
        <v>0.15</v>
      </c>
      <c r="R75">
        <f t="shared" si="10"/>
        <v>0</v>
      </c>
      <c r="S75">
        <f t="shared" si="11"/>
        <v>6.5</v>
      </c>
      <c r="T75">
        <f t="shared" si="12"/>
        <v>1</v>
      </c>
      <c r="U75">
        <f t="shared" si="13"/>
        <v>0.58775771636136598</v>
      </c>
      <c r="V75">
        <f t="shared" si="14"/>
        <v>0.17008308772490238</v>
      </c>
      <c r="W75">
        <f t="shared" si="32"/>
        <v>0.17999999999999927</v>
      </c>
      <c r="X75">
        <f t="shared" si="33"/>
        <v>0.13899999999999971</v>
      </c>
      <c r="Y75">
        <f t="shared" si="34"/>
        <v>0.19636700333813661</v>
      </c>
      <c r="Z75">
        <f t="shared" si="15"/>
        <v>0.22742251427684035</v>
      </c>
      <c r="AA75">
        <f t="shared" si="35"/>
        <v>0.24058470441821456</v>
      </c>
      <c r="AB75">
        <f t="shared" si="16"/>
        <v>-0.25558125000000004</v>
      </c>
      <c r="AC75">
        <f t="shared" si="17"/>
        <v>-0.3165312500000001</v>
      </c>
      <c r="AD75">
        <f t="shared" si="18"/>
        <v>-0.76798125000000006</v>
      </c>
      <c r="AE75">
        <f t="shared" si="19"/>
        <v>-0.3165312500000001</v>
      </c>
      <c r="AF75">
        <f t="shared" si="20"/>
        <v>1.4768819999999907E-2</v>
      </c>
      <c r="AG75">
        <f t="shared" si="21"/>
        <v>3.2877999999999852E-2</v>
      </c>
      <c r="AH75">
        <f t="shared" si="22"/>
        <v>-4.6747930556249716E-3</v>
      </c>
      <c r="AI75">
        <f t="shared" si="36"/>
        <v>0.58308292330574096</v>
      </c>
      <c r="AJ75">
        <f>SQRT($Z75^2+$AG75^2)</f>
        <v>0.22978677699989536</v>
      </c>
      <c r="AK75">
        <f t="shared" si="37"/>
        <v>0.24282084524191835</v>
      </c>
      <c r="AL75">
        <f t="shared" si="38"/>
        <v>3.7862999999999869E-2</v>
      </c>
      <c r="AM75">
        <f t="shared" si="39"/>
        <v>5.4491119999999893E-2</v>
      </c>
      <c r="AN75">
        <f t="shared" si="40"/>
        <v>0.41</v>
      </c>
      <c r="AO75">
        <f t="shared" si="41"/>
        <v>0.1853612799999998</v>
      </c>
      <c r="AP75">
        <f t="shared" si="23"/>
        <v>0.78158744872000008</v>
      </c>
      <c r="AQ75">
        <f t="shared" si="42"/>
        <v>2.959324557088526E-2</v>
      </c>
      <c r="AR75">
        <f t="shared" si="24"/>
        <v>4.4639340790125617E-2</v>
      </c>
      <c r="AS75">
        <f t="shared" si="25"/>
        <v>-4.8000000000000001E-2</v>
      </c>
      <c r="AT75">
        <f t="shared" si="26"/>
        <v>0.53508292330574092</v>
      </c>
      <c r="AU75">
        <f t="shared" si="43"/>
        <v>1.5328129866686206</v>
      </c>
      <c r="AV75">
        <f t="shared" si="44"/>
        <v>1.3997863570995353</v>
      </c>
      <c r="AW75">
        <f t="shared" si="45"/>
        <v>1.3231298123374369</v>
      </c>
      <c r="AX75" s="8">
        <f t="shared" si="27"/>
        <v>0.17409998216637587</v>
      </c>
      <c r="AY75">
        <f t="shared" si="46"/>
        <v>0.48999999999999799</v>
      </c>
      <c r="AZ75">
        <f t="shared" si="47"/>
        <v>1.0730829233057388</v>
      </c>
      <c r="BA75">
        <f t="shared" si="48"/>
        <v>1.2650594806334035</v>
      </c>
      <c r="BB75">
        <f t="shared" si="28"/>
        <v>2.1324116487356495</v>
      </c>
      <c r="BC75">
        <f t="shared" si="49"/>
        <v>0.16799999999999954</v>
      </c>
    </row>
    <row r="76" spans="1:55" x14ac:dyDescent="0.2">
      <c r="A76">
        <f>Summary!A21</f>
        <v>6.4999999999999947</v>
      </c>
      <c r="B76">
        <f>Summary!B21</f>
        <v>0</v>
      </c>
      <c r="C76">
        <f>Summary!C21</f>
        <v>0.25</v>
      </c>
      <c r="D76" s="8">
        <f t="shared" si="0"/>
        <v>0.19566801796265493</v>
      </c>
      <c r="E76" s="9">
        <f t="shared" si="1"/>
        <v>0.14910028602570027</v>
      </c>
      <c r="F76" s="8">
        <f t="shared" si="2"/>
        <v>0.2456554010478898</v>
      </c>
      <c r="G76" s="8">
        <f t="shared" si="29"/>
        <v>0.25692718046948565</v>
      </c>
      <c r="H76" s="8">
        <f t="shared" si="3"/>
        <v>3.1675085488124879E-2</v>
      </c>
      <c r="I76" s="8">
        <f t="shared" si="4"/>
        <v>4.0073287974183885E-2</v>
      </c>
      <c r="J76" s="8">
        <f t="shared" si="5"/>
        <v>0.20473710733955594</v>
      </c>
      <c r="K76" s="8">
        <f t="shared" si="6"/>
        <v>1.5658326343244455</v>
      </c>
      <c r="L76" s="8">
        <f t="shared" si="30"/>
        <v>0.20132010451134955</v>
      </c>
      <c r="M76" s="8">
        <f t="shared" si="31"/>
        <v>0.15377708001825591</v>
      </c>
      <c r="N76" s="8">
        <f t="shared" si="7"/>
        <v>0.24300205760445651</v>
      </c>
      <c r="O76" s="8"/>
      <c r="P76">
        <f t="shared" si="8"/>
        <v>0.70189602392025741</v>
      </c>
      <c r="Q76">
        <f t="shared" si="9"/>
        <v>0.15</v>
      </c>
      <c r="R76">
        <f t="shared" si="10"/>
        <v>0</v>
      </c>
      <c r="S76">
        <f t="shared" si="11"/>
        <v>6.5</v>
      </c>
      <c r="T76">
        <f t="shared" si="12"/>
        <v>1</v>
      </c>
      <c r="U76">
        <f t="shared" si="13"/>
        <v>0.61825287437305076</v>
      </c>
      <c r="V76">
        <f t="shared" si="14"/>
        <v>0.20132010451134955</v>
      </c>
      <c r="W76">
        <f t="shared" si="32"/>
        <v>0.1949999999999992</v>
      </c>
      <c r="X76">
        <f t="shared" si="33"/>
        <v>0.14499999999999968</v>
      </c>
      <c r="Y76">
        <f t="shared" si="34"/>
        <v>0.20902152999152915</v>
      </c>
      <c r="Z76">
        <f t="shared" si="15"/>
        <v>0.24300205760445651</v>
      </c>
      <c r="AA76">
        <f t="shared" si="35"/>
        <v>0.25439143067328279</v>
      </c>
      <c r="AB76">
        <f t="shared" si="16"/>
        <v>-0.25558125000000004</v>
      </c>
      <c r="AC76">
        <f t="shared" si="17"/>
        <v>-0.3165312500000001</v>
      </c>
      <c r="AD76">
        <f t="shared" si="18"/>
        <v>-0.76798125000000006</v>
      </c>
      <c r="AE76">
        <f t="shared" si="19"/>
        <v>-0.3165312500000001</v>
      </c>
      <c r="AF76">
        <f t="shared" si="20"/>
        <v>1.6615279999999889E-2</v>
      </c>
      <c r="AG76">
        <f t="shared" si="21"/>
        <v>3.6007999999999818E-2</v>
      </c>
      <c r="AH76">
        <f t="shared" si="22"/>
        <v>-5.2592553474999663E-3</v>
      </c>
      <c r="AI76">
        <f t="shared" si="36"/>
        <v>0.61299361902555083</v>
      </c>
      <c r="AJ76">
        <f>SQRT($Z76^2+$AG76^2)</f>
        <v>0.2456554010478898</v>
      </c>
      <c r="AK76">
        <f t="shared" si="37"/>
        <v>0.25692718046948565</v>
      </c>
      <c r="AL76">
        <f t="shared" si="38"/>
        <v>4.0499999999999842E-2</v>
      </c>
      <c r="AM76">
        <f t="shared" si="39"/>
        <v>5.6713749999999875E-2</v>
      </c>
      <c r="AN76">
        <f t="shared" si="40"/>
        <v>0.41</v>
      </c>
      <c r="AO76">
        <f t="shared" si="41"/>
        <v>0.18902999999999981</v>
      </c>
      <c r="AP76">
        <f t="shared" si="23"/>
        <v>0.78210087625000013</v>
      </c>
      <c r="AQ76">
        <f t="shared" si="42"/>
        <v>3.1675085488124879E-2</v>
      </c>
      <c r="AR76">
        <f t="shared" si="24"/>
        <v>4.0073287974183885E-2</v>
      </c>
      <c r="AS76">
        <f t="shared" si="25"/>
        <v>-4.8000000000000001E-2</v>
      </c>
      <c r="AT76">
        <f t="shared" si="26"/>
        <v>0.56499361902555079</v>
      </c>
      <c r="AU76">
        <f t="shared" si="43"/>
        <v>1.5025061729392224</v>
      </c>
      <c r="AV76">
        <f t="shared" si="44"/>
        <v>1.3731503325504393</v>
      </c>
      <c r="AW76">
        <f t="shared" si="45"/>
        <v>1.3231298123374369</v>
      </c>
      <c r="AX76" s="8">
        <f t="shared" si="27"/>
        <v>0.20473710733955594</v>
      </c>
      <c r="AY76">
        <f t="shared" si="46"/>
        <v>0.53099999999999781</v>
      </c>
      <c r="AZ76">
        <f t="shared" si="47"/>
        <v>1.1439936190255486</v>
      </c>
      <c r="BA76">
        <f t="shared" si="48"/>
        <v>1.5658326343244455</v>
      </c>
      <c r="BB76">
        <f t="shared" si="28"/>
        <v>2.1615645238611338</v>
      </c>
      <c r="BC76">
        <f t="shared" si="49"/>
        <v>0.17749999999999949</v>
      </c>
    </row>
    <row r="77" spans="1:55" x14ac:dyDescent="0.2">
      <c r="A77">
        <f>Summary!A22</f>
        <v>6.5999999999999943</v>
      </c>
      <c r="B77">
        <f>Summary!B22</f>
        <v>0</v>
      </c>
      <c r="C77">
        <f>Summary!C22</f>
        <v>0.25</v>
      </c>
      <c r="D77" s="8">
        <f t="shared" si="0"/>
        <v>0.31435144086858696</v>
      </c>
      <c r="E77" s="9">
        <f t="shared" si="1"/>
        <v>0.24864982404566302</v>
      </c>
      <c r="F77" s="8">
        <f t="shared" si="2"/>
        <v>0.26162720226306652</v>
      </c>
      <c r="G77" s="8">
        <f t="shared" si="29"/>
        <v>0.27132783300649344</v>
      </c>
      <c r="H77" s="8">
        <f t="shared" si="3"/>
        <v>3.3860698089546094E-2</v>
      </c>
      <c r="I77" s="8">
        <f t="shared" si="4"/>
        <v>2.8496189474173407E-2</v>
      </c>
      <c r="J77" s="8">
        <f t="shared" si="5"/>
        <v>0.33578836919111704</v>
      </c>
      <c r="K77" s="8">
        <f t="shared" si="6"/>
        <v>2.2692183699731765</v>
      </c>
      <c r="L77" s="8">
        <f t="shared" si="30"/>
        <v>0.3232388776300042</v>
      </c>
      <c r="M77" s="8">
        <f t="shared" si="31"/>
        <v>0.25619738763612987</v>
      </c>
      <c r="N77" s="8">
        <f t="shared" si="7"/>
        <v>0.25865227623200909</v>
      </c>
      <c r="O77" s="8"/>
      <c r="P77">
        <f t="shared" si="8"/>
        <v>0.78743850517349423</v>
      </c>
      <c r="Q77">
        <f t="shared" si="9"/>
        <v>0.15</v>
      </c>
      <c r="R77">
        <f t="shared" si="10"/>
        <v>0</v>
      </c>
      <c r="S77">
        <f t="shared" si="11"/>
        <v>6.5</v>
      </c>
      <c r="T77">
        <f t="shared" si="12"/>
        <v>0.80000000000001137</v>
      </c>
      <c r="U77">
        <f t="shared" si="13"/>
        <v>0.71261847428659231</v>
      </c>
      <c r="V77">
        <f t="shared" si="14"/>
        <v>0.3232388776300042</v>
      </c>
      <c r="W77">
        <f t="shared" si="32"/>
        <v>0.20999999999999916</v>
      </c>
      <c r="X77">
        <f t="shared" si="33"/>
        <v>0.15099999999999966</v>
      </c>
      <c r="Y77">
        <f t="shared" si="34"/>
        <v>0.22196846622887603</v>
      </c>
      <c r="Z77">
        <f t="shared" si="15"/>
        <v>0.25865227623200909</v>
      </c>
      <c r="AA77">
        <f t="shared" si="35"/>
        <v>0.26846042538891945</v>
      </c>
      <c r="AB77">
        <f t="shared" si="16"/>
        <v>-0.25558125000000004</v>
      </c>
      <c r="AC77">
        <f t="shared" si="17"/>
        <v>-0.3165312500000001</v>
      </c>
      <c r="AD77">
        <f t="shared" si="18"/>
        <v>-0.76798125000000006</v>
      </c>
      <c r="AE77">
        <f t="shared" si="19"/>
        <v>-0.3165312500000001</v>
      </c>
      <c r="AF77">
        <f t="shared" si="20"/>
        <v>1.8751659999999868E-2</v>
      </c>
      <c r="AG77">
        <f t="shared" si="21"/>
        <v>3.9341999999999815E-2</v>
      </c>
      <c r="AH77">
        <f t="shared" si="22"/>
        <v>-5.9354863793749596E-3</v>
      </c>
      <c r="AI77">
        <f t="shared" si="36"/>
        <v>0.7066829879072174</v>
      </c>
      <c r="AJ77">
        <f>SQRT($Z77^2+$AG77^2)</f>
        <v>0.26162720226306652</v>
      </c>
      <c r="AK77">
        <f t="shared" si="37"/>
        <v>0.27132783300649344</v>
      </c>
      <c r="AL77">
        <f t="shared" si="38"/>
        <v>4.3262999999999815E-2</v>
      </c>
      <c r="AM77">
        <f t="shared" si="39"/>
        <v>5.9182079999999852E-2</v>
      </c>
      <c r="AN77">
        <f t="shared" si="40"/>
        <v>0.41</v>
      </c>
      <c r="AO77">
        <f t="shared" si="41"/>
        <v>0.19297951999999979</v>
      </c>
      <c r="AP77">
        <f t="shared" si="23"/>
        <v>0.78267106048000001</v>
      </c>
      <c r="AQ77">
        <f t="shared" si="42"/>
        <v>3.3860698089546094E-2</v>
      </c>
      <c r="AR77">
        <f t="shared" si="24"/>
        <v>2.8496189474173407E-2</v>
      </c>
      <c r="AS77">
        <f t="shared" si="25"/>
        <v>-4.8000000000000001E-2</v>
      </c>
      <c r="AT77">
        <f t="shared" si="26"/>
        <v>0.65868298790721735</v>
      </c>
      <c r="AU77">
        <f t="shared" si="43"/>
        <v>1.4769670568424285</v>
      </c>
      <c r="AV77">
        <f t="shared" si="44"/>
        <v>1.3504468401692959</v>
      </c>
      <c r="AW77">
        <f t="shared" si="45"/>
        <v>1.3231298123374369</v>
      </c>
      <c r="AX77" s="8">
        <f t="shared" si="27"/>
        <v>0.33578836919111704</v>
      </c>
      <c r="AY77">
        <f t="shared" si="46"/>
        <v>0.57199999999999762</v>
      </c>
      <c r="AZ77">
        <f t="shared" si="47"/>
        <v>1.278682987907215</v>
      </c>
      <c r="BA77">
        <f t="shared" si="48"/>
        <v>2.2692183699731765</v>
      </c>
      <c r="BB77">
        <f t="shared" si="28"/>
        <v>2.1863170001139669</v>
      </c>
      <c r="BC77">
        <f t="shared" si="49"/>
        <v>0.18699999999999947</v>
      </c>
    </row>
    <row r="78" spans="1:55" x14ac:dyDescent="0.2">
      <c r="A78">
        <f>Summary!A23</f>
        <v>6.699999999999994</v>
      </c>
      <c r="B78">
        <f>Summary!B23</f>
        <v>0</v>
      </c>
      <c r="C78">
        <f>Summary!C23</f>
        <v>0.25</v>
      </c>
      <c r="D78" s="8">
        <f t="shared" si="0"/>
        <v>0.47803411217399683</v>
      </c>
      <c r="E78" s="9">
        <f t="shared" si="1"/>
        <v>0.3890845648629746</v>
      </c>
      <c r="F78" s="8">
        <f t="shared" si="2"/>
        <v>0.27769172547989152</v>
      </c>
      <c r="G78" s="8">
        <f t="shared" si="29"/>
        <v>0.28598547935166124</v>
      </c>
      <c r="H78" s="8">
        <f t="shared" si="3"/>
        <v>3.6150943990088731E-2</v>
      </c>
      <c r="I78" s="8">
        <f t="shared" si="4"/>
        <v>2.0118483957037064E-2</v>
      </c>
      <c r="J78" s="8">
        <f t="shared" si="5"/>
        <v>0.51789074053077289</v>
      </c>
      <c r="K78" s="8">
        <f t="shared" si="6"/>
        <v>3.1760362362318384</v>
      </c>
      <c r="L78" s="8">
        <f t="shared" si="30"/>
        <v>0.49151433334101768</v>
      </c>
      <c r="M78" s="8">
        <f t="shared" si="31"/>
        <v>0.40076277783621378</v>
      </c>
      <c r="N78" s="8">
        <f t="shared" si="7"/>
        <v>0.27436107595648379</v>
      </c>
      <c r="O78" s="8"/>
      <c r="P78">
        <f t="shared" si="8"/>
        <v>0.88340634267549623</v>
      </c>
      <c r="Q78">
        <f t="shared" si="9"/>
        <v>0.15</v>
      </c>
      <c r="R78">
        <f t="shared" si="10"/>
        <v>0</v>
      </c>
      <c r="S78">
        <f t="shared" si="11"/>
        <v>6.5</v>
      </c>
      <c r="T78">
        <f t="shared" si="12"/>
        <v>0.60000000000001208</v>
      </c>
      <c r="U78">
        <f t="shared" si="13"/>
        <v>0.80809209078401156</v>
      </c>
      <c r="V78">
        <f t="shared" si="14"/>
        <v>0.49151433334101768</v>
      </c>
      <c r="W78">
        <f t="shared" si="32"/>
        <v>0.22499999999999909</v>
      </c>
      <c r="X78">
        <f t="shared" si="33"/>
        <v>0.15699999999999964</v>
      </c>
      <c r="Y78">
        <f t="shared" si="34"/>
        <v>0.23515952032609611</v>
      </c>
      <c r="Z78">
        <f t="shared" si="15"/>
        <v>0.27436107595648379</v>
      </c>
      <c r="AA78">
        <f t="shared" si="35"/>
        <v>0.28275254198680422</v>
      </c>
      <c r="AB78">
        <f t="shared" si="16"/>
        <v>-0.25558125000000004</v>
      </c>
      <c r="AC78">
        <f t="shared" si="17"/>
        <v>-0.3165312500000001</v>
      </c>
      <c r="AD78">
        <f t="shared" si="18"/>
        <v>-0.76798125000000006</v>
      </c>
      <c r="AE78">
        <f t="shared" si="19"/>
        <v>-0.3165312500000001</v>
      </c>
      <c r="AF78">
        <f t="shared" si="20"/>
        <v>2.120999999999984E-2</v>
      </c>
      <c r="AG78">
        <f t="shared" si="21"/>
        <v>4.2879999999999779E-2</v>
      </c>
      <c r="AH78">
        <f t="shared" si="22"/>
        <v>-6.7136278124999517E-3</v>
      </c>
      <c r="AI78">
        <f t="shared" si="36"/>
        <v>0.80137846297151161</v>
      </c>
      <c r="AJ78">
        <f>SQRT($Z78^2+$AG78^2)</f>
        <v>0.27769172547989152</v>
      </c>
      <c r="AK78">
        <f t="shared" si="37"/>
        <v>0.28598547935166124</v>
      </c>
      <c r="AL78">
        <f t="shared" si="38"/>
        <v>4.6151999999999811E-2</v>
      </c>
      <c r="AM78">
        <f t="shared" si="39"/>
        <v>6.1912489999999827E-2</v>
      </c>
      <c r="AN78">
        <f t="shared" si="40"/>
        <v>0.41</v>
      </c>
      <c r="AO78">
        <f t="shared" si="41"/>
        <v>0.19722855999999972</v>
      </c>
      <c r="AP78">
        <f t="shared" si="23"/>
        <v>0.78330178519000004</v>
      </c>
      <c r="AQ78">
        <f t="shared" si="42"/>
        <v>3.6150943990088731E-2</v>
      </c>
      <c r="AR78">
        <f t="shared" si="24"/>
        <v>2.0118483957037064E-2</v>
      </c>
      <c r="AS78">
        <f t="shared" si="25"/>
        <v>-4.8000000000000001E-2</v>
      </c>
      <c r="AT78">
        <f t="shared" si="26"/>
        <v>0.75337846297151156</v>
      </c>
      <c r="AU78">
        <f t="shared" si="43"/>
        <v>1.4553889899229275</v>
      </c>
      <c r="AV78">
        <f t="shared" si="44"/>
        <v>1.3310493072711853</v>
      </c>
      <c r="AW78">
        <f t="shared" si="45"/>
        <v>1.3231298123374369</v>
      </c>
      <c r="AX78" s="8">
        <f t="shared" si="27"/>
        <v>0.51789074053077289</v>
      </c>
      <c r="AY78">
        <f t="shared" si="46"/>
        <v>0.61299999999999755</v>
      </c>
      <c r="AZ78">
        <f t="shared" si="47"/>
        <v>1.4143784629715093</v>
      </c>
      <c r="BA78">
        <f t="shared" si="48"/>
        <v>3.1760362362318384</v>
      </c>
      <c r="BB78">
        <f t="shared" si="28"/>
        <v>2.2074838526090215</v>
      </c>
      <c r="BC78">
        <f t="shared" si="49"/>
        <v>0.19649999999999943</v>
      </c>
    </row>
    <row r="79" spans="1:55" x14ac:dyDescent="0.2">
      <c r="A79">
        <f>Summary!A24</f>
        <v>6.7999999999999936</v>
      </c>
      <c r="B79">
        <f>Summary!B24</f>
        <v>0</v>
      </c>
      <c r="C79">
        <f>Summary!C24</f>
        <v>0.25</v>
      </c>
      <c r="D79" s="8">
        <f t="shared" si="0"/>
        <v>0.69633311630551131</v>
      </c>
      <c r="E79" s="9">
        <f t="shared" si="1"/>
        <v>0.57971045514659281</v>
      </c>
      <c r="F79" s="8">
        <f t="shared" si="2"/>
        <v>0.29384113204927487</v>
      </c>
      <c r="G79" s="8">
        <f t="shared" si="29"/>
        <v>0.30086975734360444</v>
      </c>
      <c r="H79" s="8">
        <f t="shared" si="3"/>
        <v>3.8546772345144559E-2</v>
      </c>
      <c r="I79" s="8">
        <f t="shared" si="4"/>
        <v>1.4113508557951774E-2</v>
      </c>
      <c r="J79" s="8">
        <f t="shared" si="5"/>
        <v>0.76199587250905565</v>
      </c>
      <c r="K79" s="8">
        <f t="shared" si="6"/>
        <v>4.3199050602641345</v>
      </c>
      <c r="L79" s="8">
        <f t="shared" si="30"/>
        <v>0.71620193609203264</v>
      </c>
      <c r="M79" s="8">
        <f t="shared" si="31"/>
        <v>0.5971964404889869</v>
      </c>
      <c r="N79" s="8">
        <f t="shared" si="7"/>
        <v>0.29011894112587583</v>
      </c>
      <c r="O79" s="8"/>
      <c r="P79">
        <f t="shared" si="8"/>
        <v>0.9910701104302122</v>
      </c>
      <c r="Q79">
        <f t="shared" si="9"/>
        <v>0.15</v>
      </c>
      <c r="R79">
        <f t="shared" si="10"/>
        <v>0</v>
      </c>
      <c r="S79">
        <f t="shared" si="11"/>
        <v>6.5</v>
      </c>
      <c r="T79">
        <f t="shared" si="12"/>
        <v>0.40000000000001279</v>
      </c>
      <c r="U79">
        <f t="shared" si="13"/>
        <v>0.90471261749487331</v>
      </c>
      <c r="V79">
        <f t="shared" si="14"/>
        <v>0.71620193609203264</v>
      </c>
      <c r="W79">
        <f t="shared" si="32"/>
        <v>0.23999999999999905</v>
      </c>
      <c r="X79">
        <f t="shared" si="33"/>
        <v>0.16299999999999962</v>
      </c>
      <c r="Y79">
        <f t="shared" si="34"/>
        <v>0.24855582873873541</v>
      </c>
      <c r="Z79">
        <f t="shared" si="15"/>
        <v>0.29011894112587583</v>
      </c>
      <c r="AA79">
        <f t="shared" si="35"/>
        <v>0.29723559679150047</v>
      </c>
      <c r="AB79">
        <f t="shared" si="16"/>
        <v>-0.25558125000000004</v>
      </c>
      <c r="AC79">
        <f t="shared" si="17"/>
        <v>-0.3165312500000001</v>
      </c>
      <c r="AD79">
        <f t="shared" si="18"/>
        <v>-0.76798125000000006</v>
      </c>
      <c r="AE79">
        <f t="shared" si="19"/>
        <v>-0.3165312500000001</v>
      </c>
      <c r="AF79">
        <f t="shared" si="20"/>
        <v>2.4022339999999809E-2</v>
      </c>
      <c r="AG79">
        <f t="shared" si="21"/>
        <v>4.662199999999974E-2</v>
      </c>
      <c r="AH79">
        <f t="shared" si="22"/>
        <v>-7.6038213081249416E-3</v>
      </c>
      <c r="AI79">
        <f t="shared" si="36"/>
        <v>0.89710879618674833</v>
      </c>
      <c r="AJ79">
        <f>SQRT($Z79^2+$AG79^2)</f>
        <v>0.29384113204927487</v>
      </c>
      <c r="AK79">
        <f t="shared" si="37"/>
        <v>0.30086975734360444</v>
      </c>
      <c r="AL79">
        <f t="shared" si="38"/>
        <v>4.9166999999999787E-2</v>
      </c>
      <c r="AM79">
        <f t="shared" si="39"/>
        <v>6.4921359999999789E-2</v>
      </c>
      <c r="AN79">
        <f t="shared" si="40"/>
        <v>0.41</v>
      </c>
      <c r="AO79">
        <f t="shared" si="41"/>
        <v>0.2017958399999997</v>
      </c>
      <c r="AP79">
        <f t="shared" si="23"/>
        <v>0.7839968341600001</v>
      </c>
      <c r="AQ79">
        <f t="shared" si="42"/>
        <v>3.8546772345144559E-2</v>
      </c>
      <c r="AR79">
        <f t="shared" si="24"/>
        <v>1.4113508557951774E-2</v>
      </c>
      <c r="AS79">
        <f t="shared" si="25"/>
        <v>-4.8000000000000001E-2</v>
      </c>
      <c r="AT79">
        <f t="shared" si="26"/>
        <v>0.84910879618674828</v>
      </c>
      <c r="AU79">
        <f t="shared" si="43"/>
        <v>1.4371164573883188</v>
      </c>
      <c r="AV79">
        <f t="shared" si="44"/>
        <v>1.3144421766834753</v>
      </c>
      <c r="AW79">
        <f t="shared" si="45"/>
        <v>1.3231298123374369</v>
      </c>
      <c r="AX79" s="8">
        <f t="shared" si="27"/>
        <v>0.76199587250905565</v>
      </c>
      <c r="AY79">
        <f t="shared" si="46"/>
        <v>0.65399999999999736</v>
      </c>
      <c r="AZ79">
        <f t="shared" si="47"/>
        <v>1.5511087961867456</v>
      </c>
      <c r="BA79">
        <f t="shared" si="48"/>
        <v>4.3199050602641345</v>
      </c>
      <c r="BB79">
        <f t="shared" si="28"/>
        <v>2.2256924870896788</v>
      </c>
      <c r="BC79">
        <f t="shared" si="49"/>
        <v>0.20599999999999941</v>
      </c>
    </row>
    <row r="80" spans="1:55" x14ac:dyDescent="0.2">
      <c r="A80">
        <f>Summary!A25</f>
        <v>6.8999999999999932</v>
      </c>
      <c r="B80">
        <f>Summary!B25</f>
        <v>0</v>
      </c>
      <c r="C80">
        <f>Summary!C25</f>
        <v>0.25</v>
      </c>
      <c r="D80" s="8">
        <f t="shared" si="0"/>
        <v>0.97982446877215157</v>
      </c>
      <c r="E80" s="9">
        <f t="shared" si="1"/>
        <v>0.83078829094523732</v>
      </c>
      <c r="F80" s="8">
        <f t="shared" si="2"/>
        <v>0.31006954481857668</v>
      </c>
      <c r="G80" s="8">
        <f t="shared" si="29"/>
        <v>0.31595588714882233</v>
      </c>
      <c r="H80" s="8">
        <f t="shared" si="3"/>
        <v>4.1049225618120196E-2</v>
      </c>
      <c r="I80" s="8">
        <f t="shared" si="4"/>
        <v>9.8436453220702349E-3</v>
      </c>
      <c r="J80" s="8">
        <f t="shared" si="5"/>
        <v>1.0801897821076771</v>
      </c>
      <c r="K80" s="8">
        <f t="shared" si="6"/>
        <v>5.7369795799639824</v>
      </c>
      <c r="L80" s="8">
        <f t="shared" si="30"/>
        <v>1.0084257741300418</v>
      </c>
      <c r="M80" s="8">
        <f t="shared" si="31"/>
        <v>0.85628285889909161</v>
      </c>
      <c r="N80" s="8">
        <f t="shared" si="7"/>
        <v>0.30591828974417229</v>
      </c>
      <c r="O80" s="8"/>
      <c r="P80">
        <f t="shared" si="8"/>
        <v>1.1118552316631423</v>
      </c>
      <c r="Q80">
        <f t="shared" si="9"/>
        <v>0.15</v>
      </c>
      <c r="R80">
        <f t="shared" si="10"/>
        <v>0</v>
      </c>
      <c r="S80">
        <f t="shared" si="11"/>
        <v>6.5</v>
      </c>
      <c r="T80">
        <f t="shared" si="12"/>
        <v>0.2000000000000135</v>
      </c>
      <c r="U80">
        <f t="shared" si="13"/>
        <v>1.002520313294035</v>
      </c>
      <c r="V80">
        <f t="shared" si="14"/>
        <v>1.0084257741300418</v>
      </c>
      <c r="W80">
        <f t="shared" si="32"/>
        <v>0.25499999999999901</v>
      </c>
      <c r="X80">
        <f t="shared" si="33"/>
        <v>0.16899999999999959</v>
      </c>
      <c r="Y80">
        <f t="shared" si="34"/>
        <v>0.26212592393733114</v>
      </c>
      <c r="Z80">
        <f t="shared" si="15"/>
        <v>0.30591828974417229</v>
      </c>
      <c r="AA80">
        <f t="shared" si="35"/>
        <v>0.31188299087959154</v>
      </c>
      <c r="AB80">
        <f t="shared" si="16"/>
        <v>-0.25558125000000004</v>
      </c>
      <c r="AC80">
        <f t="shared" si="17"/>
        <v>-0.3165312500000001</v>
      </c>
      <c r="AD80">
        <f t="shared" si="18"/>
        <v>-0.76798125000000006</v>
      </c>
      <c r="AE80">
        <f t="shared" si="19"/>
        <v>-0.3165312500000001</v>
      </c>
      <c r="AF80">
        <f t="shared" si="20"/>
        <v>2.7220719999999775E-2</v>
      </c>
      <c r="AG80">
        <f t="shared" si="21"/>
        <v>5.0567999999999731E-2</v>
      </c>
      <c r="AH80">
        <f t="shared" si="22"/>
        <v>-8.6162085274999311E-3</v>
      </c>
      <c r="AI80">
        <f t="shared" si="36"/>
        <v>0.99390410476653512</v>
      </c>
      <c r="AJ80">
        <f>SQRT($Z80^2+$AG80^2)</f>
        <v>0.31006954481857668</v>
      </c>
      <c r="AK80">
        <f t="shared" si="37"/>
        <v>0.31595588714882233</v>
      </c>
      <c r="AL80">
        <f t="shared" si="38"/>
        <v>5.2307999999999785E-2</v>
      </c>
      <c r="AM80">
        <f t="shared" si="39"/>
        <v>6.8225069999999763E-2</v>
      </c>
      <c r="AN80">
        <f t="shared" si="40"/>
        <v>0.41</v>
      </c>
      <c r="AO80">
        <f t="shared" si="41"/>
        <v>0.20670007999999965</v>
      </c>
      <c r="AP80">
        <f t="shared" si="23"/>
        <v>0.78475999117000006</v>
      </c>
      <c r="AQ80">
        <f t="shared" si="42"/>
        <v>4.1049225618120196E-2</v>
      </c>
      <c r="AR80">
        <f t="shared" si="24"/>
        <v>9.8436453220702349E-3</v>
      </c>
      <c r="AS80">
        <f t="shared" si="25"/>
        <v>-4.8000000000000001E-2</v>
      </c>
      <c r="AT80">
        <f t="shared" si="26"/>
        <v>0.94590410476653508</v>
      </c>
      <c r="AU80">
        <f t="shared" si="43"/>
        <v>1.4216130981080517</v>
      </c>
      <c r="AV80">
        <f t="shared" si="44"/>
        <v>1.3001986112234212</v>
      </c>
      <c r="AW80">
        <f t="shared" si="45"/>
        <v>1.3231298123374369</v>
      </c>
      <c r="AX80" s="8">
        <f t="shared" si="27"/>
        <v>1.0801897821076771</v>
      </c>
      <c r="AY80">
        <f t="shared" si="46"/>
        <v>0.69499999999999718</v>
      </c>
      <c r="AZ80">
        <f t="shared" si="47"/>
        <v>1.6889041047665323</v>
      </c>
      <c r="BA80">
        <f t="shared" si="48"/>
        <v>5.7369795799639824</v>
      </c>
      <c r="BB80">
        <f t="shared" si="28"/>
        <v>2.2414326450753017</v>
      </c>
      <c r="BC80">
        <f t="shared" si="49"/>
        <v>0.21549999999999936</v>
      </c>
    </row>
    <row r="81" spans="1:55" x14ac:dyDescent="0.2">
      <c r="A81">
        <f>Summary!A26</f>
        <v>6.9999999999999929</v>
      </c>
      <c r="B81">
        <f>Summary!B26</f>
        <v>0</v>
      </c>
      <c r="C81">
        <f>Summary!C26</f>
        <v>0.25</v>
      </c>
      <c r="D81" s="8">
        <f t="shared" si="0"/>
        <v>1.340103132112628</v>
      </c>
      <c r="E81" s="9">
        <f t="shared" si="1"/>
        <v>1.1535913260792217</v>
      </c>
      <c r="F81" s="8">
        <f t="shared" si="2"/>
        <v>0.32637257777576728</v>
      </c>
      <c r="G81" s="8">
        <f t="shared" si="29"/>
        <v>0.33122357935992314</v>
      </c>
      <c r="H81" s="8">
        <f t="shared" si="3"/>
        <v>4.3659444347999808E-2</v>
      </c>
      <c r="I81" s="8">
        <f t="shared" si="4"/>
        <v>6.8285210288329618E-3</v>
      </c>
      <c r="J81" s="8">
        <f t="shared" si="5"/>
        <v>1.4857832521067249</v>
      </c>
      <c r="K81" s="8">
        <f t="shared" si="6"/>
        <v>7.4660749345680877</v>
      </c>
      <c r="L81" s="8">
        <f t="shared" si="30"/>
        <v>1.3804575358048738</v>
      </c>
      <c r="M81" s="8">
        <f t="shared" si="31"/>
        <v>1.189944165965563</v>
      </c>
      <c r="N81" s="8">
        <f t="shared" si="7"/>
        <v>0.32175301086392227</v>
      </c>
      <c r="O81" s="8"/>
      <c r="P81">
        <f t="shared" si="8"/>
        <v>1.2473608508282727</v>
      </c>
      <c r="Q81">
        <f t="shared" si="9"/>
        <v>0.15</v>
      </c>
      <c r="R81">
        <f t="shared" si="10"/>
        <v>0</v>
      </c>
      <c r="S81">
        <f t="shared" si="11"/>
        <v>6.5</v>
      </c>
      <c r="T81">
        <f t="shared" si="12"/>
        <v>1.4210854715202004E-14</v>
      </c>
      <c r="U81">
        <f t="shared" si="13"/>
        <v>1.1015568502245212</v>
      </c>
      <c r="V81">
        <f t="shared" si="14"/>
        <v>1.3804575358048738</v>
      </c>
      <c r="W81">
        <f t="shared" si="32"/>
        <v>0.26999999999999896</v>
      </c>
      <c r="X81">
        <f t="shared" si="33"/>
        <v>0.17499999999999957</v>
      </c>
      <c r="Y81">
        <f t="shared" si="34"/>
        <v>0.27584415890136132</v>
      </c>
      <c r="Z81">
        <f t="shared" si="15"/>
        <v>0.32175301086392227</v>
      </c>
      <c r="AA81">
        <f t="shared" si="35"/>
        <v>0.32667261899338812</v>
      </c>
      <c r="AB81">
        <f t="shared" si="16"/>
        <v>-0.25558125000000004</v>
      </c>
      <c r="AC81">
        <f t="shared" si="17"/>
        <v>-0.3165312500000001</v>
      </c>
      <c r="AD81">
        <f t="shared" si="18"/>
        <v>-0.76798125000000006</v>
      </c>
      <c r="AE81">
        <f t="shared" si="19"/>
        <v>-0.3165312500000001</v>
      </c>
      <c r="AF81">
        <f t="shared" si="20"/>
        <v>3.0837179999999735E-2</v>
      </c>
      <c r="AG81">
        <f t="shared" si="21"/>
        <v>5.471799999999969E-2</v>
      </c>
      <c r="AH81">
        <f t="shared" si="22"/>
        <v>-9.7609311318749194E-3</v>
      </c>
      <c r="AI81">
        <f t="shared" si="36"/>
        <v>1.0917959190926463</v>
      </c>
      <c r="AJ81">
        <f>SQRT($Z81^2+$AG81^2)</f>
        <v>0.32637257777576728</v>
      </c>
      <c r="AK81">
        <f t="shared" si="37"/>
        <v>0.33122357935992314</v>
      </c>
      <c r="AL81">
        <f t="shared" si="38"/>
        <v>5.5574999999999757E-2</v>
      </c>
      <c r="AM81">
        <f t="shared" si="39"/>
        <v>7.1839999999999737E-2</v>
      </c>
      <c r="AN81">
        <f t="shared" si="40"/>
        <v>0.41</v>
      </c>
      <c r="AO81">
        <f t="shared" si="41"/>
        <v>0.21195999999999962</v>
      </c>
      <c r="AP81">
        <f t="shared" si="23"/>
        <v>0.78559504000000002</v>
      </c>
      <c r="AQ81">
        <f t="shared" si="42"/>
        <v>4.3659444347999808E-2</v>
      </c>
      <c r="AR81">
        <f t="shared" si="24"/>
        <v>6.8285210288329618E-3</v>
      </c>
      <c r="AS81">
        <f t="shared" si="25"/>
        <v>-4.8000000000000001E-2</v>
      </c>
      <c r="AT81">
        <f t="shared" si="26"/>
        <v>1.0437959190926462</v>
      </c>
      <c r="AU81">
        <f t="shared" si="43"/>
        <v>1.408437367645891</v>
      </c>
      <c r="AV81">
        <f t="shared" si="44"/>
        <v>1.2879632661217586</v>
      </c>
      <c r="AW81">
        <f t="shared" si="45"/>
        <v>1.3231298123374369</v>
      </c>
      <c r="AX81" s="8">
        <f t="shared" si="27"/>
        <v>1.4857832521067249</v>
      </c>
      <c r="AY81">
        <f t="shared" si="46"/>
        <v>0.7359999999999971</v>
      </c>
      <c r="AZ81">
        <f t="shared" si="47"/>
        <v>1.8277959190926434</v>
      </c>
      <c r="BA81">
        <f t="shared" si="48"/>
        <v>7.4660749345680877</v>
      </c>
      <c r="BB81">
        <f t="shared" si="28"/>
        <v>2.2550914204123558</v>
      </c>
      <c r="BC81">
        <f t="shared" si="49"/>
        <v>0.22499999999999931</v>
      </c>
    </row>
    <row r="82" spans="1:55" x14ac:dyDescent="0.2">
      <c r="A82">
        <f>Summary!A27</f>
        <v>7.0999999999999925</v>
      </c>
      <c r="B82">
        <f>Summary!B27</f>
        <v>0</v>
      </c>
      <c r="C82">
        <f>Summary!C27</f>
        <v>0.25</v>
      </c>
      <c r="D82" s="8">
        <f t="shared" si="0"/>
        <v>1.4941210379537773</v>
      </c>
      <c r="E82" s="9">
        <f t="shared" si="1"/>
        <v>1.2925150733980009</v>
      </c>
      <c r="F82" s="8">
        <f t="shared" si="2"/>
        <v>0.33037932923232322</v>
      </c>
      <c r="G82" s="8">
        <f t="shared" si="29"/>
        <v>0.33517234549407532</v>
      </c>
      <c r="H82" s="8">
        <f t="shared" si="3"/>
        <v>4.6378671916908018E-2</v>
      </c>
      <c r="I82" s="8">
        <f t="shared" si="4"/>
        <v>5.9627617512520116E-3</v>
      </c>
      <c r="J82" s="8">
        <f t="shared" si="5"/>
        <v>1.6511089669054153</v>
      </c>
      <c r="K82" s="8">
        <f t="shared" si="6"/>
        <v>7.9487025613084228</v>
      </c>
      <c r="L82" s="8">
        <f t="shared" si="30"/>
        <v>1.5434603825901658</v>
      </c>
      <c r="M82" s="8">
        <f t="shared" si="31"/>
        <v>1.3371164435321365</v>
      </c>
      <c r="N82" s="8">
        <f t="shared" si="7"/>
        <v>0.32505537989702593</v>
      </c>
      <c r="O82" s="8"/>
      <c r="P82">
        <f t="shared" si="8"/>
        <v>1.3993810056113716</v>
      </c>
      <c r="Q82">
        <f t="shared" si="9"/>
        <v>0.14000000000000073</v>
      </c>
      <c r="R82">
        <f t="shared" si="10"/>
        <v>0</v>
      </c>
      <c r="S82">
        <f t="shared" si="11"/>
        <v>6.5</v>
      </c>
      <c r="T82">
        <f t="shared" si="12"/>
        <v>0</v>
      </c>
      <c r="U82">
        <f t="shared" si="13"/>
        <v>1.1390653631025982</v>
      </c>
      <c r="V82">
        <f t="shared" si="14"/>
        <v>1.5434603825901658</v>
      </c>
      <c r="W82">
        <f t="shared" si="32"/>
        <v>0.27</v>
      </c>
      <c r="X82">
        <f t="shared" si="33"/>
        <v>0.18099999999999955</v>
      </c>
      <c r="Y82">
        <f t="shared" si="34"/>
        <v>0.27584415890136227</v>
      </c>
      <c r="Z82">
        <f t="shared" si="15"/>
        <v>0.32505537989702593</v>
      </c>
      <c r="AA82">
        <f t="shared" si="35"/>
        <v>0.32992574922245738</v>
      </c>
      <c r="AB82">
        <f t="shared" si="16"/>
        <v>-0.25558125000000004</v>
      </c>
      <c r="AC82">
        <f t="shared" si="17"/>
        <v>-0.3165312500000001</v>
      </c>
      <c r="AD82">
        <f t="shared" si="18"/>
        <v>-0.76798125000000006</v>
      </c>
      <c r="AE82">
        <f t="shared" si="19"/>
        <v>-0.3165312500000001</v>
      </c>
      <c r="AF82">
        <f t="shared" si="20"/>
        <v>3.4903759999999687E-2</v>
      </c>
      <c r="AG82">
        <f t="shared" si="21"/>
        <v>5.9071999999999653E-2</v>
      </c>
      <c r="AH82">
        <f t="shared" si="22"/>
        <v>-1.1048130782499905E-2</v>
      </c>
      <c r="AI82">
        <f t="shared" si="36"/>
        <v>1.1280172323200983</v>
      </c>
      <c r="AJ82">
        <f>SQRT($Z82^2+$AG82^2)</f>
        <v>0.33037932923232322</v>
      </c>
      <c r="AK82">
        <f t="shared" si="37"/>
        <v>0.33517234549407532</v>
      </c>
      <c r="AL82">
        <f t="shared" si="38"/>
        <v>5.8967999999999722E-2</v>
      </c>
      <c r="AM82">
        <f t="shared" si="39"/>
        <v>7.5782529999999695E-2</v>
      </c>
      <c r="AN82">
        <f t="shared" si="40"/>
        <v>0.41</v>
      </c>
      <c r="AO82">
        <f t="shared" si="41"/>
        <v>0.21759431999999956</v>
      </c>
      <c r="AP82">
        <f t="shared" si="23"/>
        <v>0.78650576442999998</v>
      </c>
      <c r="AQ82">
        <f t="shared" si="42"/>
        <v>4.6378671916908018E-2</v>
      </c>
      <c r="AR82">
        <f t="shared" si="24"/>
        <v>5.9627617512520116E-3</v>
      </c>
      <c r="AS82">
        <f t="shared" si="25"/>
        <v>-4.8000000000000001E-2</v>
      </c>
      <c r="AT82">
        <f t="shared" si="26"/>
        <v>1.0800172323200983</v>
      </c>
      <c r="AU82">
        <f t="shared" si="43"/>
        <v>1.397223814833753</v>
      </c>
      <c r="AV82">
        <f t="shared" si="44"/>
        <v>1.2774388484032739</v>
      </c>
      <c r="AW82">
        <f t="shared" si="45"/>
        <v>1.3231298123374369</v>
      </c>
      <c r="AX82" s="8">
        <f t="shared" si="27"/>
        <v>1.6511089669054153</v>
      </c>
      <c r="AY82">
        <f t="shared" si="46"/>
        <v>0.73445100000000008</v>
      </c>
      <c r="AZ82">
        <f t="shared" si="47"/>
        <v>1.8624682323200985</v>
      </c>
      <c r="BA82">
        <f t="shared" si="48"/>
        <v>7.9487025613084228</v>
      </c>
      <c r="BB82">
        <f t="shared" si="28"/>
        <v>2.223053729501137</v>
      </c>
      <c r="BC82">
        <f t="shared" si="49"/>
        <v>0.22999999999999962</v>
      </c>
    </row>
    <row r="83" spans="1:55" x14ac:dyDescent="0.2">
      <c r="A83">
        <f>Summary!A28</f>
        <v>7.1999999999999922</v>
      </c>
      <c r="B83">
        <f>Summary!B28</f>
        <v>0</v>
      </c>
      <c r="C83">
        <f>Summary!C28</f>
        <v>0.25</v>
      </c>
      <c r="D83" s="8">
        <f t="shared" si="0"/>
        <v>1.665660737931137</v>
      </c>
      <c r="E83" s="9">
        <f t="shared" si="1"/>
        <v>1.4477676314291401</v>
      </c>
      <c r="F83" s="8">
        <f t="shared" si="2"/>
        <v>0.33454114380745426</v>
      </c>
      <c r="G83" s="8">
        <f t="shared" si="29"/>
        <v>0.33927537031149163</v>
      </c>
      <c r="H83" s="8">
        <f t="shared" si="3"/>
        <v>4.9208259317672649E-2</v>
      </c>
      <c r="I83" s="8">
        <f t="shared" si="4"/>
        <v>5.1835329092969088E-3</v>
      </c>
      <c r="J83" s="8">
        <f t="shared" si="5"/>
        <v>1.8363130437447825</v>
      </c>
      <c r="K83" s="8">
        <f t="shared" si="6"/>
        <v>8.4668144135857233</v>
      </c>
      <c r="L83" s="8">
        <f t="shared" si="30"/>
        <v>1.7259030572406742</v>
      </c>
      <c r="M83" s="8">
        <f t="shared" si="31"/>
        <v>1.5024078991250895</v>
      </c>
      <c r="N83" s="8">
        <f t="shared" si="7"/>
        <v>0.32843416387458818</v>
      </c>
      <c r="O83" s="8"/>
      <c r="P83">
        <f t="shared" si="8"/>
        <v>1.5699283792381049</v>
      </c>
      <c r="Q83">
        <f t="shared" si="9"/>
        <v>0.13000000000000078</v>
      </c>
      <c r="R83">
        <f t="shared" si="10"/>
        <v>0</v>
      </c>
      <c r="S83">
        <f t="shared" si="11"/>
        <v>6.5</v>
      </c>
      <c r="T83">
        <f t="shared" si="12"/>
        <v>0</v>
      </c>
      <c r="U83">
        <f t="shared" si="13"/>
        <v>1.1778905008640628</v>
      </c>
      <c r="V83">
        <f t="shared" si="14"/>
        <v>1.7259030572406742</v>
      </c>
      <c r="W83">
        <f t="shared" si="32"/>
        <v>0.27</v>
      </c>
      <c r="X83">
        <f t="shared" si="33"/>
        <v>0.18699999999999953</v>
      </c>
      <c r="Y83">
        <f t="shared" si="34"/>
        <v>0.27584415890136227</v>
      </c>
      <c r="Z83">
        <f t="shared" si="15"/>
        <v>0.32843416387458818</v>
      </c>
      <c r="AA83">
        <f t="shared" si="35"/>
        <v>0.33325515749947493</v>
      </c>
      <c r="AB83">
        <f t="shared" si="16"/>
        <v>-0.25558125000000004</v>
      </c>
      <c r="AC83">
        <f t="shared" si="17"/>
        <v>-0.3165312500000001</v>
      </c>
      <c r="AD83">
        <f t="shared" si="18"/>
        <v>-0.76798125000000006</v>
      </c>
      <c r="AE83">
        <f t="shared" si="19"/>
        <v>-0.3165312500000001</v>
      </c>
      <c r="AF83">
        <f t="shared" si="20"/>
        <v>3.9452499999999634E-2</v>
      </c>
      <c r="AG83">
        <f t="shared" si="21"/>
        <v>6.3629999999999604E-2</v>
      </c>
      <c r="AH83">
        <f t="shared" si="22"/>
        <v>-1.2487949140624888E-2</v>
      </c>
      <c r="AI83">
        <f t="shared" si="36"/>
        <v>1.1654025517234379</v>
      </c>
      <c r="AJ83">
        <f>SQRT($Z83^2+$AG83^2)</f>
        <v>0.33454114380745426</v>
      </c>
      <c r="AK83">
        <f t="shared" si="37"/>
        <v>0.33927537031149163</v>
      </c>
      <c r="AL83">
        <f t="shared" si="38"/>
        <v>6.2486999999999716E-2</v>
      </c>
      <c r="AM83">
        <f t="shared" si="39"/>
        <v>8.0069039999999647E-2</v>
      </c>
      <c r="AN83">
        <f t="shared" si="40"/>
        <v>0.41</v>
      </c>
      <c r="AO83">
        <f t="shared" si="41"/>
        <v>0.2236217599999995</v>
      </c>
      <c r="AP83">
        <f t="shared" si="23"/>
        <v>0.78749594823999991</v>
      </c>
      <c r="AQ83">
        <f t="shared" si="42"/>
        <v>4.9208259317672649E-2</v>
      </c>
      <c r="AR83">
        <f t="shared" si="24"/>
        <v>5.1835329092969088E-3</v>
      </c>
      <c r="AS83">
        <f t="shared" si="25"/>
        <v>-4.8000000000000001E-2</v>
      </c>
      <c r="AT83">
        <f t="shared" si="26"/>
        <v>1.1174025517234378</v>
      </c>
      <c r="AU83">
        <f t="shared" si="43"/>
        <v>1.3876685288284425</v>
      </c>
      <c r="AV83">
        <f t="shared" si="44"/>
        <v>1.2683755347756298</v>
      </c>
      <c r="AW83">
        <f t="shared" si="45"/>
        <v>1.3231298123374369</v>
      </c>
      <c r="AX83" s="8">
        <f t="shared" si="27"/>
        <v>1.8363130437447825</v>
      </c>
      <c r="AY83">
        <f t="shared" si="46"/>
        <v>0.73268400000000011</v>
      </c>
      <c r="AZ83">
        <f t="shared" si="47"/>
        <v>1.898086551723438</v>
      </c>
      <c r="BA83">
        <f t="shared" si="48"/>
        <v>8.4668144135857233</v>
      </c>
      <c r="BB83">
        <f t="shared" si="28"/>
        <v>2.1901162639107183</v>
      </c>
      <c r="BC83">
        <f t="shared" si="49"/>
        <v>0.23499999999999963</v>
      </c>
    </row>
    <row r="84" spans="1:55" x14ac:dyDescent="0.2">
      <c r="A84">
        <f>Summary!A29</f>
        <v>7.2999999999999918</v>
      </c>
      <c r="B84">
        <f>Summary!B29</f>
        <v>0</v>
      </c>
      <c r="C84">
        <f>Summary!C29</f>
        <v>0.25</v>
      </c>
      <c r="D84" s="8">
        <f t="shared" si="0"/>
        <v>1.8566945817505751</v>
      </c>
      <c r="E84" s="9">
        <f t="shared" si="1"/>
        <v>1.6212289829120745</v>
      </c>
      <c r="F84" s="8">
        <f t="shared" si="2"/>
        <v>0.33886054014004019</v>
      </c>
      <c r="G84" s="8">
        <f t="shared" si="29"/>
        <v>0.34353524661088231</v>
      </c>
      <c r="H84" s="8">
        <f t="shared" si="3"/>
        <v>5.2149669921387476E-2</v>
      </c>
      <c r="I84" s="8">
        <f t="shared" si="4"/>
        <v>4.4854424073406196E-3</v>
      </c>
      <c r="J84" s="8">
        <f t="shared" si="5"/>
        <v>2.0436605702856139</v>
      </c>
      <c r="K84" s="8">
        <f t="shared" si="6"/>
        <v>9.0233750487261055</v>
      </c>
      <c r="L84" s="8">
        <f t="shared" si="30"/>
        <v>1.9301196611282356</v>
      </c>
      <c r="M84" s="8">
        <f t="shared" si="31"/>
        <v>1.6880422252051006</v>
      </c>
      <c r="N84" s="8">
        <f t="shared" si="7"/>
        <v>0.3318870289722089</v>
      </c>
      <c r="O84" s="8"/>
      <c r="P84">
        <f t="shared" si="8"/>
        <v>1.7612609475575935</v>
      </c>
      <c r="Q84">
        <f t="shared" si="9"/>
        <v>0.12000000000000081</v>
      </c>
      <c r="R84">
        <f t="shared" si="10"/>
        <v>0</v>
      </c>
      <c r="S84">
        <f t="shared" si="11"/>
        <v>6.5</v>
      </c>
      <c r="T84">
        <f t="shared" si="12"/>
        <v>0</v>
      </c>
      <c r="U84">
        <f t="shared" si="13"/>
        <v>1.2180784797129367</v>
      </c>
      <c r="V84">
        <f t="shared" si="14"/>
        <v>1.9301196611282356</v>
      </c>
      <c r="W84">
        <f t="shared" si="32"/>
        <v>0.27</v>
      </c>
      <c r="X84">
        <f t="shared" si="33"/>
        <v>0.19299999999999951</v>
      </c>
      <c r="Y84">
        <f t="shared" si="34"/>
        <v>0.27584415890136227</v>
      </c>
      <c r="Z84">
        <f t="shared" si="15"/>
        <v>0.3318870289722089</v>
      </c>
      <c r="AA84">
        <f t="shared" si="35"/>
        <v>0.33665858076098371</v>
      </c>
      <c r="AB84">
        <f t="shared" si="16"/>
        <v>-0.25558125000000004</v>
      </c>
      <c r="AC84">
        <f t="shared" si="17"/>
        <v>-0.3165312500000001</v>
      </c>
      <c r="AD84">
        <f t="shared" si="18"/>
        <v>-0.76798125000000006</v>
      </c>
      <c r="AE84">
        <f t="shared" si="19"/>
        <v>-0.3165312500000001</v>
      </c>
      <c r="AF84">
        <f t="shared" si="20"/>
        <v>4.4515439999999573E-2</v>
      </c>
      <c r="AG84">
        <f t="shared" si="21"/>
        <v>6.839199999999962E-2</v>
      </c>
      <c r="AH84">
        <f t="shared" si="22"/>
        <v>-1.4090527867499869E-2</v>
      </c>
      <c r="AI84">
        <f t="shared" si="36"/>
        <v>1.2039879518454368</v>
      </c>
      <c r="AJ84">
        <f>SQRT($Z84^2+$AG84^2)</f>
        <v>0.33886054014004019</v>
      </c>
      <c r="AK84">
        <f t="shared" si="37"/>
        <v>0.34353524661088231</v>
      </c>
      <c r="AL84">
        <f t="shared" si="38"/>
        <v>6.6131999999999691E-2</v>
      </c>
      <c r="AM84">
        <f t="shared" si="39"/>
        <v>8.4715909999999617E-2</v>
      </c>
      <c r="AN84">
        <f t="shared" si="40"/>
        <v>0.41</v>
      </c>
      <c r="AO84">
        <f t="shared" si="41"/>
        <v>0.23006103999999944</v>
      </c>
      <c r="AP84">
        <f t="shared" si="23"/>
        <v>0.78856937521000003</v>
      </c>
      <c r="AQ84">
        <f t="shared" si="42"/>
        <v>5.2149669921387476E-2</v>
      </c>
      <c r="AR84">
        <f t="shared" si="24"/>
        <v>4.4854424073406196E-3</v>
      </c>
      <c r="AS84">
        <f t="shared" si="25"/>
        <v>-4.8000000000000001E-2</v>
      </c>
      <c r="AT84">
        <f t="shared" si="26"/>
        <v>1.1559879518454368</v>
      </c>
      <c r="AU84">
        <f t="shared" si="43"/>
        <v>1.379517718624313</v>
      </c>
      <c r="AV84">
        <f t="shared" si="44"/>
        <v>1.260562568166504</v>
      </c>
      <c r="AW84">
        <f t="shared" si="45"/>
        <v>1.3231298123374369</v>
      </c>
      <c r="AX84" s="8">
        <f t="shared" si="27"/>
        <v>2.0436605702856139</v>
      </c>
      <c r="AY84">
        <f t="shared" si="46"/>
        <v>0.73069900000000021</v>
      </c>
      <c r="AZ84">
        <f t="shared" si="47"/>
        <v>1.934686951845437</v>
      </c>
      <c r="BA84">
        <f t="shared" si="48"/>
        <v>9.0233750487261055</v>
      </c>
      <c r="BB84">
        <f t="shared" si="28"/>
        <v>2.1563413659732285</v>
      </c>
      <c r="BC84">
        <f t="shared" si="49"/>
        <v>0.2399999999999996</v>
      </c>
    </row>
    <row r="85" spans="1:55" x14ac:dyDescent="0.2">
      <c r="A85">
        <f>Summary!A30</f>
        <v>7.3999999999999915</v>
      </c>
      <c r="B85">
        <f>Summary!B30</f>
        <v>0</v>
      </c>
      <c r="C85">
        <f>Summary!C30</f>
        <v>0.25</v>
      </c>
      <c r="D85" s="8">
        <f t="shared" si="0"/>
        <v>2.069417552602006</v>
      </c>
      <c r="E85" s="9">
        <f t="shared" si="1"/>
        <v>1.8149944598673964</v>
      </c>
      <c r="F85" s="8">
        <f t="shared" si="2"/>
        <v>0.34334005907263387</v>
      </c>
      <c r="G85" s="8">
        <f t="shared" si="29"/>
        <v>0.34795458922681238</v>
      </c>
      <c r="H85" s="8">
        <f t="shared" si="3"/>
        <v>5.5204484244975073E-2</v>
      </c>
      <c r="I85" s="8">
        <f t="shared" si="4"/>
        <v>3.863016122602733E-3</v>
      </c>
      <c r="J85" s="8">
        <f t="shared" si="5"/>
        <v>2.2756791309679332</v>
      </c>
      <c r="K85" s="8">
        <f t="shared" si="6"/>
        <v>9.6216262329259887</v>
      </c>
      <c r="L85" s="8">
        <f t="shared" si="30"/>
        <v>2.1587258466728021</v>
      </c>
      <c r="M85" s="8">
        <f t="shared" si="31"/>
        <v>1.8965154239103204</v>
      </c>
      <c r="N85" s="8">
        <f t="shared" si="7"/>
        <v>0.33541168733364046</v>
      </c>
      <c r="O85" s="8"/>
      <c r="P85">
        <f t="shared" si="8"/>
        <v>1.975911873697646</v>
      </c>
      <c r="Q85">
        <f t="shared" si="9"/>
        <v>0.11000000000000085</v>
      </c>
      <c r="R85">
        <f t="shared" si="10"/>
        <v>0</v>
      </c>
      <c r="S85">
        <f t="shared" si="11"/>
        <v>6.5</v>
      </c>
      <c r="T85">
        <f t="shared" si="12"/>
        <v>0</v>
      </c>
      <c r="U85">
        <f t="shared" si="13"/>
        <v>1.2596771381357423</v>
      </c>
      <c r="V85">
        <f t="shared" si="14"/>
        <v>2.1587258466728021</v>
      </c>
      <c r="W85">
        <f t="shared" si="32"/>
        <v>0.27</v>
      </c>
      <c r="X85">
        <f t="shared" si="33"/>
        <v>0.19899999999999948</v>
      </c>
      <c r="Y85">
        <f t="shared" si="34"/>
        <v>0.27584415890136227</v>
      </c>
      <c r="Z85">
        <f t="shared" si="15"/>
        <v>0.33541168733364046</v>
      </c>
      <c r="AA85">
        <f t="shared" si="35"/>
        <v>0.34013379720339437</v>
      </c>
      <c r="AB85">
        <f t="shared" si="16"/>
        <v>-0.25558125000000004</v>
      </c>
      <c r="AC85">
        <f t="shared" si="17"/>
        <v>-0.3165312500000001</v>
      </c>
      <c r="AD85">
        <f t="shared" si="18"/>
        <v>-0.76798125000000006</v>
      </c>
      <c r="AE85">
        <f t="shared" si="19"/>
        <v>-0.3165312500000001</v>
      </c>
      <c r="AF85">
        <f t="shared" si="20"/>
        <v>5.0124619999999481E-2</v>
      </c>
      <c r="AG85">
        <f t="shared" si="21"/>
        <v>7.3357999999999576E-2</v>
      </c>
      <c r="AH85">
        <f t="shared" si="22"/>
        <v>-1.5866008624374841E-2</v>
      </c>
      <c r="AI85">
        <f t="shared" si="36"/>
        <v>1.2438111295113674</v>
      </c>
      <c r="AJ85">
        <f>SQRT($Z85^2+$AG85^2)</f>
        <v>0.34334005907263387</v>
      </c>
      <c r="AK85">
        <f t="shared" si="37"/>
        <v>0.34795458922681238</v>
      </c>
      <c r="AL85">
        <f t="shared" si="38"/>
        <v>6.9902999999999646E-2</v>
      </c>
      <c r="AM85">
        <f t="shared" si="39"/>
        <v>8.9739519999999545E-2</v>
      </c>
      <c r="AN85">
        <f t="shared" si="40"/>
        <v>0.41</v>
      </c>
      <c r="AO85">
        <f t="shared" si="41"/>
        <v>0.2369308799999994</v>
      </c>
      <c r="AP85">
        <f t="shared" si="23"/>
        <v>0.78972982911999989</v>
      </c>
      <c r="AQ85">
        <f t="shared" si="42"/>
        <v>5.5204484244975073E-2</v>
      </c>
      <c r="AR85">
        <f t="shared" si="24"/>
        <v>3.863016122602733E-3</v>
      </c>
      <c r="AS85">
        <f t="shared" si="25"/>
        <v>-4.8000000000000001E-2</v>
      </c>
      <c r="AT85">
        <f t="shared" si="26"/>
        <v>1.1958111295113674</v>
      </c>
      <c r="AU85">
        <f t="shared" si="43"/>
        <v>1.3725586700705426</v>
      </c>
      <c r="AV85">
        <f t="shared" si="44"/>
        <v>1.2538215301958522</v>
      </c>
      <c r="AW85">
        <f t="shared" si="45"/>
        <v>1.3231298123374369</v>
      </c>
      <c r="AX85" s="8">
        <f t="shared" si="27"/>
        <v>2.2756791309679332</v>
      </c>
      <c r="AY85">
        <f t="shared" si="46"/>
        <v>0.72849600000000014</v>
      </c>
      <c r="AZ85">
        <f t="shared" si="47"/>
        <v>1.9723071295113677</v>
      </c>
      <c r="BA85">
        <f t="shared" si="48"/>
        <v>9.6216262329259887</v>
      </c>
      <c r="BB85">
        <f t="shared" si="28"/>
        <v>2.1217914448074535</v>
      </c>
      <c r="BC85">
        <f t="shared" si="49"/>
        <v>0.24499999999999958</v>
      </c>
    </row>
    <row r="86" spans="1:55" s="15" customFormat="1" x14ac:dyDescent="0.2">
      <c r="A86">
        <f>Summary!A31</f>
        <v>7.4999999999999911</v>
      </c>
      <c r="B86" s="15">
        <f>Summary!B31</f>
        <v>0</v>
      </c>
      <c r="C86" s="15">
        <f>Summary!C31</f>
        <v>0.25</v>
      </c>
      <c r="D86" s="16">
        <f t="shared" si="0"/>
        <v>2.3062727951663304</v>
      </c>
      <c r="E86" s="17">
        <f t="shared" si="1"/>
        <v>2.0313996744562819</v>
      </c>
      <c r="F86" s="16">
        <f t="shared" si="2"/>
        <v>0.34798225067379474</v>
      </c>
      <c r="G86" s="8">
        <f t="shared" si="29"/>
        <v>0.35253602196654982</v>
      </c>
      <c r="H86" s="16">
        <f t="shared" si="3"/>
        <v>5.8374404718749717E-2</v>
      </c>
      <c r="I86" s="16">
        <f t="shared" si="4"/>
        <v>3.3107592848291862E-3</v>
      </c>
      <c r="J86" s="16">
        <f t="shared" si="5"/>
        <v>2.5351886511723865</v>
      </c>
      <c r="K86" s="16">
        <f t="shared" si="6"/>
        <v>10.265115072766266</v>
      </c>
      <c r="L86" s="16">
        <f t="shared" si="30"/>
        <v>2.4146528879944311</v>
      </c>
      <c r="M86" s="16">
        <f t="shared" si="31"/>
        <v>2.1306291036775113</v>
      </c>
      <c r="N86" s="16">
        <f t="shared" si="7"/>
        <v>0.33900589965367828</v>
      </c>
      <c r="O86" s="16"/>
      <c r="P86" s="15">
        <f t="shared" si="8"/>
        <v>2.216723046084387</v>
      </c>
      <c r="Q86" s="15">
        <f t="shared" si="9"/>
        <v>0.10000000000000088</v>
      </c>
      <c r="R86" s="15">
        <f t="shared" si="10"/>
        <v>0</v>
      </c>
      <c r="S86" s="15">
        <f t="shared" si="11"/>
        <v>6.5</v>
      </c>
      <c r="T86" s="15">
        <f t="shared" si="12"/>
        <v>0</v>
      </c>
      <c r="U86">
        <f t="shared" si="13"/>
        <v>1.3027359938469139</v>
      </c>
      <c r="V86" s="15">
        <f t="shared" si="14"/>
        <v>2.4146528879944311</v>
      </c>
      <c r="W86" s="15">
        <f t="shared" si="32"/>
        <v>0.27</v>
      </c>
      <c r="X86">
        <f t="shared" si="33"/>
        <v>0.20499999999999946</v>
      </c>
      <c r="Y86">
        <f t="shared" si="34"/>
        <v>0.27584415890136227</v>
      </c>
      <c r="Z86" s="15">
        <f t="shared" si="15"/>
        <v>0.33900589965367828</v>
      </c>
      <c r="AA86">
        <f t="shared" si="35"/>
        <v>0.34367862895443435</v>
      </c>
      <c r="AB86" s="15">
        <f t="shared" si="16"/>
        <v>-0.25558125000000004</v>
      </c>
      <c r="AC86" s="15">
        <f t="shared" si="17"/>
        <v>-0.3165312500000001</v>
      </c>
      <c r="AD86" s="15">
        <f t="shared" si="18"/>
        <v>-0.76798125000000006</v>
      </c>
      <c r="AE86" s="15">
        <f t="shared" si="19"/>
        <v>-0.3165312500000001</v>
      </c>
      <c r="AF86" s="15">
        <f t="shared" si="20"/>
        <v>5.6312079999999411E-2</v>
      </c>
      <c r="AG86" s="15">
        <f t="shared" si="21"/>
        <v>7.8527999999999529E-2</v>
      </c>
      <c r="AH86" s="15">
        <f t="shared" si="22"/>
        <v>-1.7824533072499819E-2</v>
      </c>
      <c r="AI86" s="15">
        <f t="shared" si="36"/>
        <v>1.2849114607744141</v>
      </c>
      <c r="AJ86" s="15">
        <f>SQRT($Z86^2+$AG86^2)</f>
        <v>0.34798225067379474</v>
      </c>
      <c r="AK86">
        <f t="shared" si="37"/>
        <v>0.35253602196654982</v>
      </c>
      <c r="AL86" s="15">
        <f t="shared" si="38"/>
        <v>7.3799999999999644E-2</v>
      </c>
      <c r="AM86" s="15">
        <f t="shared" si="39"/>
        <v>9.5156249999999498E-2</v>
      </c>
      <c r="AN86" s="15">
        <f t="shared" si="40"/>
        <v>0.41</v>
      </c>
      <c r="AO86" s="15">
        <f t="shared" si="41"/>
        <v>0.24424999999999933</v>
      </c>
      <c r="AP86" s="15">
        <f t="shared" si="23"/>
        <v>0.79098109375000003</v>
      </c>
      <c r="AQ86" s="15">
        <f t="shared" si="42"/>
        <v>5.8374404718749717E-2</v>
      </c>
      <c r="AR86" s="15">
        <f t="shared" si="24"/>
        <v>3.3107592848291862E-3</v>
      </c>
      <c r="AS86" s="15">
        <f t="shared" si="25"/>
        <v>-4.8000000000000001E-2</v>
      </c>
      <c r="AT86" s="15">
        <f t="shared" si="26"/>
        <v>1.2369114607744141</v>
      </c>
      <c r="AU86" s="15">
        <f t="shared" si="43"/>
        <v>1.366612525503379</v>
      </c>
      <c r="AV86" s="15">
        <f t="shared" si="44"/>
        <v>1.248000914370013</v>
      </c>
      <c r="AW86" s="15">
        <f t="shared" si="45"/>
        <v>1.3231298123374369</v>
      </c>
      <c r="AX86" s="16">
        <f t="shared" si="27"/>
        <v>2.5351886511723865</v>
      </c>
      <c r="AY86">
        <f t="shared" si="46"/>
        <v>0.72607500000000025</v>
      </c>
      <c r="AZ86" s="15">
        <f t="shared" si="47"/>
        <v>2.0109864607744141</v>
      </c>
      <c r="BA86" s="15">
        <f t="shared" si="48"/>
        <v>10.265115072766266</v>
      </c>
      <c r="BB86" s="15">
        <f t="shared" si="28"/>
        <v>2.086528834715299</v>
      </c>
      <c r="BC86">
        <f t="shared" si="49"/>
        <v>0.24999999999999956</v>
      </c>
    </row>
    <row r="87" spans="1:55" s="15" customFormat="1" x14ac:dyDescent="0.2">
      <c r="A87">
        <f>Summary!A32</f>
        <v>7.5999999999999908</v>
      </c>
      <c r="B87" s="15">
        <f>Summary!B32</f>
        <v>0</v>
      </c>
      <c r="C87" s="15">
        <f>Summary!C32</f>
        <v>0.25</v>
      </c>
      <c r="D87" s="16">
        <f t="shared" si="0"/>
        <v>2.5699801347973334</v>
      </c>
      <c r="E87" s="17">
        <f t="shared" si="1"/>
        <v>2.2730483905580927</v>
      </c>
      <c r="F87" s="16">
        <f t="shared" si="2"/>
        <v>0.34923422742337257</v>
      </c>
      <c r="G87" s="8">
        <f t="shared" si="29"/>
        <v>0.35377188356905909</v>
      </c>
      <c r="H87" s="16">
        <f t="shared" si="3"/>
        <v>6.1661260453979926E-2</v>
      </c>
      <c r="I87" s="16">
        <f t="shared" si="4"/>
        <v>2.823213393105913E-3</v>
      </c>
      <c r="J87" s="16">
        <f t="shared" si="5"/>
        <v>2.8253348617946674</v>
      </c>
      <c r="K87" s="16">
        <f t="shared" si="6"/>
        <v>10.957725182217622</v>
      </c>
      <c r="L87" s="16">
        <f t="shared" si="30"/>
        <v>2.7011858835696403</v>
      </c>
      <c r="M87" s="16">
        <f t="shared" si="31"/>
        <v>2.3935278430126266</v>
      </c>
      <c r="N87" s="16">
        <f t="shared" si="7"/>
        <v>0.33900589965367861</v>
      </c>
      <c r="O87" s="16"/>
      <c r="P87" s="15">
        <f t="shared" si="8"/>
        <v>2.4868827038556285</v>
      </c>
      <c r="Q87" s="15">
        <f t="shared" si="9"/>
        <v>9.0000000000000913E-2</v>
      </c>
      <c r="R87" s="15">
        <f t="shared" si="10"/>
        <v>0</v>
      </c>
      <c r="S87" s="15">
        <f t="shared" si="11"/>
        <v>6.5</v>
      </c>
      <c r="T87" s="15">
        <f t="shared" si="12"/>
        <v>0</v>
      </c>
      <c r="U87">
        <f t="shared" si="13"/>
        <v>1.3473063027331018</v>
      </c>
      <c r="V87" s="15">
        <f t="shared" si="14"/>
        <v>2.7011858835696403</v>
      </c>
      <c r="W87" s="15">
        <f t="shared" si="32"/>
        <v>0.27</v>
      </c>
      <c r="X87">
        <f t="shared" si="33"/>
        <v>0.20499999999999999</v>
      </c>
      <c r="Y87">
        <f t="shared" si="34"/>
        <v>0.27584415890136227</v>
      </c>
      <c r="Z87" s="15">
        <f t="shared" si="15"/>
        <v>0.33900589965367861</v>
      </c>
      <c r="AA87">
        <f t="shared" si="35"/>
        <v>0.34367862895443468</v>
      </c>
      <c r="AB87" s="15">
        <f t="shared" si="16"/>
        <v>-0.25558125000000004</v>
      </c>
      <c r="AC87" s="15">
        <f t="shared" si="17"/>
        <v>-0.3165312500000001</v>
      </c>
      <c r="AD87" s="15">
        <f t="shared" si="18"/>
        <v>-0.76798125000000006</v>
      </c>
      <c r="AE87" s="15">
        <f t="shared" si="19"/>
        <v>-0.3165312500000001</v>
      </c>
      <c r="AF87" s="15">
        <f t="shared" si="20"/>
        <v>6.3109859999999338E-2</v>
      </c>
      <c r="AG87" s="15">
        <f t="shared" si="21"/>
        <v>8.3901999999999477E-2</v>
      </c>
      <c r="AH87" s="15">
        <f t="shared" si="22"/>
        <v>-1.9976242873124796E-2</v>
      </c>
      <c r="AI87" s="15">
        <f t="shared" si="36"/>
        <v>1.3273300598599771</v>
      </c>
      <c r="AJ87" s="15">
        <f>SQRT($Z87^2+$AG87^2)</f>
        <v>0.34923422742337257</v>
      </c>
      <c r="AK87">
        <f t="shared" si="37"/>
        <v>0.35377188356905909</v>
      </c>
      <c r="AL87" s="15">
        <f t="shared" si="38"/>
        <v>7.7822999999999615E-2</v>
      </c>
      <c r="AM87" s="15">
        <f t="shared" si="39"/>
        <v>0.10098247999999943</v>
      </c>
      <c r="AN87" s="15">
        <f t="shared" si="40"/>
        <v>0.41</v>
      </c>
      <c r="AO87" s="15">
        <f t="shared" si="41"/>
        <v>0.25203711999999928</v>
      </c>
      <c r="AP87" s="15">
        <f t="shared" si="23"/>
        <v>0.79232695287999988</v>
      </c>
      <c r="AQ87" s="15">
        <f t="shared" si="42"/>
        <v>6.1661260453979926E-2</v>
      </c>
      <c r="AR87" s="15">
        <f t="shared" si="24"/>
        <v>2.823213393105913E-3</v>
      </c>
      <c r="AS87" s="15">
        <f t="shared" si="25"/>
        <v>-4.8000000000000001E-2</v>
      </c>
      <c r="AT87" s="15">
        <f t="shared" si="26"/>
        <v>1.2793300598599771</v>
      </c>
      <c r="AU87" s="15">
        <f t="shared" si="43"/>
        <v>1.3615284739978548</v>
      </c>
      <c r="AV87" s="15">
        <f t="shared" si="44"/>
        <v>1.2429717174217192</v>
      </c>
      <c r="AW87" s="15">
        <f t="shared" si="45"/>
        <v>1.3231298123374369</v>
      </c>
      <c r="AX87" s="16">
        <f t="shared" si="27"/>
        <v>2.8253348617946674</v>
      </c>
      <c r="AY87">
        <f t="shared" si="46"/>
        <v>0.72343600000000019</v>
      </c>
      <c r="AZ87" s="15">
        <f t="shared" si="47"/>
        <v>2.0507660598599773</v>
      </c>
      <c r="BA87" s="15">
        <f t="shared" si="48"/>
        <v>10.957725182217622</v>
      </c>
      <c r="BB87" s="15">
        <f t="shared" si="28"/>
        <v>2.0714922627643459</v>
      </c>
      <c r="BC87">
        <f t="shared" si="49"/>
        <v>0.25</v>
      </c>
    </row>
    <row r="88" spans="1:55" x14ac:dyDescent="0.2">
      <c r="A88">
        <f>Summary!A33</f>
        <v>7.6999999999999904</v>
      </c>
      <c r="B88">
        <f>Summary!B33</f>
        <v>0</v>
      </c>
      <c r="C88">
        <f>Summary!C33</f>
        <v>0.25</v>
      </c>
      <c r="D88" s="8">
        <f t="shared" si="0"/>
        <v>2.8635679454491498</v>
      </c>
      <c r="E88" s="9">
        <f t="shared" si="1"/>
        <v>2.542843689319302</v>
      </c>
      <c r="F88" s="8">
        <f t="shared" si="2"/>
        <v>0.3506161296917184</v>
      </c>
      <c r="G88" s="8">
        <f t="shared" si="29"/>
        <v>0.35513612939265965</v>
      </c>
      <c r="H88" s="8">
        <f t="shared" si="3"/>
        <v>6.5067012010451564E-2</v>
      </c>
      <c r="I88" s="8">
        <f t="shared" si="4"/>
        <v>2.3950081415856105E-3</v>
      </c>
      <c r="J88" s="8">
        <f t="shared" si="5"/>
        <v>3.1496268000703989</v>
      </c>
      <c r="K88" s="8">
        <f t="shared" si="6"/>
        <v>11.703711229233878</v>
      </c>
      <c r="L88" s="8">
        <f t="shared" si="30"/>
        <v>3.0220065927746909</v>
      </c>
      <c r="M88" s="8">
        <f t="shared" si="31"/>
        <v>2.6887411178581475</v>
      </c>
      <c r="N88" s="8">
        <f t="shared" si="7"/>
        <v>0.33900589965367861</v>
      </c>
      <c r="O88" s="8"/>
      <c r="P88">
        <f t="shared" si="8"/>
        <v>2.7899676478127096</v>
      </c>
      <c r="Q88">
        <f t="shared" si="9"/>
        <v>8.0000000000000945E-2</v>
      </c>
      <c r="R88">
        <f t="shared" si="10"/>
        <v>0</v>
      </c>
      <c r="S88">
        <f t="shared" si="11"/>
        <v>6.5</v>
      </c>
      <c r="T88">
        <f t="shared" si="12"/>
        <v>0</v>
      </c>
      <c r="U88">
        <f t="shared" si="13"/>
        <v>1.3934411198665448</v>
      </c>
      <c r="V88">
        <f t="shared" si="14"/>
        <v>3.0220065927746909</v>
      </c>
      <c r="W88">
        <f t="shared" si="32"/>
        <v>0.27</v>
      </c>
      <c r="X88">
        <f t="shared" si="33"/>
        <v>0.20499999999999999</v>
      </c>
      <c r="Y88">
        <f t="shared" si="34"/>
        <v>0.27584415890136227</v>
      </c>
      <c r="Z88">
        <f t="shared" si="15"/>
        <v>0.33900589965367861</v>
      </c>
      <c r="AA88">
        <f t="shared" si="35"/>
        <v>0.34367862895443468</v>
      </c>
      <c r="AB88">
        <f t="shared" si="16"/>
        <v>-0.25558125000000004</v>
      </c>
      <c r="AC88">
        <f t="shared" si="17"/>
        <v>-0.3165312500000001</v>
      </c>
      <c r="AD88">
        <f t="shared" si="18"/>
        <v>-0.76798125000000006</v>
      </c>
      <c r="AE88">
        <f t="shared" si="19"/>
        <v>-0.3165312500000001</v>
      </c>
      <c r="AF88">
        <f t="shared" si="20"/>
        <v>7.0549999999999252E-2</v>
      </c>
      <c r="AG88">
        <f t="shared" si="21"/>
        <v>8.9479999999999435E-2</v>
      </c>
      <c r="AH88">
        <f t="shared" si="22"/>
        <v>-2.2331279687499771E-2</v>
      </c>
      <c r="AI88">
        <f t="shared" si="36"/>
        <v>1.3711098401790451</v>
      </c>
      <c r="AJ88">
        <f>SQRT($Z88^2+$AG88^2)</f>
        <v>0.3506161296917184</v>
      </c>
      <c r="AK88">
        <f t="shared" si="37"/>
        <v>0.35513612939265965</v>
      </c>
      <c r="AL88">
        <f t="shared" si="38"/>
        <v>8.1971999999999601E-2</v>
      </c>
      <c r="AM88">
        <f t="shared" si="39"/>
        <v>0.10723458999999938</v>
      </c>
      <c r="AN88">
        <f t="shared" si="40"/>
        <v>0.41</v>
      </c>
      <c r="AO88">
        <f t="shared" si="41"/>
        <v>0.26031095999999915</v>
      </c>
      <c r="AP88">
        <f t="shared" si="23"/>
        <v>0.79377119028999998</v>
      </c>
      <c r="AQ88">
        <f t="shared" si="42"/>
        <v>6.5067012010451564E-2</v>
      </c>
      <c r="AR88">
        <f t="shared" si="24"/>
        <v>2.3950081415856105E-3</v>
      </c>
      <c r="AS88">
        <f t="shared" si="25"/>
        <v>-4.8000000000000001E-2</v>
      </c>
      <c r="AT88">
        <f t="shared" si="26"/>
        <v>1.3231098401790451</v>
      </c>
      <c r="AU88">
        <f t="shared" si="43"/>
        <v>1.3571790433372801</v>
      </c>
      <c r="AV88">
        <f t="shared" si="44"/>
        <v>1.2386238341348963</v>
      </c>
      <c r="AW88">
        <f t="shared" si="45"/>
        <v>1.3231298123374369</v>
      </c>
      <c r="AX88" s="8">
        <f t="shared" si="27"/>
        <v>3.1496268000703989</v>
      </c>
      <c r="AY88">
        <f t="shared" si="46"/>
        <v>0.7205790000000003</v>
      </c>
      <c r="AZ88">
        <f t="shared" si="47"/>
        <v>2.0916888401790454</v>
      </c>
      <c r="BA88">
        <f t="shared" si="48"/>
        <v>11.703711229233878</v>
      </c>
      <c r="BB88">
        <f t="shared" si="28"/>
        <v>2.0551792658072356</v>
      </c>
      <c r="BC88">
        <f t="shared" si="49"/>
        <v>0.25</v>
      </c>
    </row>
    <row r="89" spans="1:55" x14ac:dyDescent="0.2">
      <c r="A89">
        <f>Summary!A34</f>
        <v>7.7999999999999901</v>
      </c>
      <c r="B89">
        <f>Summary!B34</f>
        <v>0</v>
      </c>
      <c r="C89">
        <f>Summary!C34</f>
        <v>0.25</v>
      </c>
      <c r="D89" s="8">
        <f t="shared" si="0"/>
        <v>3.1904087673695152</v>
      </c>
      <c r="E89" s="9">
        <f t="shared" si="1"/>
        <v>2.8440228250025519</v>
      </c>
      <c r="F89" s="8">
        <f t="shared" si="2"/>
        <v>0.352136122322036</v>
      </c>
      <c r="G89" s="8">
        <f t="shared" si="29"/>
        <v>0.35663685822416041</v>
      </c>
      <c r="H89" s="8">
        <f t="shared" si="3"/>
        <v>6.8593756164030364E-2</v>
      </c>
      <c r="I89" s="8">
        <f t="shared" si="4"/>
        <v>2.0209079403953026E-3</v>
      </c>
      <c r="J89" s="8">
        <f t="shared" si="5"/>
        <v>3.5119788171626891</v>
      </c>
      <c r="K89" s="8">
        <f t="shared" si="6"/>
        <v>12.507737246583373</v>
      </c>
      <c r="L89" s="8">
        <f t="shared" si="30"/>
        <v>3.3812414692221844</v>
      </c>
      <c r="M89" s="8">
        <f t="shared" si="31"/>
        <v>3.0202303495727554</v>
      </c>
      <c r="N89" s="8">
        <f t="shared" si="7"/>
        <v>0.33900589965367861</v>
      </c>
      <c r="O89" s="8"/>
      <c r="P89">
        <f t="shared" si="8"/>
        <v>3.129990595766138</v>
      </c>
      <c r="Q89">
        <f t="shared" si="9"/>
        <v>7.0000000000000978E-2</v>
      </c>
      <c r="R89">
        <f t="shared" si="10"/>
        <v>0</v>
      </c>
      <c r="S89">
        <f t="shared" si="11"/>
        <v>6.5</v>
      </c>
      <c r="T89">
        <f t="shared" si="12"/>
        <v>0</v>
      </c>
      <c r="U89">
        <f t="shared" si="13"/>
        <v>1.4411953626601328</v>
      </c>
      <c r="V89">
        <f t="shared" si="14"/>
        <v>3.3812414692221844</v>
      </c>
      <c r="W89">
        <f t="shared" si="32"/>
        <v>0.27</v>
      </c>
      <c r="X89">
        <f t="shared" si="33"/>
        <v>0.20499999999999999</v>
      </c>
      <c r="Y89">
        <f t="shared" si="34"/>
        <v>0.27584415890136227</v>
      </c>
      <c r="Z89">
        <f t="shared" si="15"/>
        <v>0.33900589965367861</v>
      </c>
      <c r="AA89">
        <f t="shared" si="35"/>
        <v>0.34367862895443468</v>
      </c>
      <c r="AB89">
        <f t="shared" si="16"/>
        <v>-0.25558125000000004</v>
      </c>
      <c r="AC89">
        <f t="shared" si="17"/>
        <v>-0.3165312500000001</v>
      </c>
      <c r="AD89">
        <f t="shared" si="18"/>
        <v>-0.76798125000000006</v>
      </c>
      <c r="AE89">
        <f t="shared" si="19"/>
        <v>-0.3165312500000001</v>
      </c>
      <c r="AF89">
        <f t="shared" si="20"/>
        <v>7.8664539999999145E-2</v>
      </c>
      <c r="AG89">
        <f t="shared" si="21"/>
        <v>9.526199999999943E-2</v>
      </c>
      <c r="AH89">
        <f t="shared" si="22"/>
        <v>-2.4899785176874738E-2</v>
      </c>
      <c r="AI89">
        <f t="shared" si="36"/>
        <v>1.4162955774832582</v>
      </c>
      <c r="AJ89">
        <f>SQRT($Z89^2+$AG89^2)</f>
        <v>0.352136122322036</v>
      </c>
      <c r="AK89">
        <f t="shared" si="37"/>
        <v>0.35663685822416041</v>
      </c>
      <c r="AL89">
        <f t="shared" si="38"/>
        <v>8.624699999999956E-2</v>
      </c>
      <c r="AM89">
        <f t="shared" si="39"/>
        <v>0.1139289599999993</v>
      </c>
      <c r="AN89">
        <f t="shared" si="40"/>
        <v>0.41</v>
      </c>
      <c r="AO89">
        <f t="shared" si="41"/>
        <v>0.26909023999999909</v>
      </c>
      <c r="AP89">
        <f t="shared" si="23"/>
        <v>0.79531758976</v>
      </c>
      <c r="AQ89">
        <f t="shared" si="42"/>
        <v>6.8593756164030364E-2</v>
      </c>
      <c r="AR89">
        <f t="shared" si="24"/>
        <v>2.0209079403953026E-3</v>
      </c>
      <c r="AS89">
        <f t="shared" si="25"/>
        <v>-4.8000000000000001E-2</v>
      </c>
      <c r="AT89">
        <f t="shared" si="26"/>
        <v>1.3682955774832581</v>
      </c>
      <c r="AU89">
        <f t="shared" si="43"/>
        <v>1.3534562598973572</v>
      </c>
      <c r="AV89">
        <f t="shared" si="44"/>
        <v>1.2348630912128977</v>
      </c>
      <c r="AW89">
        <f t="shared" si="45"/>
        <v>1.3231298123374369</v>
      </c>
      <c r="AX89" s="8">
        <f t="shared" si="27"/>
        <v>3.5119788171626891</v>
      </c>
      <c r="AY89">
        <f t="shared" si="46"/>
        <v>0.71750400000000025</v>
      </c>
      <c r="AZ89">
        <f t="shared" si="47"/>
        <v>2.1337995774832583</v>
      </c>
      <c r="BA89">
        <f t="shared" si="48"/>
        <v>12.507737246583373</v>
      </c>
      <c r="BB89">
        <f t="shared" si="28"/>
        <v>2.0375756831439955</v>
      </c>
      <c r="BC89">
        <f t="shared" si="49"/>
        <v>0.25</v>
      </c>
    </row>
    <row r="90" spans="1:55" x14ac:dyDescent="0.2">
      <c r="A90">
        <f>Summary!A35</f>
        <v>7.8999999999999897</v>
      </c>
      <c r="B90">
        <f>Summary!B35</f>
        <v>0</v>
      </c>
      <c r="C90">
        <f>Summary!C35</f>
        <v>0.25</v>
      </c>
      <c r="D90" s="8">
        <f t="shared" si="0"/>
        <v>3.554259124378861</v>
      </c>
      <c r="E90" s="9">
        <f t="shared" si="1"/>
        <v>3.1801962158579653</v>
      </c>
      <c r="F90" s="8">
        <f t="shared" si="2"/>
        <v>0.35380242721609456</v>
      </c>
      <c r="G90" s="8">
        <f t="shared" si="29"/>
        <v>0.35828223163310774</v>
      </c>
      <c r="H90" s="8">
        <f t="shared" si="3"/>
        <v>7.2243730674224974E-2</v>
      </c>
      <c r="I90" s="8">
        <f t="shared" si="4"/>
        <v>1.6958527335144543E-3</v>
      </c>
      <c r="J90" s="8">
        <f t="shared" si="5"/>
        <v>3.9167576235261703</v>
      </c>
      <c r="K90" s="8">
        <f t="shared" si="6"/>
        <v>13.374919137041143</v>
      </c>
      <c r="L90" s="8">
        <f t="shared" si="30"/>
        <v>3.7835155222464958</v>
      </c>
      <c r="M90" s="8">
        <f t="shared" si="31"/>
        <v>3.3924416984943075</v>
      </c>
      <c r="N90" s="8">
        <f t="shared" si="7"/>
        <v>0.33900589965367861</v>
      </c>
      <c r="O90" s="8"/>
      <c r="P90">
        <f t="shared" si="8"/>
        <v>3.5114533092399958</v>
      </c>
      <c r="Q90">
        <f t="shared" si="9"/>
        <v>6.0000000000001025E-2</v>
      </c>
      <c r="R90">
        <f t="shared" si="10"/>
        <v>0</v>
      </c>
      <c r="S90">
        <f t="shared" si="11"/>
        <v>6.5</v>
      </c>
      <c r="T90">
        <f t="shared" si="12"/>
        <v>0</v>
      </c>
      <c r="U90">
        <f t="shared" si="13"/>
        <v>1.4906258762393414</v>
      </c>
      <c r="V90">
        <f t="shared" si="14"/>
        <v>3.7835155222464958</v>
      </c>
      <c r="W90">
        <f t="shared" si="32"/>
        <v>0.27</v>
      </c>
      <c r="X90">
        <f t="shared" si="33"/>
        <v>0.20499999999999999</v>
      </c>
      <c r="Y90">
        <f t="shared" si="34"/>
        <v>0.27584415890136227</v>
      </c>
      <c r="Z90">
        <f t="shared" si="15"/>
        <v>0.33900589965367861</v>
      </c>
      <c r="AA90">
        <f t="shared" si="35"/>
        <v>0.34367862895443468</v>
      </c>
      <c r="AB90">
        <f t="shared" si="16"/>
        <v>-0.25558125000000004</v>
      </c>
      <c r="AC90">
        <f t="shared" si="17"/>
        <v>-0.3165312500000001</v>
      </c>
      <c r="AD90">
        <f t="shared" si="18"/>
        <v>-0.76798125000000006</v>
      </c>
      <c r="AE90">
        <f t="shared" si="19"/>
        <v>-0.3165312500000001</v>
      </c>
      <c r="AF90">
        <f t="shared" si="20"/>
        <v>8.7485519999999053E-2</v>
      </c>
      <c r="AG90">
        <f t="shared" si="21"/>
        <v>0.10124799999999938</v>
      </c>
      <c r="AH90">
        <f t="shared" si="22"/>
        <v>-2.769190100249971E-2</v>
      </c>
      <c r="AI90">
        <f t="shared" si="36"/>
        <v>1.4629339752368418</v>
      </c>
      <c r="AJ90">
        <f>SQRT($Z90^2+$AG90^2)</f>
        <v>0.35380242721609456</v>
      </c>
      <c r="AK90">
        <f t="shared" si="37"/>
        <v>0.35828223163310774</v>
      </c>
      <c r="AL90">
        <f t="shared" si="38"/>
        <v>9.0647999999999521E-2</v>
      </c>
      <c r="AM90">
        <f t="shared" si="39"/>
        <v>0.12108196999999923</v>
      </c>
      <c r="AN90">
        <f t="shared" si="40"/>
        <v>0.41</v>
      </c>
      <c r="AO90">
        <f t="shared" si="41"/>
        <v>0.27839367999999898</v>
      </c>
      <c r="AP90">
        <f t="shared" si="23"/>
        <v>0.79696993506999991</v>
      </c>
      <c r="AQ90">
        <f t="shared" si="42"/>
        <v>7.2243730674224974E-2</v>
      </c>
      <c r="AR90">
        <f t="shared" si="24"/>
        <v>1.6958527335144543E-3</v>
      </c>
      <c r="AS90">
        <f t="shared" si="25"/>
        <v>-4.8000000000000001E-2</v>
      </c>
      <c r="AT90">
        <f t="shared" si="26"/>
        <v>1.4149339752368417</v>
      </c>
      <c r="AU90">
        <f t="shared" si="43"/>
        <v>1.350268497856566</v>
      </c>
      <c r="AV90">
        <f t="shared" si="44"/>
        <v>1.2316087931918669</v>
      </c>
      <c r="AW90">
        <f t="shared" si="45"/>
        <v>1.3231298123374369</v>
      </c>
      <c r="AX90" s="8">
        <f t="shared" si="27"/>
        <v>3.9167576235261703</v>
      </c>
      <c r="AY90">
        <f t="shared" si="46"/>
        <v>0.71421100000000037</v>
      </c>
      <c r="AZ90">
        <f t="shared" si="47"/>
        <v>2.1771449752368421</v>
      </c>
      <c r="BA90">
        <f t="shared" si="48"/>
        <v>13.374919137041143</v>
      </c>
      <c r="BB90">
        <f t="shared" si="28"/>
        <v>2.0186718492006737</v>
      </c>
      <c r="BC90">
        <f t="shared" si="49"/>
        <v>0.25</v>
      </c>
    </row>
    <row r="91" spans="1:55" x14ac:dyDescent="0.2">
      <c r="A91">
        <f>Summary!A36</f>
        <v>7.9999999999999893</v>
      </c>
      <c r="B91">
        <f>Summary!B36</f>
        <v>0</v>
      </c>
      <c r="C91">
        <f>Summary!C36</f>
        <v>0.25</v>
      </c>
      <c r="D91" s="8">
        <f t="shared" si="0"/>
        <v>3.9593040453705832</v>
      </c>
      <c r="E91" s="9">
        <f t="shared" si="1"/>
        <v>3.5553910691121695</v>
      </c>
      <c r="F91" s="8">
        <f t="shared" si="2"/>
        <v>0.35562328923173731</v>
      </c>
      <c r="G91" s="8">
        <f t="shared" si="29"/>
        <v>0.36008044079621965</v>
      </c>
      <c r="H91" s="8">
        <f t="shared" si="3"/>
        <v>7.6019319051749606E-2</v>
      </c>
      <c r="I91" s="8">
        <f t="shared" si="4"/>
        <v>1.4149929298262881E-3</v>
      </c>
      <c r="J91" s="8">
        <f t="shared" si="5"/>
        <v>4.368834970351883</v>
      </c>
      <c r="K91" s="8">
        <f t="shared" si="6"/>
        <v>14.310871854065208</v>
      </c>
      <c r="L91" s="8">
        <f t="shared" si="30"/>
        <v>4.2340127146718824</v>
      </c>
      <c r="M91" s="8">
        <f t="shared" si="31"/>
        <v>3.8103653043002725</v>
      </c>
      <c r="N91" s="8">
        <f t="shared" si="7"/>
        <v>0.33900589965367861</v>
      </c>
      <c r="O91" s="8"/>
      <c r="P91">
        <f t="shared" si="8"/>
        <v>3.9394061949104309</v>
      </c>
      <c r="Q91">
        <f t="shared" si="9"/>
        <v>5.0000000000001057E-2</v>
      </c>
      <c r="R91">
        <f t="shared" si="10"/>
        <v>0</v>
      </c>
      <c r="S91">
        <f t="shared" si="11"/>
        <v>6.5</v>
      </c>
      <c r="T91">
        <f t="shared" si="12"/>
        <v>0</v>
      </c>
      <c r="U91">
        <f t="shared" si="13"/>
        <v>1.541791501108853</v>
      </c>
      <c r="V91">
        <f t="shared" si="14"/>
        <v>4.2340127146718824</v>
      </c>
      <c r="W91">
        <f t="shared" si="32"/>
        <v>0.27</v>
      </c>
      <c r="X91">
        <f t="shared" si="33"/>
        <v>0.20499999999999999</v>
      </c>
      <c r="Y91">
        <f t="shared" si="34"/>
        <v>0.27584415890136227</v>
      </c>
      <c r="Z91">
        <f t="shared" si="15"/>
        <v>0.33900589965367861</v>
      </c>
      <c r="AA91">
        <f t="shared" si="35"/>
        <v>0.34367862895443468</v>
      </c>
      <c r="AB91">
        <f t="shared" si="16"/>
        <v>-0.25558125000000004</v>
      </c>
      <c r="AC91">
        <f t="shared" si="17"/>
        <v>-0.3165312500000001</v>
      </c>
      <c r="AD91">
        <f t="shared" si="18"/>
        <v>-0.76798125000000006</v>
      </c>
      <c r="AE91">
        <f t="shared" si="19"/>
        <v>-0.3165312500000001</v>
      </c>
      <c r="AF91">
        <f t="shared" si="20"/>
        <v>9.7044979999998934E-2</v>
      </c>
      <c r="AG91">
        <f t="shared" si="21"/>
        <v>0.10743799999999933</v>
      </c>
      <c r="AH91">
        <f t="shared" si="22"/>
        <v>-3.0717768825624672E-2</v>
      </c>
      <c r="AI91">
        <f t="shared" si="36"/>
        <v>1.5110737322832284</v>
      </c>
      <c r="AJ91">
        <f>SQRT($Z91^2+$AG91^2)</f>
        <v>0.35562328923173731</v>
      </c>
      <c r="AK91">
        <f t="shared" si="37"/>
        <v>0.36008044079621965</v>
      </c>
      <c r="AL91">
        <f t="shared" si="38"/>
        <v>9.517499999999951E-2</v>
      </c>
      <c r="AM91">
        <f t="shared" si="39"/>
        <v>0.12870999999999916</v>
      </c>
      <c r="AN91">
        <f t="shared" si="40"/>
        <v>0.41</v>
      </c>
      <c r="AO91">
        <f t="shared" si="41"/>
        <v>0.28823999999999894</v>
      </c>
      <c r="AP91">
        <f t="shared" si="23"/>
        <v>0.79873200999999994</v>
      </c>
      <c r="AQ91">
        <f t="shared" si="42"/>
        <v>7.6019319051749606E-2</v>
      </c>
      <c r="AR91">
        <f t="shared" si="24"/>
        <v>1.4149929298262881E-3</v>
      </c>
      <c r="AS91">
        <f t="shared" si="25"/>
        <v>-4.8000000000000001E-2</v>
      </c>
      <c r="AT91">
        <f t="shared" si="26"/>
        <v>1.4630737322832283</v>
      </c>
      <c r="AU91">
        <f t="shared" si="43"/>
        <v>1.3475378801061153</v>
      </c>
      <c r="AV91">
        <f t="shared" si="44"/>
        <v>1.2287916815414743</v>
      </c>
      <c r="AW91">
        <f t="shared" si="45"/>
        <v>1.3231298123374369</v>
      </c>
      <c r="AX91" s="8">
        <f t="shared" si="27"/>
        <v>4.368834970351883</v>
      </c>
      <c r="AY91">
        <f t="shared" si="46"/>
        <v>0.71070000000000033</v>
      </c>
      <c r="AZ91">
        <f t="shared" si="47"/>
        <v>2.2217737322832285</v>
      </c>
      <c r="BA91">
        <f t="shared" si="48"/>
        <v>14.310871854065208</v>
      </c>
      <c r="BB91">
        <f t="shared" si="28"/>
        <v>1.9984630408636754</v>
      </c>
      <c r="BC91">
        <f t="shared" si="49"/>
        <v>0.25</v>
      </c>
    </row>
    <row r="92" spans="1:55" x14ac:dyDescent="0.2">
      <c r="A92">
        <f>Summary!A37</f>
        <v>8.099999999999989</v>
      </c>
      <c r="B92">
        <f>Summary!B37</f>
        <v>0</v>
      </c>
      <c r="C92">
        <f>Summary!C37</f>
        <v>0.25</v>
      </c>
      <c r="D92" s="8">
        <f t="shared" si="0"/>
        <v>4.4102068562474219</v>
      </c>
      <c r="E92" s="9">
        <f t="shared" si="1"/>
        <v>3.9741002002696293</v>
      </c>
      <c r="F92" s="8">
        <f t="shared" si="2"/>
        <v>0.35760694096172108</v>
      </c>
      <c r="G92" s="8">
        <f t="shared" si="29"/>
        <v>0.36203967216867244</v>
      </c>
      <c r="H92" s="8">
        <f t="shared" si="3"/>
        <v>7.9923055326086803E-2</v>
      </c>
      <c r="I92" s="8">
        <f t="shared" si="4"/>
        <v>1.1737183748767672E-3</v>
      </c>
      <c r="J92" s="8">
        <f t="shared" si="5"/>
        <v>4.8736466404948766</v>
      </c>
      <c r="K92" s="8">
        <f t="shared" si="6"/>
        <v>15.321761796295455</v>
      </c>
      <c r="L92" s="8">
        <f t="shared" si="30"/>
        <v>4.738543691118732</v>
      </c>
      <c r="M92" s="8">
        <f t="shared" si="31"/>
        <v>4.2796017599214009</v>
      </c>
      <c r="N92" s="8">
        <f t="shared" si="7"/>
        <v>0.33900589965367861</v>
      </c>
      <c r="O92" s="8"/>
      <c r="P92">
        <f t="shared" si="8"/>
        <v>4.4195151698763526</v>
      </c>
      <c r="Q92">
        <f t="shared" si="9"/>
        <v>0.05</v>
      </c>
      <c r="R92">
        <f t="shared" si="10"/>
        <v>0</v>
      </c>
      <c r="S92">
        <f t="shared" si="11"/>
        <v>6.5</v>
      </c>
      <c r="T92">
        <f t="shared" si="12"/>
        <v>0</v>
      </c>
      <c r="U92">
        <f t="shared" si="13"/>
        <v>1.594753143194416</v>
      </c>
      <c r="V92">
        <f t="shared" si="14"/>
        <v>4.738543691118732</v>
      </c>
      <c r="W92">
        <f t="shared" si="32"/>
        <v>0.27</v>
      </c>
      <c r="X92">
        <f t="shared" si="33"/>
        <v>0.20499999999999999</v>
      </c>
      <c r="Y92">
        <f t="shared" si="34"/>
        <v>0.27584415890136227</v>
      </c>
      <c r="Z92">
        <f t="shared" si="15"/>
        <v>0.33900589965367861</v>
      </c>
      <c r="AA92">
        <f t="shared" si="35"/>
        <v>0.34367862895443468</v>
      </c>
      <c r="AB92">
        <f t="shared" si="16"/>
        <v>-0.25558125000000004</v>
      </c>
      <c r="AC92">
        <f t="shared" si="17"/>
        <v>-0.3165312500000001</v>
      </c>
      <c r="AD92">
        <f t="shared" si="18"/>
        <v>-0.76798125000000006</v>
      </c>
      <c r="AE92">
        <f t="shared" si="19"/>
        <v>-0.3165312500000001</v>
      </c>
      <c r="AF92">
        <f t="shared" si="20"/>
        <v>0.10737495999999881</v>
      </c>
      <c r="AG92">
        <f t="shared" si="21"/>
        <v>0.11383199999999927</v>
      </c>
      <c r="AH92">
        <f t="shared" si="22"/>
        <v>-3.3987530307499632E-2</v>
      </c>
      <c r="AI92">
        <f t="shared" si="36"/>
        <v>1.5607656128869163</v>
      </c>
      <c r="AJ92">
        <f>SQRT($Z92^2+$AG92^2)</f>
        <v>0.35760694096172108</v>
      </c>
      <c r="AK92">
        <f t="shared" si="37"/>
        <v>0.36203967216867244</v>
      </c>
      <c r="AL92">
        <f t="shared" si="38"/>
        <v>9.9827999999999473E-2</v>
      </c>
      <c r="AM92">
        <f t="shared" si="39"/>
        <v>0.13682942999999909</v>
      </c>
      <c r="AN92">
        <f t="shared" si="40"/>
        <v>0.41</v>
      </c>
      <c r="AO92">
        <f t="shared" si="41"/>
        <v>0.29864791999999885</v>
      </c>
      <c r="AP92">
        <f t="shared" si="23"/>
        <v>0.80060759832999984</v>
      </c>
      <c r="AQ92">
        <f t="shared" si="42"/>
        <v>7.9923055326086803E-2</v>
      </c>
      <c r="AR92">
        <f t="shared" si="24"/>
        <v>1.1737183748767672E-3</v>
      </c>
      <c r="AS92">
        <f t="shared" si="25"/>
        <v>-4.8000000000000001E-2</v>
      </c>
      <c r="AT92">
        <f t="shared" si="26"/>
        <v>1.5127656128869162</v>
      </c>
      <c r="AU92">
        <f t="shared" si="43"/>
        <v>1.345198123887128</v>
      </c>
      <c r="AV92">
        <f t="shared" si="44"/>
        <v>1.2263522294088649</v>
      </c>
      <c r="AW92">
        <f t="shared" si="45"/>
        <v>1.3231298123374369</v>
      </c>
      <c r="AX92" s="8">
        <f t="shared" si="27"/>
        <v>4.8736466404948766</v>
      </c>
      <c r="AY92">
        <f t="shared" si="46"/>
        <v>0.70697100000000035</v>
      </c>
      <c r="AZ92">
        <f t="shared" si="47"/>
        <v>2.2677366128869165</v>
      </c>
      <c r="BA92">
        <f t="shared" si="48"/>
        <v>15.321761796295455</v>
      </c>
      <c r="BB92">
        <f t="shared" si="28"/>
        <v>1.9769498827364085</v>
      </c>
      <c r="BC92">
        <f t="shared" si="49"/>
        <v>0.25</v>
      </c>
    </row>
    <row r="93" spans="1:55" x14ac:dyDescent="0.2">
      <c r="A93">
        <f>Summary!A38</f>
        <v>8.1999999999999886</v>
      </c>
      <c r="B93">
        <f>Summary!B38</f>
        <v>0</v>
      </c>
      <c r="C93">
        <f>Summary!C38</f>
        <v>0.25</v>
      </c>
      <c r="D93" s="8">
        <f t="shared" ref="D93:D110" si="50">IF($AI93&lt;0,0,$AI93^(1/0.3))</f>
        <v>4.9121648776950817</v>
      </c>
      <c r="E93" s="9">
        <f t="shared" si="1"/>
        <v>4.4413366755849077</v>
      </c>
      <c r="F93" s="8">
        <f t="shared" si="2"/>
        <v>0.35976156673552528</v>
      </c>
      <c r="G93" s="8">
        <f t="shared" si="29"/>
        <v>0.3641680723237552</v>
      </c>
      <c r="H93" s="8">
        <f t="shared" si="3"/>
        <v>8.3957628813050397E-2</v>
      </c>
      <c r="I93" s="8">
        <f t="shared" si="4"/>
        <v>9.6768139732680326E-4</v>
      </c>
      <c r="J93" s="8">
        <f t="shared" ref="J93:J124" si="51">IF($C93=0.25,$AX93,-999)</f>
        <v>5.4372585062904681</v>
      </c>
      <c r="K93" s="8">
        <f t="shared" ref="K93:K124" si="52">IF($C93=0.25,$BA93,-999)</f>
        <v>16.414365018413999</v>
      </c>
      <c r="L93" s="8">
        <f t="shared" si="30"/>
        <v>5.303621727705643</v>
      </c>
      <c r="M93" s="8">
        <f t="shared" si="31"/>
        <v>4.8064367017380532</v>
      </c>
      <c r="N93" s="8">
        <f t="shared" si="7"/>
        <v>0.33900589965367861</v>
      </c>
      <c r="O93" s="8"/>
      <c r="P93">
        <f t="shared" si="8"/>
        <v>4.9581366760305103</v>
      </c>
      <c r="Q93">
        <f t="shared" si="9"/>
        <v>0.05</v>
      </c>
      <c r="R93">
        <f t="shared" ref="R93:R124" si="53">IF($C93&lt;$Q93,($C93-$Q93),0)/$Q93</f>
        <v>0</v>
      </c>
      <c r="S93">
        <f t="shared" si="11"/>
        <v>6.5</v>
      </c>
      <c r="T93">
        <f t="shared" ref="T93:T124" si="54">IF($A93&gt;7,0,IF($A93&lt;$S93,1,(7-$A93)/(7-$S93)))</f>
        <v>0</v>
      </c>
      <c r="U93">
        <f t="shared" si="13"/>
        <v>1.6495738463433118</v>
      </c>
      <c r="V93">
        <f t="shared" si="14"/>
        <v>5.303621727705643</v>
      </c>
      <c r="W93">
        <f t="shared" si="32"/>
        <v>0.27</v>
      </c>
      <c r="X93">
        <f t="shared" si="33"/>
        <v>0.20499999999999999</v>
      </c>
      <c r="Y93">
        <f t="shared" si="34"/>
        <v>0.27584415890136227</v>
      </c>
      <c r="Z93">
        <f t="shared" si="15"/>
        <v>0.33900589965367861</v>
      </c>
      <c r="AA93">
        <f t="shared" si="35"/>
        <v>0.34367862895443468</v>
      </c>
      <c r="AB93">
        <f t="shared" si="16"/>
        <v>-0.25558125000000004</v>
      </c>
      <c r="AC93">
        <f t="shared" si="17"/>
        <v>-0.3165312500000001</v>
      </c>
      <c r="AD93">
        <f t="shared" si="18"/>
        <v>-0.76798125000000006</v>
      </c>
      <c r="AE93">
        <f t="shared" ref="AE93:AE124" si="55">IF($B93=-1,$AB93,IF($B93=0,$AC93,$AD93))</f>
        <v>-0.3165312500000001</v>
      </c>
      <c r="AF93">
        <f t="shared" si="20"/>
        <v>0.11850749999999868</v>
      </c>
      <c r="AG93">
        <f t="shared" si="21"/>
        <v>0.12042999999999922</v>
      </c>
      <c r="AH93">
        <f t="shared" si="22"/>
        <v>-3.7511327109374597E-2</v>
      </c>
      <c r="AI93">
        <f t="shared" si="36"/>
        <v>1.6120625192339373</v>
      </c>
      <c r="AJ93">
        <f>SQRT($Z93^2+$AG93^2)</f>
        <v>0.35976156673552528</v>
      </c>
      <c r="AK93">
        <f t="shared" si="37"/>
        <v>0.3641680723237552</v>
      </c>
      <c r="AL93">
        <f t="shared" si="38"/>
        <v>0.10460699999999942</v>
      </c>
      <c r="AM93">
        <f t="shared" si="39"/>
        <v>0.145456639999999</v>
      </c>
      <c r="AN93">
        <f t="shared" si="40"/>
        <v>0.41</v>
      </c>
      <c r="AO93">
        <f t="shared" si="41"/>
        <v>0.30963615999999872</v>
      </c>
      <c r="AP93">
        <f t="shared" ref="AP93:AP124" si="56">IF($C93&lt;0.1,0,IF($C93&lt;0.15,20*$AM93*($C93-0.1),IF($C93&lt;0.28,$AM93+7.69*(1-$AM93)*($C93-0.15),IF($C93&lt;0.3,1,IF($C93&lt;0.4,1-10*(1-$AN93)*($C93-0.3),$AN93-10*($AN93-$AO93)*($C93-0.4))))))</f>
        <v>0.80260048383999982</v>
      </c>
      <c r="AQ93">
        <f t="shared" si="42"/>
        <v>8.3957628813050397E-2</v>
      </c>
      <c r="AR93">
        <f t="shared" ref="AR93:AR124" si="57">1/(1+EXP(IF($B93=-1,$C$42+$C$43*AI93,IF($B93=0,$D$42+$D$43*$AI93,$E$42+$E$43*$AI93))))</f>
        <v>9.6768139732680326E-4</v>
      </c>
      <c r="AS93">
        <f t="shared" si="25"/>
        <v>-4.8000000000000001E-2</v>
      </c>
      <c r="AT93">
        <f t="shared" ref="AT93:AT156" si="58">$AI93+$AS93</f>
        <v>1.5640625192339372</v>
      </c>
      <c r="AU93">
        <f t="shared" si="43"/>
        <v>1.3431927473200442</v>
      </c>
      <c r="AV93">
        <f t="shared" si="44"/>
        <v>1.2242392107268925</v>
      </c>
      <c r="AW93">
        <f t="shared" si="45"/>
        <v>1.3231298123374369</v>
      </c>
      <c r="AX93" s="8">
        <f t="shared" ref="AX93:AX124" si="59">IF($B93=-1,$AU93,IF($B93=0,$AV93,$AW93))*($AT93^(1/0.3))</f>
        <v>5.4372585062904681</v>
      </c>
      <c r="AY93">
        <f t="shared" si="46"/>
        <v>0.70302400000000043</v>
      </c>
      <c r="AZ93">
        <f t="shared" si="47"/>
        <v>2.3150865192339376</v>
      </c>
      <c r="BA93">
        <f t="shared" si="48"/>
        <v>16.414365018413999</v>
      </c>
      <c r="BB93">
        <f t="shared" ref="BB93:BB124" si="60">($AZ93-$D93^0.3)/$F93</f>
        <v>1.9541386990812739</v>
      </c>
      <c r="BC93">
        <f t="shared" si="49"/>
        <v>0.25</v>
      </c>
    </row>
    <row r="94" spans="1:55" x14ac:dyDescent="0.2">
      <c r="A94">
        <f>Summary!A39</f>
        <v>8.2999999999999883</v>
      </c>
      <c r="B94">
        <f>Summary!B39</f>
        <v>0</v>
      </c>
      <c r="C94">
        <f>Summary!C39</f>
        <v>0.25</v>
      </c>
      <c r="D94" s="8">
        <f t="shared" si="50"/>
        <v>5.4709717419354709</v>
      </c>
      <c r="E94" s="9">
        <f t="shared" si="1"/>
        <v>4.9626949837379284</v>
      </c>
      <c r="F94" s="8">
        <f t="shared" si="2"/>
        <v>0.36209526622699695</v>
      </c>
      <c r="G94" s="8">
        <f t="shared" si="29"/>
        <v>0.36647371232327125</v>
      </c>
      <c r="H94" s="8">
        <f t="shared" si="3"/>
        <v>8.8125888882348236E-2</v>
      </c>
      <c r="I94" s="8">
        <f t="shared" si="4"/>
        <v>7.9281406401734273E-4</v>
      </c>
      <c r="J94" s="8">
        <f t="shared" si="51"/>
        <v>6.0664405057801059</v>
      </c>
      <c r="K94" s="8">
        <f t="shared" si="52"/>
        <v>17.596131932963022</v>
      </c>
      <c r="L94" s="8">
        <f t="shared" si="30"/>
        <v>5.9365479023642838</v>
      </c>
      <c r="M94" s="8">
        <f t="shared" si="31"/>
        <v>5.3979245064665333</v>
      </c>
      <c r="N94" s="8">
        <f t="shared" si="7"/>
        <v>0.33900589965367861</v>
      </c>
      <c r="O94" s="8"/>
      <c r="P94">
        <f t="shared" si="8"/>
        <v>5.5624018366898502</v>
      </c>
      <c r="Q94">
        <f t="shared" si="9"/>
        <v>0.05</v>
      </c>
      <c r="R94">
        <f t="shared" si="53"/>
        <v>0</v>
      </c>
      <c r="S94">
        <f t="shared" si="11"/>
        <v>6.5</v>
      </c>
      <c r="T94">
        <f t="shared" si="54"/>
        <v>0</v>
      </c>
      <c r="U94">
        <f t="shared" si="13"/>
        <v>1.7063188673697387</v>
      </c>
      <c r="V94">
        <f t="shared" si="14"/>
        <v>5.9365479023642838</v>
      </c>
      <c r="W94">
        <f t="shared" si="32"/>
        <v>0.27</v>
      </c>
      <c r="X94">
        <f t="shared" si="33"/>
        <v>0.20499999999999999</v>
      </c>
      <c r="Y94">
        <f t="shared" si="34"/>
        <v>0.27584415890136227</v>
      </c>
      <c r="Z94">
        <f t="shared" si="15"/>
        <v>0.33900589965367861</v>
      </c>
      <c r="AA94">
        <f t="shared" si="35"/>
        <v>0.34367862895443468</v>
      </c>
      <c r="AB94">
        <f t="shared" si="16"/>
        <v>-0.25558125000000004</v>
      </c>
      <c r="AC94">
        <f t="shared" si="17"/>
        <v>-0.3165312500000001</v>
      </c>
      <c r="AD94">
        <f t="shared" si="18"/>
        <v>-0.76798125000000006</v>
      </c>
      <c r="AE94">
        <f t="shared" si="55"/>
        <v>-0.3165312500000001</v>
      </c>
      <c r="AF94">
        <f t="shared" si="20"/>
        <v>0.13047463999999853</v>
      </c>
      <c r="AG94">
        <f t="shared" si="21"/>
        <v>0.12723199999999921</v>
      </c>
      <c r="AH94">
        <f t="shared" si="22"/>
        <v>-4.1299300892499551E-2</v>
      </c>
      <c r="AI94">
        <f t="shared" si="36"/>
        <v>1.6650195664772391</v>
      </c>
      <c r="AJ94">
        <f>SQRT($Z94^2+$AG94^2)</f>
        <v>0.36209526622699695</v>
      </c>
      <c r="AK94">
        <f t="shared" si="37"/>
        <v>0.36647371232327125</v>
      </c>
      <c r="AL94">
        <f t="shared" si="38"/>
        <v>0.10951199999999942</v>
      </c>
      <c r="AM94">
        <f t="shared" si="39"/>
        <v>0.15460800999999888</v>
      </c>
      <c r="AN94">
        <f t="shared" si="40"/>
        <v>0.41</v>
      </c>
      <c r="AO94">
        <f t="shared" si="41"/>
        <v>0.32122343999999858</v>
      </c>
      <c r="AP94">
        <f t="shared" si="56"/>
        <v>0.80471445030999988</v>
      </c>
      <c r="AQ94">
        <f t="shared" si="42"/>
        <v>8.8125888882348236E-2</v>
      </c>
      <c r="AR94">
        <f t="shared" si="57"/>
        <v>7.9281406401734273E-4</v>
      </c>
      <c r="AS94">
        <f t="shared" si="25"/>
        <v>-4.8000000000000001E-2</v>
      </c>
      <c r="AT94">
        <f t="shared" si="58"/>
        <v>1.6170195664772391</v>
      </c>
      <c r="AU94">
        <f t="shared" si="43"/>
        <v>1.3414735706013921</v>
      </c>
      <c r="AV94">
        <f t="shared" si="44"/>
        <v>1.222408494912341</v>
      </c>
      <c r="AW94">
        <f t="shared" si="45"/>
        <v>1.3231298123374369</v>
      </c>
      <c r="AX94" s="8">
        <f t="shared" si="59"/>
        <v>6.0664405057801059</v>
      </c>
      <c r="AY94">
        <f t="shared" si="46"/>
        <v>0.69885900000000045</v>
      </c>
      <c r="AZ94">
        <f t="shared" si="47"/>
        <v>2.3638785664772395</v>
      </c>
      <c r="BA94">
        <f t="shared" si="48"/>
        <v>17.596131932963022</v>
      </c>
      <c r="BB94">
        <f t="shared" si="60"/>
        <v>1.9300418016563816</v>
      </c>
      <c r="BC94">
        <f t="shared" si="49"/>
        <v>0.25</v>
      </c>
    </row>
    <row r="95" spans="1:55" x14ac:dyDescent="0.2">
      <c r="A95">
        <f>Summary!A40</f>
        <v>8.3999999999999879</v>
      </c>
      <c r="B95">
        <f>Summary!B40</f>
        <v>0</v>
      </c>
      <c r="C95">
        <f>Summary!C40</f>
        <v>0.25</v>
      </c>
      <c r="D95" s="8">
        <f t="shared" si="50"/>
        <v>6.0930871289647142</v>
      </c>
      <c r="E95" s="9">
        <f t="shared" si="1"/>
        <v>5.5444195294900354</v>
      </c>
      <c r="F95" s="8">
        <f t="shared" si="2"/>
        <v>0.36461601808477884</v>
      </c>
      <c r="G95" s="8">
        <f t="shared" si="29"/>
        <v>0.36896455201550155</v>
      </c>
      <c r="H95" s="8">
        <f t="shared" si="3"/>
        <v>9.2430849725144829E-2</v>
      </c>
      <c r="I95" s="8">
        <f t="shared" si="4"/>
        <v>6.4533986950680779E-4</v>
      </c>
      <c r="J95" s="8">
        <f t="shared" si="51"/>
        <v>6.7687494944255366</v>
      </c>
      <c r="K95" s="8">
        <f t="shared" si="52"/>
        <v>18.87525925860588</v>
      </c>
      <c r="L95" s="8">
        <f t="shared" si="30"/>
        <v>6.6455066065312742</v>
      </c>
      <c r="M95" s="8">
        <f t="shared" si="31"/>
        <v>6.0619822059517068</v>
      </c>
      <c r="N95" s="8">
        <f t="shared" si="7"/>
        <v>0.33900589965367861</v>
      </c>
      <c r="O95" s="8"/>
      <c r="P95">
        <f t="shared" si="8"/>
        <v>6.2403108696837029</v>
      </c>
      <c r="Q95">
        <f t="shared" si="9"/>
        <v>0.05</v>
      </c>
      <c r="R95">
        <f t="shared" si="53"/>
        <v>0</v>
      </c>
      <c r="S95">
        <f t="shared" si="11"/>
        <v>6.5</v>
      </c>
      <c r="T95">
        <f t="shared" si="54"/>
        <v>0</v>
      </c>
      <c r="U95">
        <f t="shared" si="13"/>
        <v>1.7650557537344385</v>
      </c>
      <c r="V95">
        <f t="shared" si="14"/>
        <v>6.6455066065312742</v>
      </c>
      <c r="W95">
        <f t="shared" si="32"/>
        <v>0.27</v>
      </c>
      <c r="X95">
        <f t="shared" si="33"/>
        <v>0.20499999999999999</v>
      </c>
      <c r="Y95">
        <f t="shared" si="34"/>
        <v>0.27584415890136227</v>
      </c>
      <c r="Z95">
        <f t="shared" si="15"/>
        <v>0.33900589965367861</v>
      </c>
      <c r="AA95">
        <f t="shared" si="35"/>
        <v>0.34367862895443468</v>
      </c>
      <c r="AB95">
        <f t="shared" si="16"/>
        <v>-0.25558125000000004</v>
      </c>
      <c r="AC95">
        <f t="shared" si="17"/>
        <v>-0.3165312500000001</v>
      </c>
      <c r="AD95">
        <f t="shared" si="18"/>
        <v>-0.76798125000000006</v>
      </c>
      <c r="AE95">
        <f t="shared" si="55"/>
        <v>-0.3165312500000001</v>
      </c>
      <c r="AF95">
        <f t="shared" si="20"/>
        <v>0.14330841999999838</v>
      </c>
      <c r="AG95">
        <f t="shared" si="21"/>
        <v>0.13423799999999916</v>
      </c>
      <c r="AH95">
        <f t="shared" si="22"/>
        <v>-4.5361593318124505E-2</v>
      </c>
      <c r="AI95">
        <f t="shared" si="36"/>
        <v>1.7196941604163141</v>
      </c>
      <c r="AJ95">
        <f>SQRT($Z95^2+$AG95^2)</f>
        <v>0.36461601808477884</v>
      </c>
      <c r="AK95">
        <f t="shared" si="37"/>
        <v>0.36896455201550155</v>
      </c>
      <c r="AL95">
        <f t="shared" si="38"/>
        <v>0.11454299999999937</v>
      </c>
      <c r="AM95">
        <f t="shared" si="39"/>
        <v>0.16429991999999877</v>
      </c>
      <c r="AN95">
        <f t="shared" si="40"/>
        <v>0.41</v>
      </c>
      <c r="AO95">
        <f t="shared" si="41"/>
        <v>0.33342847999999847</v>
      </c>
      <c r="AP95">
        <f t="shared" si="56"/>
        <v>0.80695328151999979</v>
      </c>
      <c r="AQ95">
        <f t="shared" si="42"/>
        <v>9.2430849725144829E-2</v>
      </c>
      <c r="AR95">
        <f t="shared" si="57"/>
        <v>6.4533986950680779E-4</v>
      </c>
      <c r="AS95">
        <f t="shared" si="25"/>
        <v>-4.8000000000000001E-2</v>
      </c>
      <c r="AT95">
        <f t="shared" si="58"/>
        <v>1.671694160416314</v>
      </c>
      <c r="AU95">
        <f t="shared" si="43"/>
        <v>1.3399994591567175</v>
      </c>
      <c r="AV95">
        <f t="shared" si="44"/>
        <v>1.2208220280632538</v>
      </c>
      <c r="AW95">
        <f t="shared" si="45"/>
        <v>1.3231298123374369</v>
      </c>
      <c r="AX95" s="8">
        <f t="shared" si="59"/>
        <v>6.7687494944255366</v>
      </c>
      <c r="AY95">
        <f t="shared" si="46"/>
        <v>0.69447600000000054</v>
      </c>
      <c r="AZ95">
        <f t="shared" si="47"/>
        <v>2.4141701604163144</v>
      </c>
      <c r="BA95">
        <f t="shared" si="48"/>
        <v>18.87525925860588</v>
      </c>
      <c r="BB95">
        <f t="shared" si="60"/>
        <v>1.9046777035410549</v>
      </c>
      <c r="BC95">
        <f t="shared" si="49"/>
        <v>0.25</v>
      </c>
    </row>
    <row r="96" spans="1:55" s="10" customFormat="1" x14ac:dyDescent="0.2">
      <c r="A96">
        <f>Summary!A41</f>
        <v>8.4999999999999876</v>
      </c>
      <c r="B96" s="10">
        <f>Summary!B41</f>
        <v>0</v>
      </c>
      <c r="C96" s="10">
        <f>Summary!C41</f>
        <v>0.25</v>
      </c>
      <c r="D96" s="11">
        <f t="shared" si="50"/>
        <v>6.7857148209662768</v>
      </c>
      <c r="E96" s="12">
        <f t="shared" si="1"/>
        <v>6.193481339613041</v>
      </c>
      <c r="F96" s="11">
        <f t="shared" si="2"/>
        <v>0.36733164402757318</v>
      </c>
      <c r="G96" s="8">
        <f t="shared" si="29"/>
        <v>0.37164840468378135</v>
      </c>
      <c r="H96" s="11">
        <f t="shared" si="3"/>
        <v>9.6875695121624431E-2</v>
      </c>
      <c r="I96" s="11">
        <f t="shared" si="4"/>
        <v>5.2178016856210916E-4</v>
      </c>
      <c r="J96" s="11">
        <f t="shared" si="51"/>
        <v>7.5526220478718065</v>
      </c>
      <c r="K96" s="11">
        <f t="shared" si="52"/>
        <v>20.260770061144498</v>
      </c>
      <c r="L96" s="11">
        <f t="shared" si="30"/>
        <v>7.4396726553229007</v>
      </c>
      <c r="M96" s="11">
        <f t="shared" si="31"/>
        <v>6.8074948666233874</v>
      </c>
      <c r="N96" s="11">
        <f t="shared" si="7"/>
        <v>0.33900589965367861</v>
      </c>
      <c r="O96" s="11"/>
      <c r="P96" s="10">
        <f t="shared" si="8"/>
        <v>7.0008390068895867</v>
      </c>
      <c r="Q96" s="10">
        <f t="shared" si="9"/>
        <v>0.05</v>
      </c>
      <c r="R96" s="10">
        <f t="shared" si="53"/>
        <v>0</v>
      </c>
      <c r="S96" s="10">
        <f t="shared" si="11"/>
        <v>6.5</v>
      </c>
      <c r="T96" s="10">
        <f t="shared" si="54"/>
        <v>0</v>
      </c>
      <c r="U96">
        <f t="shared" si="13"/>
        <v>1.8258544239510368</v>
      </c>
      <c r="V96" s="10">
        <f t="shared" si="14"/>
        <v>7.4396726553229007</v>
      </c>
      <c r="W96" s="10">
        <f t="shared" si="32"/>
        <v>0.27</v>
      </c>
      <c r="X96">
        <f t="shared" si="33"/>
        <v>0.20499999999999999</v>
      </c>
      <c r="Y96">
        <f t="shared" si="34"/>
        <v>0.27584415890136227</v>
      </c>
      <c r="Z96" s="10">
        <f t="shared" si="15"/>
        <v>0.33900589965367861</v>
      </c>
      <c r="AA96">
        <f t="shared" si="35"/>
        <v>0.34367862895443468</v>
      </c>
      <c r="AB96" s="10">
        <f t="shared" si="16"/>
        <v>-0.25558125000000004</v>
      </c>
      <c r="AC96" s="10">
        <f t="shared" si="17"/>
        <v>-0.3165312500000001</v>
      </c>
      <c r="AD96" s="10">
        <f t="shared" si="18"/>
        <v>-0.76798125000000006</v>
      </c>
      <c r="AE96" s="10">
        <f t="shared" si="55"/>
        <v>-0.3165312500000001</v>
      </c>
      <c r="AF96" s="10">
        <f t="shared" si="20"/>
        <v>0.15704087999999822</v>
      </c>
      <c r="AG96" s="10">
        <f t="shared" si="21"/>
        <v>0.14144799999999907</v>
      </c>
      <c r="AH96" s="10">
        <f t="shared" si="22"/>
        <v>-4.9708346047499449E-2</v>
      </c>
      <c r="AI96" s="10">
        <f t="shared" si="36"/>
        <v>1.7761460779035374</v>
      </c>
      <c r="AJ96" s="10">
        <f>SQRT($Z96^2+$AG96^2)</f>
        <v>0.36733164402757318</v>
      </c>
      <c r="AK96">
        <f t="shared" si="37"/>
        <v>0.37164840468378135</v>
      </c>
      <c r="AL96" s="10">
        <f t="shared" si="38"/>
        <v>0.11969999999999933</v>
      </c>
      <c r="AM96" s="10">
        <f t="shared" si="39"/>
        <v>0.1745487499999987</v>
      </c>
      <c r="AN96" s="10">
        <f t="shared" si="40"/>
        <v>0.41</v>
      </c>
      <c r="AO96" s="10">
        <f t="shared" si="41"/>
        <v>0.34626999999999841</v>
      </c>
      <c r="AP96" s="10">
        <f t="shared" si="56"/>
        <v>0.80932076124999974</v>
      </c>
      <c r="AQ96" s="10">
        <f t="shared" si="42"/>
        <v>9.6875695121624431E-2</v>
      </c>
      <c r="AR96" s="10">
        <f t="shared" si="57"/>
        <v>5.2178016856210916E-4</v>
      </c>
      <c r="AS96" s="10">
        <f t="shared" si="25"/>
        <v>-4.8000000000000001E-2</v>
      </c>
      <c r="AT96" s="10">
        <f t="shared" si="58"/>
        <v>1.7281460779035374</v>
      </c>
      <c r="AU96" s="10">
        <f t="shared" si="43"/>
        <v>1.3387352664921301</v>
      </c>
      <c r="AV96" s="10">
        <f t="shared" si="44"/>
        <v>1.2194469691166749</v>
      </c>
      <c r="AW96" s="10">
        <f t="shared" si="45"/>
        <v>1.3231298123374369</v>
      </c>
      <c r="AX96" s="11">
        <f t="shared" si="59"/>
        <v>7.5526220478718065</v>
      </c>
      <c r="AY96">
        <f t="shared" si="46"/>
        <v>0.68987500000000057</v>
      </c>
      <c r="AZ96" s="10">
        <f t="shared" si="47"/>
        <v>2.4660210779035379</v>
      </c>
      <c r="BA96" s="10">
        <f t="shared" si="48"/>
        <v>20.260770061144498</v>
      </c>
      <c r="BB96" s="10">
        <f t="shared" si="60"/>
        <v>1.8780712503718195</v>
      </c>
      <c r="BC96">
        <f t="shared" si="49"/>
        <v>0.25</v>
      </c>
    </row>
    <row r="97" spans="1:55" x14ac:dyDescent="0.2">
      <c r="A97">
        <f>Summary!A42</f>
        <v>8.5999999999999872</v>
      </c>
      <c r="B97">
        <f>Summary!B42</f>
        <v>0</v>
      </c>
      <c r="C97">
        <f>Summary!C42</f>
        <v>0.25</v>
      </c>
      <c r="D97" s="8">
        <f t="shared" si="50"/>
        <v>7.5568900839485105</v>
      </c>
      <c r="E97" s="9">
        <f t="shared" si="1"/>
        <v>6.9176639810132725</v>
      </c>
      <c r="F97" s="8">
        <f t="shared" si="2"/>
        <v>0.37024977386083535</v>
      </c>
      <c r="G97" s="8">
        <f t="shared" si="29"/>
        <v>0.3745329024852152</v>
      </c>
      <c r="H97" s="8">
        <f t="shared" ref="H97:H110" si="61">AQ97</f>
        <v>0.10146378320855363</v>
      </c>
      <c r="I97" s="8">
        <f t="shared" ref="I97:I110" si="62">AR97</f>
        <v>4.1895573222268867E-4</v>
      </c>
      <c r="J97" s="8">
        <f t="shared" si="51"/>
        <v>8.4274784243810306</v>
      </c>
      <c r="K97" s="8">
        <f t="shared" si="52"/>
        <v>21.762602835610103</v>
      </c>
      <c r="L97" s="8">
        <f t="shared" si="30"/>
        <v>8.3293314062353581</v>
      </c>
      <c r="M97" s="8">
        <f t="shared" si="31"/>
        <v>7.6444338324435588</v>
      </c>
      <c r="N97" s="8">
        <f t="shared" si="7"/>
        <v>0.33900589965367861</v>
      </c>
      <c r="O97" s="8"/>
      <c r="P97">
        <f t="shared" si="8"/>
        <v>7.8540553225469303</v>
      </c>
      <c r="Q97">
        <f t="shared" si="9"/>
        <v>0.05</v>
      </c>
      <c r="R97">
        <f t="shared" si="53"/>
        <v>0</v>
      </c>
      <c r="S97">
        <f t="shared" si="11"/>
        <v>6.5</v>
      </c>
      <c r="T97">
        <f t="shared" si="54"/>
        <v>0</v>
      </c>
      <c r="U97">
        <f t="shared" si="13"/>
        <v>1.8887872508148078</v>
      </c>
      <c r="V97">
        <f t="shared" si="14"/>
        <v>8.3293314062353581</v>
      </c>
      <c r="W97">
        <f t="shared" si="32"/>
        <v>0.27</v>
      </c>
      <c r="X97">
        <f t="shared" si="33"/>
        <v>0.20499999999999999</v>
      </c>
      <c r="Y97">
        <f t="shared" si="34"/>
        <v>0.27584415890136227</v>
      </c>
      <c r="Z97">
        <f t="shared" si="15"/>
        <v>0.33900589965367861</v>
      </c>
      <c r="AA97">
        <f t="shared" si="35"/>
        <v>0.34367862895443468</v>
      </c>
      <c r="AB97">
        <f t="shared" si="16"/>
        <v>-0.25558125000000004</v>
      </c>
      <c r="AC97">
        <f t="shared" si="17"/>
        <v>-0.3165312500000001</v>
      </c>
      <c r="AD97">
        <f t="shared" si="18"/>
        <v>-0.76798125000000006</v>
      </c>
      <c r="AE97">
        <f t="shared" si="55"/>
        <v>-0.3165312500000001</v>
      </c>
      <c r="AF97">
        <f t="shared" si="20"/>
        <v>0.17170405999999805</v>
      </c>
      <c r="AG97">
        <f t="shared" si="21"/>
        <v>0.14886199999999902</v>
      </c>
      <c r="AH97">
        <f t="shared" si="22"/>
        <v>-5.4349700741874396E-2</v>
      </c>
      <c r="AI97">
        <f t="shared" si="36"/>
        <v>1.8344375500729333</v>
      </c>
      <c r="AJ97">
        <f>SQRT($Z97^2+$AG97^2)</f>
        <v>0.37024977386083535</v>
      </c>
      <c r="AK97">
        <f t="shared" si="37"/>
        <v>0.3745329024852152</v>
      </c>
      <c r="AL97">
        <f t="shared" si="38"/>
        <v>0.1249829999999993</v>
      </c>
      <c r="AM97">
        <f t="shared" si="39"/>
        <v>0.18537087999999857</v>
      </c>
      <c r="AN97">
        <f t="shared" si="40"/>
        <v>0.41</v>
      </c>
      <c r="AO97">
        <f t="shared" si="41"/>
        <v>0.35976671999999821</v>
      </c>
      <c r="AP97">
        <f t="shared" si="56"/>
        <v>0.81182067327999974</v>
      </c>
      <c r="AQ97">
        <f t="shared" si="42"/>
        <v>0.10146378320855363</v>
      </c>
      <c r="AR97">
        <f t="shared" si="57"/>
        <v>4.1895573222268867E-4</v>
      </c>
      <c r="AS97">
        <f t="shared" si="25"/>
        <v>-4.8000000000000001E-2</v>
      </c>
      <c r="AT97">
        <f t="shared" si="58"/>
        <v>1.7864375500729333</v>
      </c>
      <c r="AU97">
        <f t="shared" si="43"/>
        <v>1.3376509426372081</v>
      </c>
      <c r="AV97">
        <f t="shared" si="44"/>
        <v>1.2182549553594546</v>
      </c>
      <c r="AW97">
        <f t="shared" si="45"/>
        <v>1.3231298123374369</v>
      </c>
      <c r="AX97" s="8">
        <f t="shared" si="59"/>
        <v>8.4274784243810306</v>
      </c>
      <c r="AY97">
        <f t="shared" si="46"/>
        <v>0.68505600000000055</v>
      </c>
      <c r="AZ97">
        <f t="shared" si="47"/>
        <v>2.5194935500729336</v>
      </c>
      <c r="BA97">
        <f t="shared" si="48"/>
        <v>21.762602835610103</v>
      </c>
      <c r="BB97">
        <f t="shared" si="60"/>
        <v>1.8502536621602104</v>
      </c>
      <c r="BC97">
        <f t="shared" si="49"/>
        <v>0.25</v>
      </c>
    </row>
    <row r="98" spans="1:55" x14ac:dyDescent="0.2">
      <c r="A98">
        <f>Summary!A43</f>
        <v>8.6999999999999869</v>
      </c>
      <c r="B98">
        <f>Summary!B43</f>
        <v>0</v>
      </c>
      <c r="C98">
        <f>Summary!C43</f>
        <v>0.25</v>
      </c>
      <c r="D98" s="8">
        <f t="shared" si="50"/>
        <v>8.4155775097090757</v>
      </c>
      <c r="E98" s="9">
        <f t="shared" si="1"/>
        <v>7.7256598142332811</v>
      </c>
      <c r="F98" s="8">
        <f t="shared" si="2"/>
        <v>0.37337781187424579</v>
      </c>
      <c r="G98" s="8">
        <f t="shared" si="29"/>
        <v>0.37762546312450868</v>
      </c>
      <c r="H98" s="8">
        <f t="shared" si="61"/>
        <v>0.10619865124684424</v>
      </c>
      <c r="I98" s="8">
        <f t="shared" si="62"/>
        <v>3.3398386871405299E-4</v>
      </c>
      <c r="J98" s="8">
        <f t="shared" si="51"/>
        <v>9.4038390450525355</v>
      </c>
      <c r="K98" s="8">
        <f t="shared" si="52"/>
        <v>23.391710692324867</v>
      </c>
      <c r="L98" s="8">
        <f t="shared" si="30"/>
        <v>9.3260134679665345</v>
      </c>
      <c r="M98" s="8">
        <f t="shared" si="31"/>
        <v>8.5839894007846347</v>
      </c>
      <c r="N98" s="8">
        <f t="shared" si="7"/>
        <v>0.33900589965367861</v>
      </c>
      <c r="O98" s="8"/>
      <c r="P98">
        <f t="shared" si="8"/>
        <v>8.8112560435859013</v>
      </c>
      <c r="Q98">
        <f t="shared" si="9"/>
        <v>0.05</v>
      </c>
      <c r="R98">
        <f t="shared" si="53"/>
        <v>0</v>
      </c>
      <c r="S98">
        <f t="shared" si="11"/>
        <v>6.5</v>
      </c>
      <c r="T98">
        <f t="shared" si="54"/>
        <v>0</v>
      </c>
      <c r="U98">
        <f t="shared" si="13"/>
        <v>1.9539291475529403</v>
      </c>
      <c r="V98">
        <f t="shared" si="14"/>
        <v>9.3260134679665345</v>
      </c>
      <c r="W98">
        <f t="shared" si="32"/>
        <v>0.27</v>
      </c>
      <c r="X98">
        <f t="shared" si="33"/>
        <v>0.20499999999999999</v>
      </c>
      <c r="Y98">
        <f t="shared" si="34"/>
        <v>0.27584415890136227</v>
      </c>
      <c r="Z98">
        <f t="shared" si="15"/>
        <v>0.33900589965367861</v>
      </c>
      <c r="AA98">
        <f t="shared" si="35"/>
        <v>0.34367862895443468</v>
      </c>
      <c r="AB98">
        <f t="shared" si="16"/>
        <v>-0.25558125000000004</v>
      </c>
      <c r="AC98">
        <f t="shared" si="17"/>
        <v>-0.3165312500000001</v>
      </c>
      <c r="AD98">
        <f t="shared" si="18"/>
        <v>-0.76798125000000006</v>
      </c>
      <c r="AE98">
        <f t="shared" si="55"/>
        <v>-0.3165312500000001</v>
      </c>
      <c r="AF98">
        <f t="shared" si="20"/>
        <v>0.18732999999999786</v>
      </c>
      <c r="AG98">
        <f t="shared" si="21"/>
        <v>0.15647999999999895</v>
      </c>
      <c r="AH98">
        <f t="shared" si="22"/>
        <v>-5.9295799062499342E-2</v>
      </c>
      <c r="AI98">
        <f t="shared" si="36"/>
        <v>1.894633348490441</v>
      </c>
      <c r="AJ98">
        <f>SQRT($Z98^2+$AG98^2)</f>
        <v>0.37337781187424579</v>
      </c>
      <c r="AK98">
        <f t="shared" si="37"/>
        <v>0.37762546312450868</v>
      </c>
      <c r="AL98">
        <f t="shared" si="38"/>
        <v>0.13039199999999926</v>
      </c>
      <c r="AM98">
        <f t="shared" si="39"/>
        <v>0.19678268999999848</v>
      </c>
      <c r="AN98">
        <f t="shared" si="40"/>
        <v>0.41</v>
      </c>
      <c r="AO98">
        <f t="shared" si="41"/>
        <v>0.37393735999999811</v>
      </c>
      <c r="AP98">
        <f t="shared" si="56"/>
        <v>0.81445680138999976</v>
      </c>
      <c r="AQ98">
        <f t="shared" si="42"/>
        <v>0.10619865124684424</v>
      </c>
      <c r="AR98">
        <f t="shared" si="57"/>
        <v>3.3398386871405299E-4</v>
      </c>
      <c r="AS98">
        <f t="shared" si="25"/>
        <v>-4.8000000000000001E-2</v>
      </c>
      <c r="AT98">
        <f t="shared" si="58"/>
        <v>1.8466333484904409</v>
      </c>
      <c r="AU98">
        <f t="shared" si="43"/>
        <v>1.3367207804752188</v>
      </c>
      <c r="AV98">
        <f t="shared" si="44"/>
        <v>1.2172214763750637</v>
      </c>
      <c r="AW98">
        <f t="shared" si="45"/>
        <v>1.3231298123374369</v>
      </c>
      <c r="AX98" s="8">
        <f t="shared" si="59"/>
        <v>9.4038390450525355</v>
      </c>
      <c r="AY98">
        <f t="shared" si="46"/>
        <v>0.6800190000000006</v>
      </c>
      <c r="AZ98">
        <f t="shared" si="47"/>
        <v>2.5746523484904413</v>
      </c>
      <c r="BA98">
        <f t="shared" si="48"/>
        <v>23.391710692324867</v>
      </c>
      <c r="BB98">
        <f t="shared" si="60"/>
        <v>1.8212624809881091</v>
      </c>
      <c r="BC98">
        <f t="shared" si="49"/>
        <v>0.25</v>
      </c>
    </row>
    <row r="99" spans="1:55" x14ac:dyDescent="0.2">
      <c r="A99">
        <f>Summary!A44</f>
        <v>8.7999999999999865</v>
      </c>
      <c r="B99">
        <f>Summary!B44</f>
        <v>0</v>
      </c>
      <c r="C99">
        <f>Summary!C44</f>
        <v>0.25</v>
      </c>
      <c r="D99" s="8">
        <f t="shared" si="50"/>
        <v>9.3717805906879175</v>
      </c>
      <c r="E99" s="9">
        <f t="shared" si="1"/>
        <v>8.6271778441116957</v>
      </c>
      <c r="F99" s="8">
        <f t="shared" si="2"/>
        <v>0.37672290506949491</v>
      </c>
      <c r="G99" s="8">
        <f t="shared" si="29"/>
        <v>0.38093325820148555</v>
      </c>
      <c r="H99" s="8">
        <f t="shared" si="61"/>
        <v>0.11108402038911606</v>
      </c>
      <c r="I99" s="8">
        <f t="shared" si="62"/>
        <v>2.6427159885294944E-4</v>
      </c>
      <c r="J99" s="8">
        <f t="shared" si="51"/>
        <v>10.493455017950971</v>
      </c>
      <c r="K99" s="8">
        <f t="shared" si="52"/>
        <v>25.160171838561102</v>
      </c>
      <c r="L99" s="8">
        <f t="shared" si="30"/>
        <v>10.442645773391551</v>
      </c>
      <c r="M99" s="8">
        <f t="shared" si="31"/>
        <v>9.6387196920963412</v>
      </c>
      <c r="N99" s="8">
        <f t="shared" si="7"/>
        <v>0.33900589965367861</v>
      </c>
      <c r="O99" s="8"/>
      <c r="P99">
        <f t="shared" si="8"/>
        <v>9.8851141069442257</v>
      </c>
      <c r="Q99">
        <f t="shared" si="9"/>
        <v>0.05</v>
      </c>
      <c r="R99">
        <f t="shared" si="53"/>
        <v>0</v>
      </c>
      <c r="S99">
        <f t="shared" si="11"/>
        <v>6.5</v>
      </c>
      <c r="T99">
        <f t="shared" si="54"/>
        <v>0</v>
      </c>
      <c r="U99">
        <f t="shared" si="13"/>
        <v>2.0213576569988483</v>
      </c>
      <c r="V99">
        <f t="shared" si="14"/>
        <v>10.442645773391551</v>
      </c>
      <c r="W99">
        <f t="shared" si="32"/>
        <v>0.27</v>
      </c>
      <c r="X99">
        <f t="shared" si="33"/>
        <v>0.20499999999999999</v>
      </c>
      <c r="Y99">
        <f t="shared" si="34"/>
        <v>0.27584415890136227</v>
      </c>
      <c r="Z99">
        <f t="shared" si="15"/>
        <v>0.33900589965367861</v>
      </c>
      <c r="AA99">
        <f t="shared" si="35"/>
        <v>0.34367862895443468</v>
      </c>
      <c r="AB99">
        <f t="shared" si="16"/>
        <v>-0.25558125000000004</v>
      </c>
      <c r="AC99">
        <f t="shared" si="17"/>
        <v>-0.3165312500000001</v>
      </c>
      <c r="AD99">
        <f t="shared" si="18"/>
        <v>-0.76798125000000006</v>
      </c>
      <c r="AE99">
        <f t="shared" si="55"/>
        <v>-0.3165312500000001</v>
      </c>
      <c r="AF99">
        <f t="shared" si="20"/>
        <v>0.20395073999999766</v>
      </c>
      <c r="AG99">
        <f t="shared" si="21"/>
        <v>0.16430199999999895</v>
      </c>
      <c r="AH99">
        <f t="shared" si="22"/>
        <v>-6.4556782670624285E-2</v>
      </c>
      <c r="AI99">
        <f t="shared" si="36"/>
        <v>1.9568008743282239</v>
      </c>
      <c r="AJ99">
        <f>SQRT($Z99^2+$AG99^2)</f>
        <v>0.37672290506949491</v>
      </c>
      <c r="AK99">
        <f t="shared" si="37"/>
        <v>0.38093325820148555</v>
      </c>
      <c r="AL99">
        <f t="shared" si="38"/>
        <v>0.13592699999999924</v>
      </c>
      <c r="AM99">
        <f t="shared" si="39"/>
        <v>0.20880055999999833</v>
      </c>
      <c r="AN99">
        <f t="shared" si="40"/>
        <v>0.41</v>
      </c>
      <c r="AO99">
        <f t="shared" si="41"/>
        <v>0.38880063999999792</v>
      </c>
      <c r="AP99">
        <f t="shared" si="56"/>
        <v>0.81723292935999969</v>
      </c>
      <c r="AQ99">
        <f t="shared" si="42"/>
        <v>0.11108402038911606</v>
      </c>
      <c r="AR99">
        <f t="shared" si="57"/>
        <v>2.6427159885294944E-4</v>
      </c>
      <c r="AS99">
        <f t="shared" si="25"/>
        <v>-4.8000000000000001E-2</v>
      </c>
      <c r="AT99">
        <f t="shared" si="58"/>
        <v>1.9088008743282239</v>
      </c>
      <c r="AU99">
        <f t="shared" si="43"/>
        <v>1.3359227773246447</v>
      </c>
      <c r="AV99">
        <f t="shared" si="44"/>
        <v>1.2163253392432456</v>
      </c>
      <c r="AW99">
        <f t="shared" si="45"/>
        <v>1.3231298123374369</v>
      </c>
      <c r="AX99" s="8">
        <f t="shared" si="59"/>
        <v>10.493455017950971</v>
      </c>
      <c r="AY99">
        <f t="shared" si="46"/>
        <v>0.6747640000000007</v>
      </c>
      <c r="AZ99">
        <f t="shared" si="47"/>
        <v>2.6315648743282245</v>
      </c>
      <c r="BA99">
        <f t="shared" si="48"/>
        <v>25.160171838561102</v>
      </c>
      <c r="BB99">
        <f t="shared" si="60"/>
        <v>1.7911414223022233</v>
      </c>
      <c r="BC99">
        <f t="shared" si="49"/>
        <v>0.25</v>
      </c>
    </row>
    <row r="100" spans="1:55" x14ac:dyDescent="0.2">
      <c r="A100">
        <f>Summary!A45</f>
        <v>8.8999999999999861</v>
      </c>
      <c r="B100">
        <f>Summary!B45</f>
        <v>0</v>
      </c>
      <c r="C100">
        <f>Summary!C45</f>
        <v>0.25</v>
      </c>
      <c r="D100" s="8">
        <f t="shared" si="50"/>
        <v>10.436664457062323</v>
      </c>
      <c r="E100" s="9">
        <f t="shared" si="1"/>
        <v>9.6330645852372498</v>
      </c>
      <c r="F100" s="8">
        <f t="shared" si="2"/>
        <v>0.38029191364529386</v>
      </c>
      <c r="G100" s="8">
        <f t="shared" si="29"/>
        <v>0.38446318365221865</v>
      </c>
      <c r="H100" s="8">
        <f t="shared" si="61"/>
        <v>0.11612380044725965</v>
      </c>
      <c r="I100" s="8">
        <f t="shared" si="62"/>
        <v>2.0750541106452831E-4</v>
      </c>
      <c r="J100" s="8">
        <f t="shared" si="51"/>
        <v>11.709454421117627</v>
      </c>
      <c r="K100" s="8">
        <f t="shared" si="52"/>
        <v>27.081312692079862</v>
      </c>
      <c r="L100" s="8">
        <f t="shared" si="30"/>
        <v>11.693721006587117</v>
      </c>
      <c r="M100" s="8">
        <f t="shared" si="31"/>
        <v>10.822717688977308</v>
      </c>
      <c r="N100" s="8">
        <f t="shared" si="7"/>
        <v>0.33900589965367861</v>
      </c>
      <c r="O100" s="8"/>
      <c r="P100">
        <f t="shared" si="8"/>
        <v>11.089846943948379</v>
      </c>
      <c r="Q100">
        <f t="shared" si="9"/>
        <v>0.05</v>
      </c>
      <c r="R100">
        <f t="shared" si="53"/>
        <v>0</v>
      </c>
      <c r="S100">
        <f t="shared" si="11"/>
        <v>6.5</v>
      </c>
      <c r="T100">
        <f t="shared" si="54"/>
        <v>0</v>
      </c>
      <c r="U100">
        <f t="shared" si="13"/>
        <v>2.0911530438966861</v>
      </c>
      <c r="V100">
        <f t="shared" si="14"/>
        <v>11.693721006587117</v>
      </c>
      <c r="W100">
        <f t="shared" si="32"/>
        <v>0.27</v>
      </c>
      <c r="X100">
        <f t="shared" si="33"/>
        <v>0.20499999999999999</v>
      </c>
      <c r="Y100">
        <f t="shared" si="34"/>
        <v>0.27584415890136227</v>
      </c>
      <c r="Z100">
        <f t="shared" si="15"/>
        <v>0.33900589965367861</v>
      </c>
      <c r="AA100">
        <f t="shared" si="35"/>
        <v>0.34367862895443468</v>
      </c>
      <c r="AB100">
        <f t="shared" si="16"/>
        <v>-0.25558125000000004</v>
      </c>
      <c r="AC100">
        <f t="shared" si="17"/>
        <v>-0.3165312500000001</v>
      </c>
      <c r="AD100">
        <f t="shared" si="18"/>
        <v>-0.76798125000000006</v>
      </c>
      <c r="AE100">
        <f t="shared" si="55"/>
        <v>-0.3165312500000001</v>
      </c>
      <c r="AF100">
        <f t="shared" si="20"/>
        <v>0.22159831999999746</v>
      </c>
      <c r="AG100">
        <f t="shared" si="21"/>
        <v>0.1723279999999989</v>
      </c>
      <c r="AH100">
        <f t="shared" si="22"/>
        <v>-7.0142793227499223E-2</v>
      </c>
      <c r="AI100">
        <f t="shared" si="36"/>
        <v>2.0210102506691867</v>
      </c>
      <c r="AJ100">
        <f>SQRT($Z100^2+$AG100^2)</f>
        <v>0.38029191364529386</v>
      </c>
      <c r="AK100">
        <f t="shared" si="37"/>
        <v>0.38446318365221865</v>
      </c>
      <c r="AL100">
        <f t="shared" si="38"/>
        <v>0.14158799999999919</v>
      </c>
      <c r="AM100">
        <f t="shared" si="39"/>
        <v>0.22144086999999818</v>
      </c>
      <c r="AN100">
        <f t="shared" si="40"/>
        <v>0.41</v>
      </c>
      <c r="AO100">
        <f t="shared" si="41"/>
        <v>0.40437527999999778</v>
      </c>
      <c r="AP100">
        <f t="shared" si="56"/>
        <v>0.82015284096999963</v>
      </c>
      <c r="AQ100">
        <f t="shared" si="42"/>
        <v>0.11612380044725965</v>
      </c>
      <c r="AR100">
        <f t="shared" si="57"/>
        <v>2.0750541106452831E-4</v>
      </c>
      <c r="AS100">
        <f t="shared" si="25"/>
        <v>-4.8000000000000001E-2</v>
      </c>
      <c r="AT100">
        <f t="shared" si="58"/>
        <v>1.9730102506691867</v>
      </c>
      <c r="AU100">
        <f t="shared" si="43"/>
        <v>1.3352380931759813</v>
      </c>
      <c r="AV100">
        <f t="shared" si="44"/>
        <v>1.2155482108012088</v>
      </c>
      <c r="AW100">
        <f t="shared" si="45"/>
        <v>1.3231298123374369</v>
      </c>
      <c r="AX100" s="8">
        <f t="shared" si="59"/>
        <v>11.709454421117627</v>
      </c>
      <c r="AY100">
        <f t="shared" si="46"/>
        <v>0.66929100000000075</v>
      </c>
      <c r="AZ100">
        <f t="shared" si="47"/>
        <v>2.6903012506691875</v>
      </c>
      <c r="BA100">
        <f t="shared" si="48"/>
        <v>27.081312692079862</v>
      </c>
      <c r="BB100">
        <f t="shared" si="60"/>
        <v>1.7599401301608066</v>
      </c>
      <c r="BC100">
        <f t="shared" si="49"/>
        <v>0.25</v>
      </c>
    </row>
    <row r="101" spans="1:55" x14ac:dyDescent="0.2">
      <c r="A101">
        <f>Summary!A46</f>
        <v>8.9999999999999858</v>
      </c>
      <c r="B101">
        <f>Summary!B46</f>
        <v>0</v>
      </c>
      <c r="C101">
        <f>Summary!C46</f>
        <v>0.25</v>
      </c>
      <c r="D101" s="8">
        <f t="shared" si="50"/>
        <v>11.622693381729539</v>
      </c>
      <c r="E101" s="9">
        <f t="shared" si="1"/>
        <v>10.755439535107614</v>
      </c>
      <c r="F101" s="8">
        <f t="shared" si="2"/>
        <v>0.3840913841314324</v>
      </c>
      <c r="G101" s="8">
        <f t="shared" si="29"/>
        <v>0.38822183267302157</v>
      </c>
      <c r="H101" s="8">
        <f t="shared" si="61"/>
        <v>0.12132209465999923</v>
      </c>
      <c r="I101" s="8">
        <f t="shared" si="62"/>
        <v>1.6163814337249413E-4</v>
      </c>
      <c r="J101" s="8">
        <f t="shared" si="51"/>
        <v>13.066506271766121</v>
      </c>
      <c r="K101" s="8">
        <f t="shared" si="52"/>
        <v>29.169845125405416</v>
      </c>
      <c r="L101" s="8">
        <f t="shared" si="30"/>
        <v>13.09548761594116</v>
      </c>
      <c r="M101" s="8">
        <f t="shared" si="31"/>
        <v>12.151798661211952</v>
      </c>
      <c r="N101" s="8">
        <f t="shared" si="7"/>
        <v>0.33900589965367861</v>
      </c>
      <c r="O101" s="8"/>
      <c r="P101">
        <f t="shared" si="8"/>
        <v>12.441404713154013</v>
      </c>
      <c r="Q101">
        <f t="shared" si="9"/>
        <v>0.05</v>
      </c>
      <c r="R101">
        <f t="shared" si="53"/>
        <v>0</v>
      </c>
      <c r="S101">
        <f t="shared" si="11"/>
        <v>6.5</v>
      </c>
      <c r="T101">
        <f t="shared" si="54"/>
        <v>0</v>
      </c>
      <c r="U101">
        <f t="shared" si="13"/>
        <v>2.1633983904459333</v>
      </c>
      <c r="V101">
        <f t="shared" si="14"/>
        <v>13.09548761594116</v>
      </c>
      <c r="W101">
        <f t="shared" si="32"/>
        <v>0.27</v>
      </c>
      <c r="X101">
        <f t="shared" si="33"/>
        <v>0.20499999999999999</v>
      </c>
      <c r="Y101">
        <f t="shared" si="34"/>
        <v>0.27584415890136227</v>
      </c>
      <c r="Z101">
        <f t="shared" si="15"/>
        <v>0.33900589965367861</v>
      </c>
      <c r="AA101">
        <f t="shared" si="35"/>
        <v>0.34367862895443468</v>
      </c>
      <c r="AB101">
        <f t="shared" si="16"/>
        <v>-0.25558125000000004</v>
      </c>
      <c r="AC101">
        <f t="shared" si="17"/>
        <v>-0.3165312500000001</v>
      </c>
      <c r="AD101">
        <f t="shared" si="18"/>
        <v>-0.76798125000000006</v>
      </c>
      <c r="AE101">
        <f t="shared" si="55"/>
        <v>-0.3165312500000001</v>
      </c>
      <c r="AF101">
        <f t="shared" si="20"/>
        <v>0.24030477999999725</v>
      </c>
      <c r="AG101">
        <f t="shared" si="21"/>
        <v>0.18055799999999883</v>
      </c>
      <c r="AH101">
        <f t="shared" si="22"/>
        <v>-7.6063972394374152E-2</v>
      </c>
      <c r="AI101">
        <f t="shared" si="36"/>
        <v>2.0873344180515589</v>
      </c>
      <c r="AJ101">
        <f>SQRT($Z101^2+$AG101^2)</f>
        <v>0.3840913841314324</v>
      </c>
      <c r="AK101">
        <f t="shared" si="37"/>
        <v>0.38822183267302157</v>
      </c>
      <c r="AL101">
        <f t="shared" si="38"/>
        <v>0.14737499999999915</v>
      </c>
      <c r="AM101">
        <f t="shared" si="39"/>
        <v>0.23471999999999804</v>
      </c>
      <c r="AN101">
        <f t="shared" si="40"/>
        <v>0.41</v>
      </c>
      <c r="AO101">
        <f t="shared" si="41"/>
        <v>0.42067999999999761</v>
      </c>
      <c r="AP101">
        <f t="shared" si="56"/>
        <v>0.82322031999999956</v>
      </c>
      <c r="AQ101">
        <f t="shared" si="42"/>
        <v>0.12132209465999923</v>
      </c>
      <c r="AR101">
        <f t="shared" si="57"/>
        <v>1.6163814337249413E-4</v>
      </c>
      <c r="AS101">
        <f t="shared" si="25"/>
        <v>-4.8000000000000001E-2</v>
      </c>
      <c r="AT101">
        <f t="shared" si="58"/>
        <v>2.0393344180515589</v>
      </c>
      <c r="AU101">
        <f t="shared" si="43"/>
        <v>1.3346505902303198</v>
      </c>
      <c r="AV101">
        <f t="shared" si="44"/>
        <v>1.2148742251876166</v>
      </c>
      <c r="AW101">
        <f t="shared" si="45"/>
        <v>1.3231298123374369</v>
      </c>
      <c r="AX101" s="8">
        <f t="shared" si="59"/>
        <v>13.066506271766121</v>
      </c>
      <c r="AY101">
        <f t="shared" si="46"/>
        <v>0.66360000000000074</v>
      </c>
      <c r="AZ101">
        <f t="shared" si="47"/>
        <v>2.7509344180515596</v>
      </c>
      <c r="BA101">
        <f t="shared" si="48"/>
        <v>29.169845125405416</v>
      </c>
      <c r="BB101">
        <f t="shared" si="60"/>
        <v>1.7277138395088889</v>
      </c>
      <c r="BC101">
        <f t="shared" si="49"/>
        <v>0.25</v>
      </c>
    </row>
    <row r="102" spans="1:55" x14ac:dyDescent="0.2">
      <c r="A102">
        <f>Summary!A47</f>
        <v>9.0999999999999854</v>
      </c>
      <c r="B102">
        <f>Summary!B47</f>
        <v>0</v>
      </c>
      <c r="C102">
        <f>Summary!C47</f>
        <v>0.25</v>
      </c>
      <c r="D102" s="8">
        <f t="shared" si="50"/>
        <v>12.94378485705637</v>
      </c>
      <c r="E102" s="9">
        <f t="shared" si="1"/>
        <v>12.007847045031335</v>
      </c>
      <c r="F102" s="8">
        <f t="shared" si="2"/>
        <v>0.38812752551706448</v>
      </c>
      <c r="G102" s="8">
        <f t="shared" si="29"/>
        <v>0.39221547147454483</v>
      </c>
      <c r="H102" s="8">
        <f t="shared" si="61"/>
        <v>0.12668320446045545</v>
      </c>
      <c r="I102" s="8">
        <f t="shared" si="62"/>
        <v>1.2487354865560848E-4</v>
      </c>
      <c r="J102" s="8">
        <f t="shared" si="51"/>
        <v>14.58100434771463</v>
      </c>
      <c r="K102" s="8">
        <f t="shared" si="52"/>
        <v>31.442019522441395</v>
      </c>
      <c r="L102" s="8">
        <f t="shared" si="30"/>
        <v>14.666162917005414</v>
      </c>
      <c r="M102" s="8">
        <f t="shared" si="31"/>
        <v>13.643710463657397</v>
      </c>
      <c r="N102" s="8">
        <f t="shared" si="7"/>
        <v>0.33900589965367861</v>
      </c>
      <c r="O102" s="8"/>
      <c r="P102">
        <f t="shared" si="8"/>
        <v>13.957681473769805</v>
      </c>
      <c r="Q102">
        <f t="shared" si="9"/>
        <v>0.05</v>
      </c>
      <c r="R102">
        <f t="shared" si="53"/>
        <v>0</v>
      </c>
      <c r="S102">
        <f t="shared" si="11"/>
        <v>6.5</v>
      </c>
      <c r="T102">
        <f t="shared" si="54"/>
        <v>0</v>
      </c>
      <c r="U102">
        <f t="shared" si="13"/>
        <v>2.2381796951997943</v>
      </c>
      <c r="V102">
        <f t="shared" si="14"/>
        <v>14.666162917005414</v>
      </c>
      <c r="W102">
        <f t="shared" si="32"/>
        <v>0.27</v>
      </c>
      <c r="X102">
        <f t="shared" si="33"/>
        <v>0.20499999999999999</v>
      </c>
      <c r="Y102">
        <f t="shared" si="34"/>
        <v>0.27584415890136227</v>
      </c>
      <c r="Z102">
        <f t="shared" si="15"/>
        <v>0.33900589965367861</v>
      </c>
      <c r="AA102">
        <f t="shared" si="35"/>
        <v>0.34367862895443468</v>
      </c>
      <c r="AB102">
        <f t="shared" si="16"/>
        <v>-0.25558125000000004</v>
      </c>
      <c r="AC102">
        <f t="shared" si="17"/>
        <v>-0.3165312500000001</v>
      </c>
      <c r="AD102">
        <f t="shared" si="18"/>
        <v>-0.76798125000000006</v>
      </c>
      <c r="AE102">
        <f t="shared" si="55"/>
        <v>-0.3165312500000001</v>
      </c>
      <c r="AF102">
        <f t="shared" si="20"/>
        <v>0.26010215999999703</v>
      </c>
      <c r="AG102">
        <f t="shared" si="21"/>
        <v>0.18899199999999874</v>
      </c>
      <c r="AH102">
        <f t="shared" si="22"/>
        <v>-8.2330461832499091E-2</v>
      </c>
      <c r="AI102">
        <f t="shared" si="36"/>
        <v>2.1558492333672952</v>
      </c>
      <c r="AJ102">
        <f>SQRT($Z102^2+$AG102^2)</f>
        <v>0.38812752551706448</v>
      </c>
      <c r="AK102">
        <f t="shared" si="37"/>
        <v>0.39221547147454483</v>
      </c>
      <c r="AL102">
        <f t="shared" si="38"/>
        <v>0.15328799999999912</v>
      </c>
      <c r="AM102">
        <f t="shared" si="39"/>
        <v>0.24865432999999793</v>
      </c>
      <c r="AN102">
        <f t="shared" si="40"/>
        <v>0.41</v>
      </c>
      <c r="AO102">
        <f t="shared" si="41"/>
        <v>0.43773351999999743</v>
      </c>
      <c r="AP102">
        <f t="shared" si="56"/>
        <v>0.82643915022999959</v>
      </c>
      <c r="AQ102">
        <f t="shared" si="42"/>
        <v>0.12668320446045545</v>
      </c>
      <c r="AR102">
        <f t="shared" si="57"/>
        <v>1.2487354865560848E-4</v>
      </c>
      <c r="AS102">
        <f t="shared" si="25"/>
        <v>-4.8000000000000001E-2</v>
      </c>
      <c r="AT102">
        <f t="shared" si="58"/>
        <v>2.1078492333672951</v>
      </c>
      <c r="AU102">
        <f t="shared" si="43"/>
        <v>1.3341464410056243</v>
      </c>
      <c r="AV102">
        <f t="shared" si="44"/>
        <v>1.2142896468478943</v>
      </c>
      <c r="AW102">
        <f t="shared" si="45"/>
        <v>1.3231298123374369</v>
      </c>
      <c r="AX102" s="8">
        <f t="shared" si="59"/>
        <v>14.58100434771463</v>
      </c>
      <c r="AY102">
        <f t="shared" si="46"/>
        <v>0.6576910000000008</v>
      </c>
      <c r="AZ102">
        <f t="shared" si="47"/>
        <v>2.8135402333672959</v>
      </c>
      <c r="BA102">
        <f t="shared" si="48"/>
        <v>31.442019522441395</v>
      </c>
      <c r="BB102">
        <f t="shared" si="60"/>
        <v>1.6945229512486213</v>
      </c>
      <c r="BC102">
        <f t="shared" si="49"/>
        <v>0.25</v>
      </c>
    </row>
    <row r="103" spans="1:55" x14ac:dyDescent="0.2">
      <c r="A103">
        <f>Summary!A48</f>
        <v>9.1999999999999851</v>
      </c>
      <c r="B103">
        <f>Summary!B48</f>
        <v>0</v>
      </c>
      <c r="C103">
        <f>Summary!C48</f>
        <v>0.25</v>
      </c>
      <c r="D103" s="8">
        <f t="shared" si="50"/>
        <v>14.415482270196506</v>
      </c>
      <c r="E103" s="9">
        <f t="shared" si="1"/>
        <v>13.405426600530811</v>
      </c>
      <c r="F103" s="8">
        <f t="shared" si="2"/>
        <v>0.39240618866169719</v>
      </c>
      <c r="G103" s="8">
        <f t="shared" si="29"/>
        <v>0.39645001816117936</v>
      </c>
      <c r="H103" s="8">
        <f t="shared" si="61"/>
        <v>0.13221163424370808</v>
      </c>
      <c r="I103" s="8">
        <f t="shared" si="62"/>
        <v>9.5649095328410359E-5</v>
      </c>
      <c r="J103" s="8">
        <f t="shared" si="51"/>
        <v>16.271273295603205</v>
      </c>
      <c r="K103" s="8">
        <f t="shared" si="52"/>
        <v>33.915795534490563</v>
      </c>
      <c r="L103" s="8">
        <f t="shared" si="30"/>
        <v>16.426172093438716</v>
      </c>
      <c r="M103" s="8">
        <f t="shared" si="31"/>
        <v>15.318369497149176</v>
      </c>
      <c r="N103" s="8">
        <f t="shared" si="7"/>
        <v>0.33900589965367861</v>
      </c>
      <c r="O103" s="8"/>
      <c r="P103">
        <f t="shared" si="8"/>
        <v>15.658752095512281</v>
      </c>
      <c r="Q103">
        <f t="shared" si="9"/>
        <v>0.05</v>
      </c>
      <c r="R103">
        <f t="shared" si="53"/>
        <v>0</v>
      </c>
      <c r="S103">
        <f t="shared" si="11"/>
        <v>6.5</v>
      </c>
      <c r="T103">
        <f t="shared" si="54"/>
        <v>0</v>
      </c>
      <c r="U103">
        <f t="shared" si="13"/>
        <v>2.3155859754351282</v>
      </c>
      <c r="V103">
        <f t="shared" si="14"/>
        <v>16.426172093438716</v>
      </c>
      <c r="W103">
        <f t="shared" si="32"/>
        <v>0.27</v>
      </c>
      <c r="X103">
        <f t="shared" si="33"/>
        <v>0.20499999999999999</v>
      </c>
      <c r="Y103">
        <f t="shared" si="34"/>
        <v>0.27584415890136227</v>
      </c>
      <c r="Z103">
        <f t="shared" si="15"/>
        <v>0.33900589965367861</v>
      </c>
      <c r="AA103">
        <f t="shared" si="35"/>
        <v>0.34367862895443468</v>
      </c>
      <c r="AB103">
        <f t="shared" si="16"/>
        <v>-0.25558125000000004</v>
      </c>
      <c r="AC103">
        <f t="shared" si="17"/>
        <v>-0.3165312500000001</v>
      </c>
      <c r="AD103">
        <f t="shared" si="18"/>
        <v>-0.76798125000000006</v>
      </c>
      <c r="AE103">
        <f t="shared" si="55"/>
        <v>-0.3165312500000001</v>
      </c>
      <c r="AF103">
        <f t="shared" si="20"/>
        <v>0.28102249999999679</v>
      </c>
      <c r="AG103">
        <f t="shared" si="21"/>
        <v>0.1976299999999987</v>
      </c>
      <c r="AH103">
        <f t="shared" si="22"/>
        <v>-8.8952403203124017E-2</v>
      </c>
      <c r="AI103">
        <f t="shared" si="36"/>
        <v>2.2266335722320041</v>
      </c>
      <c r="AJ103">
        <f>SQRT($Z103^2+$AG103^2)</f>
        <v>0.39240618866169719</v>
      </c>
      <c r="AK103">
        <f t="shared" si="37"/>
        <v>0.39645001816117936</v>
      </c>
      <c r="AL103">
        <f t="shared" si="38"/>
        <v>0.15932699999999908</v>
      </c>
      <c r="AM103">
        <f t="shared" si="39"/>
        <v>0.26326023999999776</v>
      </c>
      <c r="AN103">
        <f t="shared" si="40"/>
        <v>0.41</v>
      </c>
      <c r="AO103">
        <f t="shared" si="41"/>
        <v>0.45555455999999728</v>
      </c>
      <c r="AP103">
        <f t="shared" si="56"/>
        <v>0.82981311543999969</v>
      </c>
      <c r="AQ103">
        <f t="shared" si="42"/>
        <v>0.13221163424370808</v>
      </c>
      <c r="AR103">
        <f t="shared" si="57"/>
        <v>9.5649095328410359E-5</v>
      </c>
      <c r="AS103">
        <f t="shared" si="25"/>
        <v>-4.8000000000000001E-2</v>
      </c>
      <c r="AT103">
        <f t="shared" si="58"/>
        <v>2.178633572232004</v>
      </c>
      <c r="AU103">
        <f t="shared" si="43"/>
        <v>1.3337137944056183</v>
      </c>
      <c r="AV103">
        <f t="shared" si="44"/>
        <v>1.2137825807765728</v>
      </c>
      <c r="AW103">
        <f t="shared" si="45"/>
        <v>1.3231298123374369</v>
      </c>
      <c r="AX103" s="8">
        <f t="shared" si="59"/>
        <v>16.271273295603205</v>
      </c>
      <c r="AY103">
        <f t="shared" si="46"/>
        <v>0.65156400000000092</v>
      </c>
      <c r="AZ103">
        <f t="shared" si="47"/>
        <v>2.878197572232005</v>
      </c>
      <c r="BA103">
        <f t="shared" si="48"/>
        <v>33.915795534490563</v>
      </c>
      <c r="BB103">
        <f t="shared" si="60"/>
        <v>1.6604325284016606</v>
      </c>
      <c r="BC103">
        <f t="shared" si="49"/>
        <v>0.25</v>
      </c>
    </row>
    <row r="104" spans="1:55" x14ac:dyDescent="0.2">
      <c r="A104">
        <f>Summary!A49</f>
        <v>9.2999999999999847</v>
      </c>
      <c r="B104">
        <f>Summary!B49</f>
        <v>0</v>
      </c>
      <c r="C104">
        <f>Summary!C49</f>
        <v>0.25</v>
      </c>
      <c r="D104" s="8">
        <f t="shared" si="50"/>
        <v>16.055148454478147</v>
      </c>
      <c r="E104" s="9">
        <f t="shared" si="1"/>
        <v>14.965103772399983</v>
      </c>
      <c r="F104" s="8">
        <f t="shared" si="2"/>
        <v>0.39693284921255817</v>
      </c>
      <c r="G104" s="8">
        <f t="shared" si="29"/>
        <v>0.40093102497062938</v>
      </c>
      <c r="H104" s="8">
        <f t="shared" si="61"/>
        <v>0.13791209613435884</v>
      </c>
      <c r="I104" s="8">
        <f t="shared" si="62"/>
        <v>7.2617538975477285E-5</v>
      </c>
      <c r="J104" s="8">
        <f t="shared" si="51"/>
        <v>18.157799762423718</v>
      </c>
      <c r="K104" s="8">
        <f t="shared" si="52"/>
        <v>36.611032653763012</v>
      </c>
      <c r="L104" s="8">
        <f t="shared" si="30"/>
        <v>18.398416246176417</v>
      </c>
      <c r="M104" s="8">
        <f t="shared" si="31"/>
        <v>17.198125462858293</v>
      </c>
      <c r="N104" s="8">
        <f t="shared" si="7"/>
        <v>0.33900589965367861</v>
      </c>
      <c r="O104" s="8"/>
      <c r="P104">
        <f t="shared" si="8"/>
        <v>17.567138041479151</v>
      </c>
      <c r="Q104">
        <f t="shared" si="9"/>
        <v>0.05</v>
      </c>
      <c r="R104">
        <f t="shared" si="53"/>
        <v>0</v>
      </c>
      <c r="S104">
        <f t="shared" si="11"/>
        <v>6.5</v>
      </c>
      <c r="T104">
        <f t="shared" si="54"/>
        <v>0</v>
      </c>
      <c r="U104">
        <f t="shared" si="13"/>
        <v>2.3957093731157726</v>
      </c>
      <c r="V104">
        <f t="shared" si="14"/>
        <v>18.398416246176417</v>
      </c>
      <c r="W104">
        <f t="shared" si="32"/>
        <v>0.27</v>
      </c>
      <c r="X104">
        <f t="shared" si="33"/>
        <v>0.20499999999999999</v>
      </c>
      <c r="Y104">
        <f t="shared" si="34"/>
        <v>0.27584415890136227</v>
      </c>
      <c r="Z104">
        <f t="shared" si="15"/>
        <v>0.33900589965367861</v>
      </c>
      <c r="AA104">
        <f t="shared" si="35"/>
        <v>0.34367862895443468</v>
      </c>
      <c r="AB104">
        <f t="shared" si="16"/>
        <v>-0.25558125000000004</v>
      </c>
      <c r="AC104">
        <f t="shared" si="17"/>
        <v>-0.3165312500000001</v>
      </c>
      <c r="AD104">
        <f t="shared" si="18"/>
        <v>-0.76798125000000006</v>
      </c>
      <c r="AE104">
        <f t="shared" si="55"/>
        <v>-0.3165312500000001</v>
      </c>
      <c r="AF104">
        <f t="shared" si="20"/>
        <v>0.30309783999999651</v>
      </c>
      <c r="AG104">
        <f t="shared" si="21"/>
        <v>0.20647199999999866</v>
      </c>
      <c r="AH104">
        <f t="shared" si="22"/>
        <v>-9.593993816749892E-2</v>
      </c>
      <c r="AI104">
        <f t="shared" si="36"/>
        <v>2.2997694349482738</v>
      </c>
      <c r="AJ104">
        <f>SQRT($Z104^2+$AG104^2)</f>
        <v>0.39693284921255817</v>
      </c>
      <c r="AK104">
        <f t="shared" si="37"/>
        <v>0.40093102497062938</v>
      </c>
      <c r="AL104">
        <f t="shared" si="38"/>
        <v>0.16549199999999906</v>
      </c>
      <c r="AM104">
        <f t="shared" si="39"/>
        <v>0.27855410999999758</v>
      </c>
      <c r="AN104">
        <f t="shared" si="40"/>
        <v>0.41</v>
      </c>
      <c r="AO104">
        <f t="shared" si="41"/>
        <v>0.47416183999999706</v>
      </c>
      <c r="AP104">
        <f t="shared" si="56"/>
        <v>0.83334599940999943</v>
      </c>
      <c r="AQ104">
        <f t="shared" si="42"/>
        <v>0.13791209613435884</v>
      </c>
      <c r="AR104">
        <f t="shared" si="57"/>
        <v>7.2617538975477285E-5</v>
      </c>
      <c r="AS104">
        <f t="shared" si="25"/>
        <v>-4.8000000000000001E-2</v>
      </c>
      <c r="AT104">
        <f t="shared" si="58"/>
        <v>2.2517694349482738</v>
      </c>
      <c r="AU104">
        <f t="shared" si="43"/>
        <v>1.3333424908865008</v>
      </c>
      <c r="AV104">
        <f t="shared" si="44"/>
        <v>1.2133427230830165</v>
      </c>
      <c r="AW104">
        <f t="shared" si="45"/>
        <v>1.3231298123374369</v>
      </c>
      <c r="AX104" s="8">
        <f t="shared" si="59"/>
        <v>18.157799762423718</v>
      </c>
      <c r="AY104">
        <f t="shared" si="46"/>
        <v>0.64521900000000099</v>
      </c>
      <c r="AZ104">
        <f t="shared" si="47"/>
        <v>2.9449884349482747</v>
      </c>
      <c r="BA104">
        <f t="shared" si="48"/>
        <v>36.611032653763012</v>
      </c>
      <c r="BB104">
        <f t="shared" si="60"/>
        <v>1.6255117239099681</v>
      </c>
      <c r="BC104">
        <f t="shared" si="49"/>
        <v>0.25</v>
      </c>
    </row>
    <row r="105" spans="1:55" x14ac:dyDescent="0.2">
      <c r="A105">
        <f>Summary!A50</f>
        <v>9.3999999999999844</v>
      </c>
      <c r="B105">
        <f>Summary!B50</f>
        <v>0</v>
      </c>
      <c r="C105">
        <f>Summary!C50</f>
        <v>0.25</v>
      </c>
      <c r="D105" s="8">
        <f t="shared" si="50"/>
        <v>17.88218267632681</v>
      </c>
      <c r="E105" s="9">
        <f t="shared" si="1"/>
        <v>16.705804380112774</v>
      </c>
      <c r="F105" s="8">
        <f t="shared" si="2"/>
        <v>0.40171259418146132</v>
      </c>
      <c r="G105" s="8">
        <f t="shared" si="29"/>
        <v>0.40566366404202309</v>
      </c>
      <c r="H105" s="8">
        <f t="shared" si="61"/>
        <v>0.14378951475409443</v>
      </c>
      <c r="I105" s="8">
        <f t="shared" si="62"/>
        <v>5.4627772268444083E-5</v>
      </c>
      <c r="J105" s="8">
        <f t="shared" si="51"/>
        <v>20.263491626555691</v>
      </c>
      <c r="K105" s="8">
        <f t="shared" si="52"/>
        <v>39.549702982263071</v>
      </c>
      <c r="L105" s="8">
        <f t="shared" si="30"/>
        <v>20.608573024363189</v>
      </c>
      <c r="M105" s="8">
        <f t="shared" si="31"/>
        <v>19.308058422282812</v>
      </c>
      <c r="N105" s="8">
        <f t="shared" si="7"/>
        <v>0.33900589965367861</v>
      </c>
      <c r="O105" s="8"/>
      <c r="P105">
        <f t="shared" si="8"/>
        <v>19.708105542894977</v>
      </c>
      <c r="Q105">
        <f t="shared" si="9"/>
        <v>0.05</v>
      </c>
      <c r="R105">
        <f t="shared" si="53"/>
        <v>0</v>
      </c>
      <c r="S105">
        <f t="shared" si="11"/>
        <v>6.5</v>
      </c>
      <c r="T105">
        <f t="shared" si="54"/>
        <v>0</v>
      </c>
      <c r="U105">
        <f t="shared" si="13"/>
        <v>2.4786452645753938</v>
      </c>
      <c r="V105">
        <f t="shared" si="14"/>
        <v>20.608573024363189</v>
      </c>
      <c r="W105">
        <f t="shared" si="32"/>
        <v>0.27</v>
      </c>
      <c r="X105">
        <f t="shared" si="33"/>
        <v>0.20499999999999999</v>
      </c>
      <c r="Y105">
        <f t="shared" si="34"/>
        <v>0.27584415890136227</v>
      </c>
      <c r="Z105">
        <f t="shared" si="15"/>
        <v>0.33900589965367861</v>
      </c>
      <c r="AA105">
        <f t="shared" si="35"/>
        <v>0.34367862895443468</v>
      </c>
      <c r="AB105">
        <f t="shared" si="16"/>
        <v>-0.25558125000000004</v>
      </c>
      <c r="AC105">
        <f t="shared" si="17"/>
        <v>-0.3165312500000001</v>
      </c>
      <c r="AD105">
        <f t="shared" si="18"/>
        <v>-0.76798125000000006</v>
      </c>
      <c r="AE105">
        <f t="shared" si="55"/>
        <v>-0.3165312500000001</v>
      </c>
      <c r="AF105">
        <f t="shared" si="20"/>
        <v>0.3263602199999962</v>
      </c>
      <c r="AG105">
        <f t="shared" si="21"/>
        <v>0.2155179999999986</v>
      </c>
      <c r="AH105">
        <f t="shared" si="22"/>
        <v>-0.10330320838687383</v>
      </c>
      <c r="AI105">
        <f t="shared" si="36"/>
        <v>2.3753420561885199</v>
      </c>
      <c r="AJ105">
        <f>SQRT($Z105^2+$AG105^2)</f>
        <v>0.40171259418146132</v>
      </c>
      <c r="AK105">
        <f t="shared" si="37"/>
        <v>0.40566366404202309</v>
      </c>
      <c r="AL105">
        <f t="shared" si="38"/>
        <v>0.17178299999999902</v>
      </c>
      <c r="AM105">
        <f t="shared" si="39"/>
        <v>0.29455231999999743</v>
      </c>
      <c r="AN105">
        <f t="shared" si="40"/>
        <v>0.41</v>
      </c>
      <c r="AO105">
        <f t="shared" si="41"/>
        <v>0.49357407999999686</v>
      </c>
      <c r="AP105">
        <f t="shared" si="56"/>
        <v>0.83704158591999944</v>
      </c>
      <c r="AQ105">
        <f t="shared" si="42"/>
        <v>0.14378951475409443</v>
      </c>
      <c r="AR105">
        <f t="shared" si="57"/>
        <v>5.4627772268444083E-5</v>
      </c>
      <c r="AS105">
        <f t="shared" si="25"/>
        <v>-4.8000000000000001E-2</v>
      </c>
      <c r="AT105">
        <f t="shared" si="58"/>
        <v>2.3273420561885199</v>
      </c>
      <c r="AU105">
        <f t="shared" si="43"/>
        <v>1.3330238192868546</v>
      </c>
      <c r="AV105">
        <f t="shared" si="44"/>
        <v>1.2129611460480241</v>
      </c>
      <c r="AW105">
        <f t="shared" si="45"/>
        <v>1.3231298123374369</v>
      </c>
      <c r="AX105" s="8">
        <f t="shared" si="59"/>
        <v>20.263491626555691</v>
      </c>
      <c r="AY105">
        <f t="shared" si="46"/>
        <v>0.638656000000001</v>
      </c>
      <c r="AZ105">
        <f t="shared" si="47"/>
        <v>3.0139980561885209</v>
      </c>
      <c r="BA105">
        <f t="shared" si="48"/>
        <v>39.549702982263071</v>
      </c>
      <c r="BB105">
        <f t="shared" si="60"/>
        <v>1.5898331524839069</v>
      </c>
      <c r="BC105">
        <f t="shared" si="49"/>
        <v>0.25</v>
      </c>
    </row>
    <row r="106" spans="1:55" x14ac:dyDescent="0.2">
      <c r="A106">
        <f>Summary!A51</f>
        <v>9.499999999999984</v>
      </c>
      <c r="B106">
        <f>Summary!B51</f>
        <v>0</v>
      </c>
      <c r="C106">
        <f>Summary!C51</f>
        <v>0.25</v>
      </c>
      <c r="D106" s="8">
        <f t="shared" si="50"/>
        <v>19.918263934328476</v>
      </c>
      <c r="E106" s="9">
        <f t="shared" si="1"/>
        <v>18.648694724876254</v>
      </c>
      <c r="F106" s="8">
        <f t="shared" si="2"/>
        <v>0.40675011226058605</v>
      </c>
      <c r="G106" s="8">
        <f t="shared" si="29"/>
        <v>0.41065271681068821</v>
      </c>
      <c r="H106" s="8">
        <f t="shared" si="61"/>
        <v>0.14984903198924901</v>
      </c>
      <c r="I106" s="8">
        <f t="shared" si="62"/>
        <v>4.0705421986573008E-5</v>
      </c>
      <c r="J106" s="8">
        <f t="shared" si="51"/>
        <v>22.613968786587833</v>
      </c>
      <c r="K106" s="8">
        <f t="shared" si="52"/>
        <v>42.756128866163174</v>
      </c>
      <c r="L106" s="8">
        <f t="shared" si="30"/>
        <v>23.085433801672135</v>
      </c>
      <c r="M106" s="8">
        <f t="shared" si="31"/>
        <v>21.676312103352615</v>
      </c>
      <c r="N106" s="8">
        <f t="shared" si="7"/>
        <v>0.33900589965367861</v>
      </c>
      <c r="O106" s="8"/>
      <c r="P106">
        <f t="shared" si="8"/>
        <v>22.110000113438147</v>
      </c>
      <c r="Q106">
        <f t="shared" si="9"/>
        <v>0.05</v>
      </c>
      <c r="R106">
        <f t="shared" si="53"/>
        <v>0</v>
      </c>
      <c r="S106">
        <f t="shared" si="11"/>
        <v>6.5</v>
      </c>
      <c r="T106">
        <f t="shared" si="54"/>
        <v>0</v>
      </c>
      <c r="U106">
        <f t="shared" si="13"/>
        <v>2.5644923740504284</v>
      </c>
      <c r="V106">
        <f t="shared" si="14"/>
        <v>23.085433801672135</v>
      </c>
      <c r="W106">
        <f t="shared" si="32"/>
        <v>0.27</v>
      </c>
      <c r="X106">
        <f t="shared" si="33"/>
        <v>0.20499999999999999</v>
      </c>
      <c r="Y106">
        <f t="shared" si="34"/>
        <v>0.27584415890136227</v>
      </c>
      <c r="Z106">
        <f t="shared" si="15"/>
        <v>0.33900589965367861</v>
      </c>
      <c r="AA106">
        <f t="shared" si="35"/>
        <v>0.34367862895443468</v>
      </c>
      <c r="AB106">
        <f t="shared" si="16"/>
        <v>-0.25558125000000004</v>
      </c>
      <c r="AC106">
        <f t="shared" si="17"/>
        <v>-0.3165312500000001</v>
      </c>
      <c r="AD106">
        <f t="shared" si="18"/>
        <v>-0.76798125000000006</v>
      </c>
      <c r="AE106">
        <f t="shared" si="55"/>
        <v>-0.3165312500000001</v>
      </c>
      <c r="AF106">
        <f t="shared" si="20"/>
        <v>0.35084167999999594</v>
      </c>
      <c r="AG106">
        <f t="shared" si="21"/>
        <v>0.22476799999999852</v>
      </c>
      <c r="AH106">
        <f t="shared" si="22"/>
        <v>-0.11105235552249874</v>
      </c>
      <c r="AI106">
        <f t="shared" si="36"/>
        <v>2.4534400185279295</v>
      </c>
      <c r="AJ106">
        <f>SQRT($Z106^2+$AG106^2)</f>
        <v>0.40675011226058605</v>
      </c>
      <c r="AK106">
        <f t="shared" si="37"/>
        <v>0.41065271681068821</v>
      </c>
      <c r="AL106">
        <f t="shared" si="38"/>
        <v>0.17819999999999894</v>
      </c>
      <c r="AM106">
        <f t="shared" si="39"/>
        <v>0.31127124999999722</v>
      </c>
      <c r="AN106">
        <f t="shared" si="40"/>
        <v>0.41</v>
      </c>
      <c r="AO106">
        <f t="shared" si="41"/>
        <v>0.51380999999999666</v>
      </c>
      <c r="AP106">
        <f t="shared" si="56"/>
        <v>0.84090365874999939</v>
      </c>
      <c r="AQ106">
        <f t="shared" si="42"/>
        <v>0.14984903198924901</v>
      </c>
      <c r="AR106">
        <f t="shared" si="57"/>
        <v>4.0705421986573008E-5</v>
      </c>
      <c r="AS106">
        <f t="shared" si="25"/>
        <v>-4.8000000000000001E-2</v>
      </c>
      <c r="AT106">
        <f t="shared" si="58"/>
        <v>2.4054400185279294</v>
      </c>
      <c r="AU106">
        <f t="shared" si="43"/>
        <v>1.3327503090671033</v>
      </c>
      <c r="AV106">
        <f t="shared" si="44"/>
        <v>1.212630112735029</v>
      </c>
      <c r="AW106">
        <f t="shared" si="45"/>
        <v>1.3231298123374369</v>
      </c>
      <c r="AX106" s="8">
        <f t="shared" si="59"/>
        <v>22.613968786587833</v>
      </c>
      <c r="AY106">
        <f t="shared" si="46"/>
        <v>0.63187500000000107</v>
      </c>
      <c r="AZ106">
        <f t="shared" si="47"/>
        <v>3.0853150185279308</v>
      </c>
      <c r="BA106">
        <f t="shared" si="48"/>
        <v>42.756128866163174</v>
      </c>
      <c r="BB106">
        <f t="shared" si="60"/>
        <v>1.5534722202982161</v>
      </c>
      <c r="BC106">
        <f t="shared" si="49"/>
        <v>0.25</v>
      </c>
    </row>
    <row r="107" spans="1:55" x14ac:dyDescent="0.2">
      <c r="A107">
        <f>Summary!A52</f>
        <v>9.5999999999999837</v>
      </c>
      <c r="B107">
        <f>Summary!B52</f>
        <v>0</v>
      </c>
      <c r="C107">
        <f>Summary!C52</f>
        <v>0.25</v>
      </c>
      <c r="D107" s="8">
        <f t="shared" si="50"/>
        <v>22.187623803765824</v>
      </c>
      <c r="E107" s="9">
        <f t="shared" si="1"/>
        <v>20.817451104673935</v>
      </c>
      <c r="F107" s="8">
        <f t="shared" si="2"/>
        <v>0.41204968788241947</v>
      </c>
      <c r="G107" s="8">
        <f t="shared" si="29"/>
        <v>0.41590256705627493</v>
      </c>
      <c r="H107" s="8">
        <f t="shared" si="61"/>
        <v>0.15609601175836718</v>
      </c>
      <c r="I107" s="8">
        <f t="shared" si="62"/>
        <v>3.0033614726054259E-5</v>
      </c>
      <c r="J107" s="8">
        <f t="shared" si="51"/>
        <v>25.237889396038121</v>
      </c>
      <c r="K107" s="8">
        <f t="shared" si="52"/>
        <v>46.257248394485522</v>
      </c>
      <c r="L107" s="8">
        <f t="shared" si="30"/>
        <v>25.861281844088154</v>
      </c>
      <c r="M107" s="8">
        <f t="shared" si="31"/>
        <v>24.334467873640975</v>
      </c>
      <c r="N107" s="8">
        <f t="shared" si="7"/>
        <v>0.33900589965367861</v>
      </c>
      <c r="O107" s="8"/>
      <c r="P107">
        <f t="shared" si="8"/>
        <v>24.804621831978796</v>
      </c>
      <c r="Q107">
        <f t="shared" si="9"/>
        <v>0.05</v>
      </c>
      <c r="R107">
        <f t="shared" si="53"/>
        <v>0</v>
      </c>
      <c r="S107">
        <f t="shared" si="11"/>
        <v>6.5</v>
      </c>
      <c r="T107">
        <f t="shared" si="54"/>
        <v>0</v>
      </c>
      <c r="U107">
        <f t="shared" si="13"/>
        <v>2.6533528911982631</v>
      </c>
      <c r="V107">
        <f t="shared" si="14"/>
        <v>25.861281844088154</v>
      </c>
      <c r="W107">
        <f t="shared" si="32"/>
        <v>0.27</v>
      </c>
      <c r="X107">
        <f t="shared" si="33"/>
        <v>0.20499999999999999</v>
      </c>
      <c r="Y107">
        <f t="shared" si="34"/>
        <v>0.27584415890136227</v>
      </c>
      <c r="Z107">
        <f t="shared" si="15"/>
        <v>0.33900589965367861</v>
      </c>
      <c r="AA107">
        <f t="shared" si="35"/>
        <v>0.34367862895443468</v>
      </c>
      <c r="AB107">
        <f t="shared" si="16"/>
        <v>-0.25558125000000004</v>
      </c>
      <c r="AC107">
        <f t="shared" si="17"/>
        <v>-0.3165312500000001</v>
      </c>
      <c r="AD107">
        <f t="shared" si="18"/>
        <v>-0.76798125000000006</v>
      </c>
      <c r="AE107">
        <f t="shared" si="55"/>
        <v>-0.3165312500000001</v>
      </c>
      <c r="AF107">
        <f t="shared" si="20"/>
        <v>0.37657425999999566</v>
      </c>
      <c r="AG107">
        <f t="shared" si="21"/>
        <v>0.23422199999999843</v>
      </c>
      <c r="AH107">
        <f t="shared" si="22"/>
        <v>-0.11919752123562366</v>
      </c>
      <c r="AI107">
        <f t="shared" si="36"/>
        <v>2.5341553699626393</v>
      </c>
      <c r="AJ107">
        <f>SQRT($Z107^2+$AG107^2)</f>
        <v>0.41204968788241947</v>
      </c>
      <c r="AK107">
        <f t="shared" si="37"/>
        <v>0.41590256705627493</v>
      </c>
      <c r="AL107">
        <f t="shared" si="38"/>
        <v>0.18474299999999888</v>
      </c>
      <c r="AM107">
        <f t="shared" si="39"/>
        <v>0.32872727999999707</v>
      </c>
      <c r="AN107">
        <f t="shared" si="40"/>
        <v>0.41</v>
      </c>
      <c r="AO107">
        <f t="shared" si="41"/>
        <v>0.53488831999999653</v>
      </c>
      <c r="AP107">
        <f t="shared" si="56"/>
        <v>0.84493600167999938</v>
      </c>
      <c r="AQ107">
        <f t="shared" si="42"/>
        <v>0.15609601175836718</v>
      </c>
      <c r="AR107">
        <f t="shared" si="57"/>
        <v>3.0033614726054259E-5</v>
      </c>
      <c r="AS107">
        <f t="shared" si="25"/>
        <v>-4.8000000000000001E-2</v>
      </c>
      <c r="AT107">
        <f t="shared" si="58"/>
        <v>2.4861553699626393</v>
      </c>
      <c r="AU107">
        <f t="shared" si="43"/>
        <v>1.3325155526844978</v>
      </c>
      <c r="AV107">
        <f t="shared" si="44"/>
        <v>1.2123429169660309</v>
      </c>
      <c r="AW107">
        <f t="shared" si="45"/>
        <v>1.3231298123374369</v>
      </c>
      <c r="AX107" s="8">
        <f t="shared" si="59"/>
        <v>25.237889396038121</v>
      </c>
      <c r="AY107">
        <f t="shared" si="46"/>
        <v>0.6248760000000011</v>
      </c>
      <c r="AZ107">
        <f t="shared" si="47"/>
        <v>3.1590313699626407</v>
      </c>
      <c r="BA107">
        <f t="shared" si="48"/>
        <v>46.257248394485522</v>
      </c>
      <c r="BB107">
        <f t="shared" si="60"/>
        <v>1.5165064272013549</v>
      </c>
      <c r="BC107">
        <f t="shared" si="49"/>
        <v>0.25</v>
      </c>
    </row>
    <row r="108" spans="1:55" x14ac:dyDescent="0.2">
      <c r="A108">
        <f>Summary!A53</f>
        <v>9.6999999999999833</v>
      </c>
      <c r="B108">
        <f>Summary!B53</f>
        <v>0</v>
      </c>
      <c r="C108">
        <f>Summary!C53</f>
        <v>0.25</v>
      </c>
      <c r="D108" s="8">
        <f t="shared" si="50"/>
        <v>24.717352461239823</v>
      </c>
      <c r="E108" s="9">
        <f t="shared" si="1"/>
        <v>23.23856222310194</v>
      </c>
      <c r="F108" s="8">
        <f t="shared" si="2"/>
        <v>0.41761519895712512</v>
      </c>
      <c r="G108" s="8">
        <f t="shared" si="29"/>
        <v>0.42141719756080098</v>
      </c>
      <c r="H108" s="8">
        <f t="shared" si="61"/>
        <v>0.16253604477976677</v>
      </c>
      <c r="I108" s="8">
        <f t="shared" si="62"/>
        <v>2.1934278774327157E-5</v>
      </c>
      <c r="J108" s="8">
        <f t="shared" si="51"/>
        <v>28.167315915661014</v>
      </c>
      <c r="K108" s="8">
        <f t="shared" si="52"/>
        <v>50.082912130729177</v>
      </c>
      <c r="L108" s="8">
        <f t="shared" si="30"/>
        <v>28.972316456435141</v>
      </c>
      <c r="M108" s="8">
        <f t="shared" si="31"/>
        <v>27.317964340775976</v>
      </c>
      <c r="N108" s="8">
        <f t="shared" si="7"/>
        <v>0.33900589965367861</v>
      </c>
      <c r="O108" s="8"/>
      <c r="P108">
        <f t="shared" si="8"/>
        <v>27.827646362313985</v>
      </c>
      <c r="Q108">
        <f t="shared" si="9"/>
        <v>0.05</v>
      </c>
      <c r="R108">
        <f t="shared" si="53"/>
        <v>0</v>
      </c>
      <c r="S108">
        <f t="shared" si="11"/>
        <v>6.5</v>
      </c>
      <c r="T108">
        <f t="shared" si="54"/>
        <v>0</v>
      </c>
      <c r="U108">
        <f t="shared" si="13"/>
        <v>2.7453325927405374</v>
      </c>
      <c r="V108">
        <f t="shared" si="14"/>
        <v>28.972316456435141</v>
      </c>
      <c r="W108">
        <f t="shared" si="32"/>
        <v>0.27</v>
      </c>
      <c r="X108">
        <f t="shared" si="33"/>
        <v>0.20499999999999999</v>
      </c>
      <c r="Y108">
        <f t="shared" si="34"/>
        <v>0.27584415890136227</v>
      </c>
      <c r="Z108">
        <f t="shared" si="15"/>
        <v>0.33900589965367861</v>
      </c>
      <c r="AA108">
        <f t="shared" si="35"/>
        <v>0.34367862895443468</v>
      </c>
      <c r="AB108">
        <f t="shared" si="16"/>
        <v>-0.25558125000000004</v>
      </c>
      <c r="AC108">
        <f t="shared" si="17"/>
        <v>-0.3165312500000001</v>
      </c>
      <c r="AD108">
        <f t="shared" si="18"/>
        <v>-0.76798125000000006</v>
      </c>
      <c r="AE108">
        <f t="shared" si="55"/>
        <v>-0.3165312500000001</v>
      </c>
      <c r="AF108">
        <f t="shared" si="20"/>
        <v>0.40358999999999534</v>
      </c>
      <c r="AG108">
        <f t="shared" si="21"/>
        <v>0.24387999999999838</v>
      </c>
      <c r="AH108">
        <f t="shared" si="22"/>
        <v>-0.12774884718749857</v>
      </c>
      <c r="AI108">
        <f t="shared" si="36"/>
        <v>2.6175837455530386</v>
      </c>
      <c r="AJ108">
        <f>SQRT($Z108^2+$AG108^2)</f>
        <v>0.41761519895712512</v>
      </c>
      <c r="AK108">
        <f t="shared" si="37"/>
        <v>0.42141719756080098</v>
      </c>
      <c r="AL108">
        <f t="shared" si="38"/>
        <v>0.19141199999999886</v>
      </c>
      <c r="AM108">
        <f t="shared" si="39"/>
        <v>0.34693678999999689</v>
      </c>
      <c r="AN108">
        <f t="shared" si="40"/>
        <v>0.41</v>
      </c>
      <c r="AO108">
        <f t="shared" si="41"/>
        <v>0.55682775999999623</v>
      </c>
      <c r="AP108">
        <f t="shared" si="56"/>
        <v>0.84914239848999928</v>
      </c>
      <c r="AQ108">
        <f t="shared" si="42"/>
        <v>0.16253604477976677</v>
      </c>
      <c r="AR108">
        <f t="shared" si="57"/>
        <v>2.1934278774327157E-5</v>
      </c>
      <c r="AS108">
        <f t="shared" si="25"/>
        <v>-4.8000000000000001E-2</v>
      </c>
      <c r="AT108">
        <f t="shared" si="58"/>
        <v>2.5695837455530386</v>
      </c>
      <c r="AU108">
        <f t="shared" si="43"/>
        <v>1.33231405364549</v>
      </c>
      <c r="AV108">
        <f t="shared" si="44"/>
        <v>1.2120937450966436</v>
      </c>
      <c r="AW108">
        <f t="shared" si="45"/>
        <v>1.3231298123374369</v>
      </c>
      <c r="AX108" s="8">
        <f t="shared" si="59"/>
        <v>28.167315915661014</v>
      </c>
      <c r="AY108">
        <f t="shared" si="46"/>
        <v>0.61765900000000118</v>
      </c>
      <c r="AZ108">
        <f t="shared" si="47"/>
        <v>3.2352427455530397</v>
      </c>
      <c r="BA108">
        <f t="shared" si="48"/>
        <v>50.082912130729177</v>
      </c>
      <c r="BB108">
        <f t="shared" si="60"/>
        <v>1.4790146564167883</v>
      </c>
      <c r="BC108">
        <f t="shared" si="49"/>
        <v>0.25</v>
      </c>
    </row>
    <row r="109" spans="1:55" x14ac:dyDescent="0.2">
      <c r="A109">
        <f>Summary!A54</f>
        <v>9.7999999999999829</v>
      </c>
      <c r="B109">
        <f>Summary!B54</f>
        <v>0</v>
      </c>
      <c r="C109">
        <f>Summary!C54</f>
        <v>0.25</v>
      </c>
      <c r="D109" s="8">
        <f t="shared" si="50"/>
        <v>27.537741975406515</v>
      </c>
      <c r="E109" s="9">
        <f t="shared" si="1"/>
        <v>25.941668553239577</v>
      </c>
      <c r="F109" s="8">
        <f t="shared" si="2"/>
        <v>0.42345011815324735</v>
      </c>
      <c r="G109" s="8">
        <f t="shared" si="29"/>
        <v>0.4272001902668105</v>
      </c>
      <c r="H109" s="8">
        <f t="shared" si="61"/>
        <v>0.1691749533391016</v>
      </c>
      <c r="I109" s="8">
        <f t="shared" si="62"/>
        <v>1.5850290704729083E-5</v>
      </c>
      <c r="J109" s="8">
        <f t="shared" si="51"/>
        <v>31.438125899099322</v>
      </c>
      <c r="K109" s="8">
        <f t="shared" si="52"/>
        <v>54.266214862183318</v>
      </c>
      <c r="L109" s="8">
        <f t="shared" si="30"/>
        <v>32.459128702032977</v>
      </c>
      <c r="M109" s="8">
        <f t="shared" si="31"/>
        <v>30.666568144971606</v>
      </c>
      <c r="N109" s="8">
        <f t="shared" si="7"/>
        <v>0.33900589965367861</v>
      </c>
      <c r="O109" s="8"/>
      <c r="P109">
        <f t="shared" si="8"/>
        <v>31.219097284025427</v>
      </c>
      <c r="Q109">
        <f t="shared" si="9"/>
        <v>0.05</v>
      </c>
      <c r="R109">
        <f t="shared" si="53"/>
        <v>0</v>
      </c>
      <c r="S109">
        <f t="shared" si="11"/>
        <v>6.5</v>
      </c>
      <c r="T109">
        <f t="shared" si="54"/>
        <v>0</v>
      </c>
      <c r="U109">
        <f t="shared" si="13"/>
        <v>2.8405409683763754</v>
      </c>
      <c r="V109">
        <f t="shared" si="14"/>
        <v>32.459128702032977</v>
      </c>
      <c r="W109">
        <f t="shared" si="32"/>
        <v>0.27</v>
      </c>
      <c r="X109">
        <f t="shared" si="33"/>
        <v>0.20499999999999999</v>
      </c>
      <c r="Y109">
        <f t="shared" si="34"/>
        <v>0.27584415890136227</v>
      </c>
      <c r="Z109">
        <f t="shared" si="15"/>
        <v>0.33900589965367861</v>
      </c>
      <c r="AA109">
        <f t="shared" si="35"/>
        <v>0.34367862895443468</v>
      </c>
      <c r="AB109">
        <f t="shared" si="16"/>
        <v>-0.25558125000000004</v>
      </c>
      <c r="AC109">
        <f t="shared" si="17"/>
        <v>-0.3165312500000001</v>
      </c>
      <c r="AD109">
        <f t="shared" si="18"/>
        <v>-0.76798125000000006</v>
      </c>
      <c r="AE109">
        <f t="shared" si="55"/>
        <v>-0.3165312500000001</v>
      </c>
      <c r="AF109">
        <f t="shared" si="20"/>
        <v>0.43192093999999503</v>
      </c>
      <c r="AG109">
        <f t="shared" si="21"/>
        <v>0.25374199999999825</v>
      </c>
      <c r="AH109">
        <f t="shared" si="22"/>
        <v>-0.13671647503937348</v>
      </c>
      <c r="AI109">
        <f t="shared" si="36"/>
        <v>2.7038244933370019</v>
      </c>
      <c r="AJ109">
        <f>SQRT($Z109^2+$AG109^2)</f>
        <v>0.42345011815324735</v>
      </c>
      <c r="AK109">
        <f t="shared" si="37"/>
        <v>0.4272001902668105</v>
      </c>
      <c r="AL109">
        <f t="shared" si="38"/>
        <v>0.19820699999999886</v>
      </c>
      <c r="AM109">
        <f t="shared" si="39"/>
        <v>0.36591615999999672</v>
      </c>
      <c r="AN109">
        <f t="shared" si="40"/>
        <v>0.41</v>
      </c>
      <c r="AO109">
        <f t="shared" si="41"/>
        <v>0.57964703999999601</v>
      </c>
      <c r="AP109">
        <f t="shared" si="56"/>
        <v>0.85352663295999931</v>
      </c>
      <c r="AQ109">
        <f t="shared" si="42"/>
        <v>0.1691749533391016</v>
      </c>
      <c r="AR109">
        <f t="shared" si="57"/>
        <v>1.5850290704729083E-5</v>
      </c>
      <c r="AS109">
        <f t="shared" si="25"/>
        <v>-4.8000000000000001E-2</v>
      </c>
      <c r="AT109">
        <f t="shared" si="58"/>
        <v>2.6558244933370019</v>
      </c>
      <c r="AU109">
        <f t="shared" si="43"/>
        <v>1.3321410964593476</v>
      </c>
      <c r="AV109">
        <f t="shared" si="44"/>
        <v>1.2118775565488193</v>
      </c>
      <c r="AW109">
        <f t="shared" si="45"/>
        <v>1.3231298123374369</v>
      </c>
      <c r="AX109" s="8">
        <f t="shared" si="59"/>
        <v>31.438125899099322</v>
      </c>
      <c r="AY109">
        <f t="shared" si="46"/>
        <v>0.61022400000000121</v>
      </c>
      <c r="AZ109">
        <f t="shared" si="47"/>
        <v>3.3140484933370029</v>
      </c>
      <c r="BA109">
        <f t="shared" si="48"/>
        <v>54.266214862183318</v>
      </c>
      <c r="BB109">
        <f t="shared" si="60"/>
        <v>1.4410764664827884</v>
      </c>
      <c r="BC109">
        <f t="shared" si="49"/>
        <v>0.25</v>
      </c>
    </row>
    <row r="110" spans="1:55" x14ac:dyDescent="0.2">
      <c r="A110">
        <f>Summary!A55</f>
        <v>9.8999999999999826</v>
      </c>
      <c r="B110">
        <f>Summary!B55</f>
        <v>0</v>
      </c>
      <c r="C110">
        <f>Summary!C55</f>
        <v>0.25</v>
      </c>
      <c r="D110" s="8">
        <f t="shared" si="50"/>
        <v>30.682671457704121</v>
      </c>
      <c r="E110" s="9">
        <f t="shared" si="1"/>
        <v>28.959943223489958</v>
      </c>
      <c r="F110" s="8">
        <f t="shared" si="2"/>
        <v>0.42955751752704679</v>
      </c>
      <c r="G110" s="8">
        <f t="shared" si="29"/>
        <v>0.43325472976529533</v>
      </c>
      <c r="H110" s="8">
        <f t="shared" si="61"/>
        <v>0.17601879605692416</v>
      </c>
      <c r="I110" s="8">
        <f t="shared" si="62"/>
        <v>1.1328713698600306E-5</v>
      </c>
      <c r="J110" s="8">
        <f t="shared" si="51"/>
        <v>35.090473039795718</v>
      </c>
      <c r="K110" s="8">
        <f t="shared" si="52"/>
        <v>58.843866619908404</v>
      </c>
      <c r="L110" s="8">
        <f t="shared" si="30"/>
        <v>36.367234970905635</v>
      </c>
      <c r="M110" s="8">
        <f t="shared" si="31"/>
        <v>34.424902187164811</v>
      </c>
      <c r="N110" s="8">
        <f t="shared" si="7"/>
        <v>0.33900589965367861</v>
      </c>
      <c r="O110" s="8"/>
      <c r="P110">
        <f t="shared" si="8"/>
        <v>35.023875987922345</v>
      </c>
      <c r="Q110">
        <f t="shared" si="9"/>
        <v>0.05</v>
      </c>
      <c r="R110">
        <f t="shared" si="53"/>
        <v>0</v>
      </c>
      <c r="S110">
        <f t="shared" si="11"/>
        <v>6.5</v>
      </c>
      <c r="T110">
        <f t="shared" si="54"/>
        <v>0</v>
      </c>
      <c r="U110">
        <f t="shared" si="13"/>
        <v>2.9390913511154255</v>
      </c>
      <c r="V110">
        <f t="shared" si="14"/>
        <v>36.367234970905635</v>
      </c>
      <c r="W110">
        <f t="shared" si="32"/>
        <v>0.27</v>
      </c>
      <c r="X110">
        <f t="shared" si="33"/>
        <v>0.20499999999999999</v>
      </c>
      <c r="Y110">
        <f t="shared" si="34"/>
        <v>0.27584415890136227</v>
      </c>
      <c r="Z110">
        <f t="shared" si="15"/>
        <v>0.33900589965367861</v>
      </c>
      <c r="AA110">
        <f t="shared" si="35"/>
        <v>0.34367862895443468</v>
      </c>
      <c r="AB110">
        <f t="shared" si="16"/>
        <v>-0.25558125000000004</v>
      </c>
      <c r="AC110">
        <f t="shared" si="17"/>
        <v>-0.3165312500000001</v>
      </c>
      <c r="AD110">
        <f t="shared" si="18"/>
        <v>-0.76798125000000006</v>
      </c>
      <c r="AE110">
        <f t="shared" si="55"/>
        <v>-0.3165312500000001</v>
      </c>
      <c r="AF110">
        <f t="shared" si="20"/>
        <v>0.4615991199999947</v>
      </c>
      <c r="AG110">
        <f t="shared" si="21"/>
        <v>0.26380799999999827</v>
      </c>
      <c r="AH110">
        <f t="shared" si="22"/>
        <v>-0.14611054645249838</v>
      </c>
      <c r="AI110">
        <f t="shared" si="36"/>
        <v>2.792980804662927</v>
      </c>
      <c r="AJ110">
        <f>SQRT($Z110^2+$AG110^2)</f>
        <v>0.42955751752704679</v>
      </c>
      <c r="AK110">
        <f t="shared" si="37"/>
        <v>0.43325472976529533</v>
      </c>
      <c r="AL110">
        <f t="shared" si="38"/>
        <v>0.20512799999999878</v>
      </c>
      <c r="AM110">
        <f t="shared" si="39"/>
        <v>0.38568176999999648</v>
      </c>
      <c r="AN110">
        <f t="shared" si="40"/>
        <v>0.41</v>
      </c>
      <c r="AO110">
        <f t="shared" si="41"/>
        <v>0.60336487999999577</v>
      </c>
      <c r="AP110">
        <f t="shared" si="56"/>
        <v>0.85809248886999923</v>
      </c>
      <c r="AQ110">
        <f t="shared" si="42"/>
        <v>0.17601879605692416</v>
      </c>
      <c r="AR110">
        <f t="shared" si="57"/>
        <v>1.1328713698600306E-5</v>
      </c>
      <c r="AS110">
        <f t="shared" si="25"/>
        <v>-4.8000000000000001E-2</v>
      </c>
      <c r="AT110">
        <f t="shared" si="58"/>
        <v>2.7449808046629269</v>
      </c>
      <c r="AU110">
        <f t="shared" si="43"/>
        <v>1.3319926352888247</v>
      </c>
      <c r="AV110">
        <f t="shared" si="44"/>
        <v>1.2116899805015215</v>
      </c>
      <c r="AW110">
        <f t="shared" si="45"/>
        <v>1.3231298123374369</v>
      </c>
      <c r="AX110" s="8">
        <f t="shared" si="59"/>
        <v>35.090473039795718</v>
      </c>
      <c r="AY110">
        <f t="shared" si="46"/>
        <v>0.6025710000000013</v>
      </c>
      <c r="AZ110">
        <f t="shared" si="47"/>
        <v>3.3955518046629285</v>
      </c>
      <c r="BA110">
        <f t="shared" si="48"/>
        <v>58.843866619908404</v>
      </c>
      <c r="BB110">
        <f t="shared" si="60"/>
        <v>1.4027713994367728</v>
      </c>
      <c r="BC110">
        <f t="shared" si="49"/>
        <v>0.25</v>
      </c>
    </row>
    <row r="111" spans="1:55" x14ac:dyDescent="0.2">
      <c r="A111">
        <f>Summary!A56</f>
        <v>9.9999999999999822</v>
      </c>
      <c r="B111">
        <f>Summary!B56</f>
        <v>0</v>
      </c>
      <c r="C111">
        <f>Summary!C56</f>
        <v>0.25</v>
      </c>
      <c r="D111" s="8">
        <f t="shared" ref="D111:D174" si="63">IF($AI111&lt;0,0,$AI111^(1/0.3))</f>
        <v>34.19003923829878</v>
      </c>
      <c r="E111" s="9">
        <f t="shared" si="1"/>
        <v>32.330519561342584</v>
      </c>
      <c r="F111" s="8">
        <f t="shared" si="2"/>
        <v>0.43594007625360504</v>
      </c>
      <c r="G111" s="8">
        <f t="shared" si="29"/>
        <v>0.4395836098900856</v>
      </c>
      <c r="H111" s="8">
        <f t="shared" ref="H111:H174" si="64">AQ111</f>
        <v>0.18307387265624872</v>
      </c>
      <c r="I111" s="8">
        <f t="shared" ref="I111:I174" si="65">AR111</f>
        <v>8.0053126383359863E-6</v>
      </c>
      <c r="J111" s="8">
        <f t="shared" si="51"/>
        <v>39.169304695879774</v>
      </c>
      <c r="K111" s="8">
        <f t="shared" si="52"/>
        <v>63.856607749329171</v>
      </c>
      <c r="L111" s="8">
        <f t="shared" si="30"/>
        <v>40.747675435933843</v>
      </c>
      <c r="M111" s="8">
        <f t="shared" si="31"/>
        <v>38.643038297538901</v>
      </c>
      <c r="N111" s="8">
        <f t="shared" si="7"/>
        <v>0.33900589965367861</v>
      </c>
      <c r="O111" s="8"/>
      <c r="P111">
        <f t="shared" si="8"/>
        <v>39.292356151663704</v>
      </c>
      <c r="Q111">
        <f t="shared" si="9"/>
        <v>0.05</v>
      </c>
      <c r="R111">
        <f t="shared" si="53"/>
        <v>0</v>
      </c>
      <c r="S111">
        <f t="shared" si="11"/>
        <v>6.5</v>
      </c>
      <c r="T111">
        <f t="shared" si="54"/>
        <v>0</v>
      </c>
      <c r="U111">
        <f t="shared" si="13"/>
        <v>3.0411010521858595</v>
      </c>
      <c r="V111">
        <f t="shared" si="14"/>
        <v>40.747675435933843</v>
      </c>
      <c r="W111">
        <f t="shared" si="32"/>
        <v>0.27</v>
      </c>
      <c r="X111">
        <f t="shared" si="33"/>
        <v>0.20499999999999999</v>
      </c>
      <c r="Y111">
        <f t="shared" si="34"/>
        <v>0.27584415890136227</v>
      </c>
      <c r="Z111">
        <f t="shared" si="15"/>
        <v>0.33900589965367861</v>
      </c>
      <c r="AA111">
        <f t="shared" si="35"/>
        <v>0.34367862895443468</v>
      </c>
      <c r="AB111">
        <f t="shared" si="16"/>
        <v>-0.25558125000000004</v>
      </c>
      <c r="AC111">
        <f t="shared" si="17"/>
        <v>-0.3165312500000001</v>
      </c>
      <c r="AD111">
        <f t="shared" si="18"/>
        <v>-0.76798125000000006</v>
      </c>
      <c r="AE111">
        <f t="shared" si="55"/>
        <v>-0.3165312500000001</v>
      </c>
      <c r="AF111">
        <f t="shared" si="20"/>
        <v>0.49265657999999429</v>
      </c>
      <c r="AG111">
        <f t="shared" si="21"/>
        <v>0.27407799999999816</v>
      </c>
      <c r="AH111">
        <f t="shared" si="22"/>
        <v>-0.15594120308812323</v>
      </c>
      <c r="AI111">
        <f t="shared" si="36"/>
        <v>2.8851598490977364</v>
      </c>
      <c r="AJ111">
        <f>SQRT($Z111^2+$AG111^2)</f>
        <v>0.43594007625360504</v>
      </c>
      <c r="AK111">
        <f t="shared" si="37"/>
        <v>0.4395836098900856</v>
      </c>
      <c r="AL111">
        <f t="shared" si="38"/>
        <v>0.21217499999999873</v>
      </c>
      <c r="AM111">
        <f t="shared" si="39"/>
        <v>0.40624999999999623</v>
      </c>
      <c r="AN111">
        <f t="shared" si="40"/>
        <v>0.41</v>
      </c>
      <c r="AO111">
        <f t="shared" si="41"/>
        <v>0.62799999999999556</v>
      </c>
      <c r="AP111">
        <f t="shared" si="56"/>
        <v>0.86284374999999913</v>
      </c>
      <c r="AQ111">
        <f t="shared" si="42"/>
        <v>0.18307387265624872</v>
      </c>
      <c r="AR111">
        <f t="shared" si="57"/>
        <v>8.0053126383359863E-6</v>
      </c>
      <c r="AS111">
        <f t="shared" si="25"/>
        <v>-4.8000000000000001E-2</v>
      </c>
      <c r="AT111">
        <f t="shared" si="58"/>
        <v>2.8371598490977363</v>
      </c>
      <c r="AU111">
        <f t="shared" si="43"/>
        <v>1.3318651985747811</v>
      </c>
      <c r="AV111">
        <f t="shared" si="44"/>
        <v>1.211527226513065</v>
      </c>
      <c r="AW111">
        <f t="shared" si="45"/>
        <v>1.3231298123374369</v>
      </c>
      <c r="AX111" s="8">
        <f t="shared" si="59"/>
        <v>39.169304695879774</v>
      </c>
      <c r="AY111">
        <f t="shared" si="46"/>
        <v>0.59470000000000134</v>
      </c>
      <c r="AZ111">
        <f t="shared" si="47"/>
        <v>3.4798598490977377</v>
      </c>
      <c r="BA111">
        <f t="shared" si="48"/>
        <v>63.856607749329171</v>
      </c>
      <c r="BB111">
        <f t="shared" si="60"/>
        <v>1.364178318063235</v>
      </c>
      <c r="BC111">
        <f t="shared" si="49"/>
        <v>0.25</v>
      </c>
    </row>
    <row r="112" spans="1:55" x14ac:dyDescent="0.2">
      <c r="A112">
        <f>Summary!A57</f>
        <v>10.099999999999982</v>
      </c>
      <c r="B112">
        <f>Summary!B57</f>
        <v>0</v>
      </c>
      <c r="C112">
        <f>Summary!C57</f>
        <v>0.25</v>
      </c>
      <c r="D112" s="8">
        <f t="shared" si="63"/>
        <v>38.102247875303355</v>
      </c>
      <c r="E112" s="9">
        <f t="shared" si="1"/>
        <v>36.094971071297387</v>
      </c>
      <c r="F112" s="8">
        <f t="shared" si="2"/>
        <v>0.44260009117034638</v>
      </c>
      <c r="G112" s="8">
        <f t="shared" si="29"/>
        <v>0.44618924315137731</v>
      </c>
      <c r="H112" s="8">
        <f t="shared" si="64"/>
        <v>0.19034672873011388</v>
      </c>
      <c r="I112" s="8">
        <f t="shared" si="65"/>
        <v>5.5904707705349425E-6</v>
      </c>
      <c r="J112" s="8">
        <f t="shared" si="51"/>
        <v>43.72494288481419</v>
      </c>
      <c r="K112" s="8">
        <f t="shared" si="52"/>
        <v>69.34967340449009</v>
      </c>
      <c r="L112" s="8">
        <f t="shared" si="30"/>
        <v>45.657685293353886</v>
      </c>
      <c r="M112" s="8">
        <f t="shared" si="31"/>
        <v>43.377162203321625</v>
      </c>
      <c r="N112" s="8">
        <f t="shared" si="7"/>
        <v>0.33900589965367861</v>
      </c>
      <c r="O112" s="8"/>
      <c r="P112">
        <f t="shared" si="8"/>
        <v>44.081050666167847</v>
      </c>
      <c r="Q112">
        <f t="shared" si="9"/>
        <v>0.05</v>
      </c>
      <c r="R112">
        <f t="shared" si="53"/>
        <v>0</v>
      </c>
      <c r="S112">
        <f t="shared" si="11"/>
        <v>6.5</v>
      </c>
      <c r="T112">
        <f t="shared" si="54"/>
        <v>0</v>
      </c>
      <c r="U112">
        <f t="shared" si="13"/>
        <v>3.1466915006779068</v>
      </c>
      <c r="V112">
        <f t="shared" si="14"/>
        <v>45.657685293353886</v>
      </c>
      <c r="W112">
        <f t="shared" si="32"/>
        <v>0.27</v>
      </c>
      <c r="X112">
        <f t="shared" si="33"/>
        <v>0.20499999999999999</v>
      </c>
      <c r="Y112">
        <f t="shared" si="34"/>
        <v>0.27584415890136227</v>
      </c>
      <c r="Z112">
        <f t="shared" si="15"/>
        <v>0.33900589965367861</v>
      </c>
      <c r="AA112">
        <f t="shared" si="35"/>
        <v>0.34367862895443468</v>
      </c>
      <c r="AB112">
        <f t="shared" si="16"/>
        <v>-0.25558125000000004</v>
      </c>
      <c r="AC112">
        <f t="shared" si="17"/>
        <v>-0.3165312500000001</v>
      </c>
      <c r="AD112">
        <f t="shared" si="18"/>
        <v>-0.76798125000000006</v>
      </c>
      <c r="AE112">
        <f t="shared" si="55"/>
        <v>-0.3165312500000001</v>
      </c>
      <c r="AF112">
        <f t="shared" si="20"/>
        <v>0.52512535999999399</v>
      </c>
      <c r="AG112">
        <f t="shared" si="21"/>
        <v>0.28455199999999808</v>
      </c>
      <c r="AH112">
        <f t="shared" si="22"/>
        <v>-0.16621858660749814</v>
      </c>
      <c r="AI112">
        <f t="shared" si="36"/>
        <v>2.9804729140704085</v>
      </c>
      <c r="AJ112">
        <f>SQRT($Z112^2+$AG112^2)</f>
        <v>0.44260009117034638</v>
      </c>
      <c r="AK112">
        <f t="shared" si="37"/>
        <v>0.44618924315137731</v>
      </c>
      <c r="AL112">
        <f t="shared" si="38"/>
        <v>0.21934799999999866</v>
      </c>
      <c r="AM112">
        <f t="shared" si="39"/>
        <v>0.42763722999999609</v>
      </c>
      <c r="AN112">
        <f t="shared" si="40"/>
        <v>0.41</v>
      </c>
      <c r="AO112">
        <f t="shared" si="41"/>
        <v>0.65357111999999529</v>
      </c>
      <c r="AP112">
        <f t="shared" si="56"/>
        <v>0.86778420012999913</v>
      </c>
      <c r="AQ112">
        <f t="shared" si="42"/>
        <v>0.19034672873011388</v>
      </c>
      <c r="AR112">
        <f t="shared" si="57"/>
        <v>5.5904707705349425E-6</v>
      </c>
      <c r="AS112">
        <f t="shared" si="25"/>
        <v>-4.8000000000000001E-2</v>
      </c>
      <c r="AT112">
        <f t="shared" si="58"/>
        <v>2.9324729140704084</v>
      </c>
      <c r="AU112">
        <f t="shared" si="43"/>
        <v>1.3317558073173457</v>
      </c>
      <c r="AV112">
        <f t="shared" si="44"/>
        <v>1.2113860071655282</v>
      </c>
      <c r="AW112">
        <f t="shared" si="45"/>
        <v>1.3231298123374369</v>
      </c>
      <c r="AX112" s="8">
        <f t="shared" si="59"/>
        <v>43.72494288481419</v>
      </c>
      <c r="AY112">
        <f t="shared" si="46"/>
        <v>0.58661100000000144</v>
      </c>
      <c r="AZ112">
        <f t="shared" si="47"/>
        <v>3.5670839140704098</v>
      </c>
      <c r="BA112">
        <f t="shared" si="48"/>
        <v>69.34967340449009</v>
      </c>
      <c r="BB112">
        <f t="shared" si="60"/>
        <v>1.3253747834729399</v>
      </c>
      <c r="BC112">
        <f t="shared" si="49"/>
        <v>0.25</v>
      </c>
    </row>
    <row r="113" spans="1:55" x14ac:dyDescent="0.2">
      <c r="A113">
        <f>Summary!A58</f>
        <v>10.199999999999982</v>
      </c>
      <c r="B113">
        <f>Summary!B58</f>
        <v>0</v>
      </c>
      <c r="C113">
        <f>Summary!C58</f>
        <v>0.25</v>
      </c>
      <c r="D113" s="8">
        <f t="shared" si="63"/>
        <v>42.466748528599894</v>
      </c>
      <c r="E113" s="9">
        <f t="shared" si="1"/>
        <v>40.29985034370543</v>
      </c>
      <c r="F113" s="8">
        <f t="shared" si="2"/>
        <v>0.44953948981151681</v>
      </c>
      <c r="G113" s="8">
        <f t="shared" si="29"/>
        <v>0.45307367270676718</v>
      </c>
      <c r="H113" s="8">
        <f t="shared" si="64"/>
        <v>0.19784416050914544</v>
      </c>
      <c r="I113" s="8">
        <f t="shared" si="65"/>
        <v>3.8565761679144755E-6</v>
      </c>
      <c r="J113" s="8">
        <f t="shared" si="51"/>
        <v>48.813736611760199</v>
      </c>
      <c r="K113" s="8">
        <f t="shared" si="52"/>
        <v>75.373313506643271</v>
      </c>
      <c r="L113" s="8">
        <f t="shared" si="30"/>
        <v>51.161447645386488</v>
      </c>
      <c r="M113" s="8">
        <f t="shared" si="31"/>
        <v>48.690319612982762</v>
      </c>
      <c r="N113" s="8">
        <f t="shared" si="7"/>
        <v>0.33900589965367861</v>
      </c>
      <c r="O113" s="8"/>
      <c r="P113">
        <f t="shared" si="8"/>
        <v>49.453359842636473</v>
      </c>
      <c r="Q113">
        <f t="shared" si="9"/>
        <v>0.05</v>
      </c>
      <c r="R113">
        <f t="shared" si="53"/>
        <v>0</v>
      </c>
      <c r="S113">
        <f t="shared" si="11"/>
        <v>6.5</v>
      </c>
      <c r="T113">
        <f t="shared" si="54"/>
        <v>0</v>
      </c>
      <c r="U113">
        <f t="shared" si="13"/>
        <v>3.2559883880891682</v>
      </c>
      <c r="V113">
        <f t="shared" si="14"/>
        <v>51.161447645386488</v>
      </c>
      <c r="W113">
        <f t="shared" si="32"/>
        <v>0.27</v>
      </c>
      <c r="X113">
        <f t="shared" si="33"/>
        <v>0.20499999999999999</v>
      </c>
      <c r="Y113">
        <f t="shared" si="34"/>
        <v>0.27584415890136227</v>
      </c>
      <c r="Z113">
        <f t="shared" si="15"/>
        <v>0.33900589965367861</v>
      </c>
      <c r="AA113">
        <f t="shared" si="35"/>
        <v>0.34367862895443468</v>
      </c>
      <c r="AB113">
        <f t="shared" si="16"/>
        <v>-0.25558125000000004</v>
      </c>
      <c r="AC113">
        <f t="shared" si="17"/>
        <v>-0.3165312500000001</v>
      </c>
      <c r="AD113">
        <f t="shared" si="18"/>
        <v>-0.76798125000000006</v>
      </c>
      <c r="AE113">
        <f t="shared" si="55"/>
        <v>-0.3165312500000001</v>
      </c>
      <c r="AF113">
        <f t="shared" si="20"/>
        <v>0.55903749999999353</v>
      </c>
      <c r="AG113">
        <f t="shared" si="21"/>
        <v>0.29522999999999799</v>
      </c>
      <c r="AH113">
        <f t="shared" si="22"/>
        <v>-0.176952838671873</v>
      </c>
      <c r="AI113">
        <f t="shared" si="36"/>
        <v>3.0790355494172954</v>
      </c>
      <c r="AJ113">
        <f>SQRT($Z113^2+$AG113^2)</f>
        <v>0.44953948981151681</v>
      </c>
      <c r="AK113">
        <f t="shared" si="37"/>
        <v>0.45307367270676718</v>
      </c>
      <c r="AL113">
        <f t="shared" si="38"/>
        <v>0.2266469999999986</v>
      </c>
      <c r="AM113">
        <f t="shared" si="39"/>
        <v>0.44985983999999574</v>
      </c>
      <c r="AN113">
        <f t="shared" si="40"/>
        <v>0.41</v>
      </c>
      <c r="AO113">
        <f t="shared" si="41"/>
        <v>0.68009695999999498</v>
      </c>
      <c r="AP113">
        <f t="shared" si="56"/>
        <v>0.87291762303999909</v>
      </c>
      <c r="AQ113">
        <f t="shared" si="42"/>
        <v>0.19784416050914544</v>
      </c>
      <c r="AR113">
        <f t="shared" si="57"/>
        <v>3.8565761679144755E-6</v>
      </c>
      <c r="AS113">
        <f t="shared" si="25"/>
        <v>-4.8000000000000001E-2</v>
      </c>
      <c r="AT113">
        <f t="shared" si="58"/>
        <v>3.0310355494172954</v>
      </c>
      <c r="AU113">
        <f t="shared" si="43"/>
        <v>1.3316619050391332</v>
      </c>
      <c r="AV113">
        <f t="shared" si="44"/>
        <v>1.2112634710908941</v>
      </c>
      <c r="AW113">
        <f t="shared" si="45"/>
        <v>1.3231298123374369</v>
      </c>
      <c r="AX113" s="8">
        <f t="shared" si="59"/>
        <v>48.813736611760199</v>
      </c>
      <c r="AY113">
        <f t="shared" si="46"/>
        <v>0.57830400000000159</v>
      </c>
      <c r="AZ113">
        <f t="shared" si="47"/>
        <v>3.6573395494172969</v>
      </c>
      <c r="BA113">
        <f t="shared" si="48"/>
        <v>75.373313506643271</v>
      </c>
      <c r="BB113">
        <f t="shared" si="60"/>
        <v>1.2864364824600241</v>
      </c>
      <c r="BC113">
        <f t="shared" si="49"/>
        <v>0.25</v>
      </c>
    </row>
    <row r="114" spans="1:55" x14ac:dyDescent="0.2">
      <c r="A114">
        <f>Summary!A59</f>
        <v>10.299999999999981</v>
      </c>
      <c r="B114">
        <f>Summary!B59</f>
        <v>0</v>
      </c>
      <c r="C114">
        <f>Summary!C59</f>
        <v>0.25</v>
      </c>
      <c r="D114" s="8">
        <f t="shared" si="63"/>
        <v>47.336652043407504</v>
      </c>
      <c r="E114" s="9">
        <f t="shared" si="1"/>
        <v>44.997294202098182</v>
      </c>
      <c r="F114" s="8">
        <f t="shared" si="2"/>
        <v>0.45675984559065474</v>
      </c>
      <c r="G114" s="8">
        <f t="shared" si="29"/>
        <v>0.46023858654397798</v>
      </c>
      <c r="H114" s="8">
        <f t="shared" si="64"/>
        <v>0.20557321962911926</v>
      </c>
      <c r="I114" s="8">
        <f t="shared" si="65"/>
        <v>2.6268950020081913E-6</v>
      </c>
      <c r="J114" s="8">
        <f t="shared" si="51"/>
        <v>54.498794377101163</v>
      </c>
      <c r="K114" s="8">
        <f t="shared" si="52"/>
        <v>81.983374959386722</v>
      </c>
      <c r="L114" s="8">
        <f t="shared" si="30"/>
        <v>57.330937961241588</v>
      </c>
      <c r="M114" s="8">
        <f t="shared" si="31"/>
        <v>54.65325330901149</v>
      </c>
      <c r="N114" s="8">
        <f t="shared" si="7"/>
        <v>0.33900589965367861</v>
      </c>
      <c r="O114" s="8"/>
      <c r="P114">
        <f t="shared" si="8"/>
        <v>55.48041080614064</v>
      </c>
      <c r="Q114">
        <f t="shared" si="9"/>
        <v>0.05</v>
      </c>
      <c r="R114">
        <f t="shared" si="53"/>
        <v>0</v>
      </c>
      <c r="S114">
        <f t="shared" si="11"/>
        <v>6.5</v>
      </c>
      <c r="T114">
        <f t="shared" si="54"/>
        <v>0</v>
      </c>
      <c r="U114">
        <f t="shared" si="13"/>
        <v>3.3691218179437619</v>
      </c>
      <c r="V114">
        <f t="shared" si="14"/>
        <v>57.330937961241588</v>
      </c>
      <c r="W114">
        <f t="shared" si="32"/>
        <v>0.27</v>
      </c>
      <c r="X114">
        <f t="shared" si="33"/>
        <v>0.20499999999999999</v>
      </c>
      <c r="Y114">
        <f t="shared" si="34"/>
        <v>0.27584415890136227</v>
      </c>
      <c r="Z114">
        <f t="shared" si="15"/>
        <v>0.33900589965367861</v>
      </c>
      <c r="AA114">
        <f t="shared" si="35"/>
        <v>0.34367862895443468</v>
      </c>
      <c r="AB114">
        <f t="shared" si="16"/>
        <v>-0.25558125000000004</v>
      </c>
      <c r="AC114">
        <f t="shared" si="17"/>
        <v>-0.3165312500000001</v>
      </c>
      <c r="AD114">
        <f t="shared" si="18"/>
        <v>-0.76798125000000006</v>
      </c>
      <c r="AE114">
        <f t="shared" si="55"/>
        <v>-0.3165312500000001</v>
      </c>
      <c r="AF114">
        <f t="shared" si="20"/>
        <v>0.59442503999999319</v>
      </c>
      <c r="AG114">
        <f t="shared" si="21"/>
        <v>0.30611199999999794</v>
      </c>
      <c r="AH114">
        <f t="shared" si="22"/>
        <v>-0.1881541009424979</v>
      </c>
      <c r="AI114">
        <f t="shared" si="36"/>
        <v>3.180967717001264</v>
      </c>
      <c r="AJ114">
        <f>SQRT($Z114^2+$AG114^2)</f>
        <v>0.45675984559065474</v>
      </c>
      <c r="AK114">
        <f t="shared" si="37"/>
        <v>0.46023858654397798</v>
      </c>
      <c r="AL114">
        <f t="shared" si="38"/>
        <v>0.23407199999999861</v>
      </c>
      <c r="AM114">
        <f t="shared" si="39"/>
        <v>0.47293420999999553</v>
      </c>
      <c r="AN114">
        <f t="shared" si="40"/>
        <v>0.41</v>
      </c>
      <c r="AO114">
        <f t="shared" si="41"/>
        <v>0.70759623999999477</v>
      </c>
      <c r="AP114">
        <f t="shared" si="56"/>
        <v>0.8782478025099989</v>
      </c>
      <c r="AQ114">
        <f t="shared" si="42"/>
        <v>0.20557321962911926</v>
      </c>
      <c r="AR114">
        <f t="shared" si="57"/>
        <v>2.6268950020081913E-6</v>
      </c>
      <c r="AS114">
        <f t="shared" si="25"/>
        <v>-4.8000000000000001E-2</v>
      </c>
      <c r="AT114">
        <f t="shared" si="58"/>
        <v>3.132967717001264</v>
      </c>
      <c r="AU114">
        <f t="shared" si="43"/>
        <v>1.3315812977464729</v>
      </c>
      <c r="AV114">
        <f t="shared" si="44"/>
        <v>1.211157144968062</v>
      </c>
      <c r="AW114">
        <f t="shared" si="45"/>
        <v>1.3231298123374369</v>
      </c>
      <c r="AX114" s="8">
        <f t="shared" si="59"/>
        <v>54.498794377101163</v>
      </c>
      <c r="AY114">
        <f t="shared" si="46"/>
        <v>0.56977900000000159</v>
      </c>
      <c r="AZ114">
        <f t="shared" si="47"/>
        <v>3.7507467170012658</v>
      </c>
      <c r="BA114">
        <f t="shared" si="48"/>
        <v>81.983374959386722</v>
      </c>
      <c r="BB114">
        <f t="shared" si="60"/>
        <v>1.2474367120936329</v>
      </c>
      <c r="BC114">
        <f t="shared" si="49"/>
        <v>0.25</v>
      </c>
    </row>
    <row r="115" spans="1:55" x14ac:dyDescent="0.2">
      <c r="A115">
        <f>Summary!A60</f>
        <v>10.399999999999981</v>
      </c>
      <c r="B115">
        <f>Summary!B60</f>
        <v>0</v>
      </c>
      <c r="C115">
        <f>Summary!C60</f>
        <v>0.25</v>
      </c>
      <c r="D115" s="8">
        <f t="shared" si="63"/>
        <v>52.771415004460493</v>
      </c>
      <c r="E115" s="9">
        <f t="shared" si="1"/>
        <v>50.245703309040778</v>
      </c>
      <c r="F115" s="8">
        <f t="shared" si="2"/>
        <v>0.46426239477691778</v>
      </c>
      <c r="G115" s="8">
        <f t="shared" si="29"/>
        <v>0.46768533353527203</v>
      </c>
      <c r="H115" s="8">
        <f t="shared" si="64"/>
        <v>0.21354121789852382</v>
      </c>
      <c r="I115" s="8">
        <f t="shared" si="65"/>
        <v>1.7659041032700664E-6</v>
      </c>
      <c r="J115" s="8">
        <f t="shared" si="51"/>
        <v>60.850806813079046</v>
      </c>
      <c r="K115" s="8">
        <f t="shared" si="52"/>
        <v>89.241953758679216</v>
      </c>
      <c r="L115" s="8">
        <f t="shared" si="30"/>
        <v>64.246871262558372</v>
      </c>
      <c r="M115" s="8">
        <f t="shared" si="31"/>
        <v>61.345342347571389</v>
      </c>
      <c r="N115" s="8">
        <f t="shared" si="7"/>
        <v>0.33900589965367861</v>
      </c>
      <c r="O115" s="8"/>
      <c r="P115">
        <f t="shared" si="8"/>
        <v>62.241999188988274</v>
      </c>
      <c r="Q115">
        <f t="shared" si="9"/>
        <v>0.05</v>
      </c>
      <c r="R115">
        <f t="shared" si="53"/>
        <v>0</v>
      </c>
      <c r="S115">
        <f t="shared" si="11"/>
        <v>6.5</v>
      </c>
      <c r="T115">
        <f t="shared" si="54"/>
        <v>0</v>
      </c>
      <c r="U115">
        <f t="shared" si="13"/>
        <v>3.486226460663397</v>
      </c>
      <c r="V115">
        <f t="shared" si="14"/>
        <v>64.246871262558372</v>
      </c>
      <c r="W115">
        <f t="shared" si="32"/>
        <v>0.27</v>
      </c>
      <c r="X115">
        <f t="shared" si="33"/>
        <v>0.20499999999999999</v>
      </c>
      <c r="Y115">
        <f t="shared" si="34"/>
        <v>0.27584415890136227</v>
      </c>
      <c r="Z115">
        <f t="shared" si="15"/>
        <v>0.33900589965367861</v>
      </c>
      <c r="AA115">
        <f t="shared" si="35"/>
        <v>0.34367862895443468</v>
      </c>
      <c r="AB115">
        <f t="shared" si="16"/>
        <v>-0.25558125000000004</v>
      </c>
      <c r="AC115">
        <f t="shared" si="17"/>
        <v>-0.3165312500000001</v>
      </c>
      <c r="AD115">
        <f t="shared" si="18"/>
        <v>-0.76798125000000006</v>
      </c>
      <c r="AE115">
        <f t="shared" si="55"/>
        <v>-0.3165312500000001</v>
      </c>
      <c r="AF115">
        <f t="shared" si="20"/>
        <v>0.63132001999999277</v>
      </c>
      <c r="AG115">
        <f t="shared" si="21"/>
        <v>0.31719799999999787</v>
      </c>
      <c r="AH115">
        <f t="shared" si="22"/>
        <v>-0.19983251508062277</v>
      </c>
      <c r="AI115">
        <f t="shared" si="36"/>
        <v>3.2863939455827742</v>
      </c>
      <c r="AJ115">
        <f>SQRT($Z115^2+$AG115^2)</f>
        <v>0.46426239477691778</v>
      </c>
      <c r="AK115">
        <f t="shared" si="37"/>
        <v>0.46768533353527203</v>
      </c>
      <c r="AL115">
        <f t="shared" si="38"/>
        <v>0.24162299999999853</v>
      </c>
      <c r="AM115">
        <f t="shared" si="39"/>
        <v>0.49687671999999528</v>
      </c>
      <c r="AN115">
        <f t="shared" si="40"/>
        <v>0.41</v>
      </c>
      <c r="AO115">
        <f t="shared" si="41"/>
        <v>0.73608767999999447</v>
      </c>
      <c r="AP115">
        <f t="shared" si="56"/>
        <v>0.88377852231999898</v>
      </c>
      <c r="AQ115">
        <f t="shared" si="42"/>
        <v>0.21354121789852382</v>
      </c>
      <c r="AR115">
        <f t="shared" si="57"/>
        <v>1.7659041032700664E-6</v>
      </c>
      <c r="AS115">
        <f t="shared" si="25"/>
        <v>-4.8000000000000001E-2</v>
      </c>
      <c r="AT115">
        <f t="shared" si="58"/>
        <v>3.2383939455827742</v>
      </c>
      <c r="AU115">
        <f t="shared" si="43"/>
        <v>1.3315121024510292</v>
      </c>
      <c r="AV115">
        <f t="shared" si="44"/>
        <v>1.2110648832759014</v>
      </c>
      <c r="AW115">
        <f t="shared" si="45"/>
        <v>1.3231298123374369</v>
      </c>
      <c r="AX115" s="8">
        <f t="shared" si="59"/>
        <v>60.850806813079046</v>
      </c>
      <c r="AY115">
        <f t="shared" si="46"/>
        <v>0.56103600000000176</v>
      </c>
      <c r="AZ115">
        <f t="shared" si="47"/>
        <v>3.8474299455827761</v>
      </c>
      <c r="BA115">
        <f t="shared" si="48"/>
        <v>89.241953758679216</v>
      </c>
      <c r="BB115">
        <f t="shared" si="60"/>
        <v>1.208445926940916</v>
      </c>
      <c r="BC115">
        <f t="shared" si="49"/>
        <v>0.25</v>
      </c>
    </row>
    <row r="116" spans="1:55" x14ac:dyDescent="0.2">
      <c r="A116">
        <f>Summary!A61</f>
        <v>0</v>
      </c>
      <c r="B116">
        <f>Summary!B61</f>
        <v>0</v>
      </c>
      <c r="C116">
        <f>Summary!C61</f>
        <v>0</v>
      </c>
      <c r="D116" s="8">
        <f t="shared" si="63"/>
        <v>0</v>
      </c>
      <c r="E116" s="9">
        <f t="shared" si="1"/>
        <v>0</v>
      </c>
      <c r="F116" s="8">
        <f t="shared" si="2"/>
        <v>0.30595964911079371</v>
      </c>
      <c r="G116" s="8">
        <f t="shared" si="29"/>
        <v>0.31898480666639911</v>
      </c>
      <c r="H116" s="8">
        <f t="shared" si="64"/>
        <v>0</v>
      </c>
      <c r="I116" s="8">
        <f t="shared" si="65"/>
        <v>0.32750109018085016</v>
      </c>
      <c r="J116" s="8">
        <f t="shared" si="51"/>
        <v>-999</v>
      </c>
      <c r="K116" s="8">
        <f t="shared" si="52"/>
        <v>-999</v>
      </c>
      <c r="L116" s="8" t="e">
        <f t="shared" si="30"/>
        <v>#NUM!</v>
      </c>
      <c r="M116" s="8" t="e">
        <f t="shared" si="31"/>
        <v>#NUM!</v>
      </c>
      <c r="N116" s="8">
        <f t="shared" si="7"/>
        <v>0.16620770138594662</v>
      </c>
      <c r="O116" s="8"/>
      <c r="P116">
        <f t="shared" si="8"/>
        <v>2.629833068116515E-4</v>
      </c>
      <c r="Q116">
        <f t="shared" si="9"/>
        <v>0.15</v>
      </c>
      <c r="R116">
        <f t="shared" si="53"/>
        <v>-1</v>
      </c>
      <c r="S116">
        <f t="shared" si="11"/>
        <v>6.5</v>
      </c>
      <c r="T116">
        <f t="shared" si="54"/>
        <v>1</v>
      </c>
      <c r="U116">
        <f t="shared" si="13"/>
        <v>-0.21264400436128525</v>
      </c>
      <c r="V116" t="e">
        <f t="shared" si="14"/>
        <v>#NUM!</v>
      </c>
      <c r="W116">
        <f t="shared" si="32"/>
        <v>0.12</v>
      </c>
      <c r="X116">
        <f t="shared" si="33"/>
        <v>0.115</v>
      </c>
      <c r="Y116">
        <f t="shared" si="34"/>
        <v>0.1501332741266905</v>
      </c>
      <c r="Z116">
        <f t="shared" si="15"/>
        <v>0.16620770138594662</v>
      </c>
      <c r="AA116">
        <f t="shared" si="35"/>
        <v>0.1891163662933486</v>
      </c>
      <c r="AB116">
        <f t="shared" si="16"/>
        <v>-0.15580000000000283</v>
      </c>
      <c r="AC116">
        <f t="shared" si="17"/>
        <v>-0.17949999999999733</v>
      </c>
      <c r="AD116">
        <f t="shared" si="18"/>
        <v>-0.20669999999999966</v>
      </c>
      <c r="AE116">
        <f t="shared" si="55"/>
        <v>-0.17949999999999733</v>
      </c>
      <c r="AF116">
        <f t="shared" si="20"/>
        <v>-0.96652142000000008</v>
      </c>
      <c r="AG116">
        <f t="shared" si="21"/>
        <v>0.25687800000000005</v>
      </c>
      <c r="AH116">
        <f t="shared" si="22"/>
        <v>0.17349059488999743</v>
      </c>
      <c r="AI116">
        <f t="shared" si="36"/>
        <v>-3.9153409471287814E-2</v>
      </c>
      <c r="AJ116">
        <f>SQRT($Z116^2+$AG116^2)</f>
        <v>0.30595964911079371</v>
      </c>
      <c r="AK116">
        <f t="shared" si="37"/>
        <v>0.31898480666639911</v>
      </c>
      <c r="AL116">
        <f t="shared" si="38"/>
        <v>0.13117499999999999</v>
      </c>
      <c r="AM116">
        <f t="shared" si="39"/>
        <v>-0.32624999999999998</v>
      </c>
      <c r="AN116">
        <f t="shared" si="40"/>
        <v>0.41</v>
      </c>
      <c r="AO116">
        <f t="shared" si="41"/>
        <v>-0.32200000000000001</v>
      </c>
      <c r="AP116">
        <f t="shared" si="56"/>
        <v>0</v>
      </c>
      <c r="AQ116">
        <f t="shared" si="42"/>
        <v>0</v>
      </c>
      <c r="AR116">
        <f t="shared" si="57"/>
        <v>0.32750109018085016</v>
      </c>
      <c r="AS116">
        <f t="shared" si="25"/>
        <v>-4.8000000000000001E-2</v>
      </c>
      <c r="AT116">
        <f t="shared" si="58"/>
        <v>-8.7153409471287815E-2</v>
      </c>
      <c r="AU116" t="e">
        <f t="shared" si="43"/>
        <v>#NUM!</v>
      </c>
      <c r="AV116" t="e">
        <f t="shared" si="44"/>
        <v>#NUM!</v>
      </c>
      <c r="AW116">
        <f t="shared" si="45"/>
        <v>1.3231298123374369</v>
      </c>
      <c r="AX116" s="8" t="e">
        <f t="shared" si="59"/>
        <v>#NUM!</v>
      </c>
      <c r="AY116">
        <f t="shared" si="46"/>
        <v>0.32600000000000001</v>
      </c>
      <c r="AZ116">
        <f t="shared" si="47"/>
        <v>0.2868465905287122</v>
      </c>
      <c r="BA116">
        <f t="shared" si="48"/>
        <v>1.5565591928418438E-2</v>
      </c>
      <c r="BB116">
        <f t="shared" si="60"/>
        <v>0.9375307866980841</v>
      </c>
      <c r="BC116">
        <f t="shared" si="49"/>
        <v>-999</v>
      </c>
    </row>
    <row r="117" spans="1:55" x14ac:dyDescent="0.2">
      <c r="A117">
        <f>Summary!A62</f>
        <v>0</v>
      </c>
      <c r="B117">
        <f>Summary!B62</f>
        <v>0</v>
      </c>
      <c r="C117">
        <f>Summary!C62</f>
        <v>0</v>
      </c>
      <c r="D117" s="8">
        <f t="shared" si="63"/>
        <v>0</v>
      </c>
      <c r="E117" s="9">
        <f t="shared" si="1"/>
        <v>0</v>
      </c>
      <c r="F117" s="8">
        <f t="shared" si="2"/>
        <v>0.30595964911079371</v>
      </c>
      <c r="G117" s="8">
        <f t="shared" si="29"/>
        <v>0.31898480666639911</v>
      </c>
      <c r="H117" s="8">
        <f t="shared" si="64"/>
        <v>0</v>
      </c>
      <c r="I117" s="8">
        <f t="shared" si="65"/>
        <v>0.32750109018085016</v>
      </c>
      <c r="J117" s="8">
        <f t="shared" si="51"/>
        <v>-999</v>
      </c>
      <c r="K117" s="8">
        <f t="shared" si="52"/>
        <v>-999</v>
      </c>
      <c r="L117" s="8" t="e">
        <f t="shared" si="30"/>
        <v>#NUM!</v>
      </c>
      <c r="M117" s="8" t="e">
        <f t="shared" si="31"/>
        <v>#NUM!</v>
      </c>
      <c r="N117" s="8">
        <f t="shared" si="7"/>
        <v>0.16620770138594662</v>
      </c>
      <c r="O117" s="8"/>
      <c r="P117">
        <f t="shared" si="8"/>
        <v>2.629833068116515E-4</v>
      </c>
      <c r="Q117">
        <f t="shared" si="9"/>
        <v>0.15</v>
      </c>
      <c r="R117">
        <f t="shared" si="53"/>
        <v>-1</v>
      </c>
      <c r="S117">
        <f t="shared" si="11"/>
        <v>6.5</v>
      </c>
      <c r="T117">
        <f t="shared" si="54"/>
        <v>1</v>
      </c>
      <c r="U117">
        <f t="shared" si="13"/>
        <v>-0.21264400436128525</v>
      </c>
      <c r="V117" t="e">
        <f t="shared" si="14"/>
        <v>#NUM!</v>
      </c>
      <c r="W117">
        <f t="shared" si="32"/>
        <v>0.12</v>
      </c>
      <c r="X117">
        <f t="shared" si="33"/>
        <v>0.115</v>
      </c>
      <c r="Y117">
        <f t="shared" si="34"/>
        <v>0.1501332741266905</v>
      </c>
      <c r="Z117">
        <f t="shared" si="15"/>
        <v>0.16620770138594662</v>
      </c>
      <c r="AA117">
        <f t="shared" si="35"/>
        <v>0.1891163662933486</v>
      </c>
      <c r="AB117">
        <f t="shared" si="16"/>
        <v>-0.15580000000000283</v>
      </c>
      <c r="AC117">
        <f t="shared" si="17"/>
        <v>-0.17949999999999733</v>
      </c>
      <c r="AD117">
        <f t="shared" si="18"/>
        <v>-0.20669999999999966</v>
      </c>
      <c r="AE117">
        <f t="shared" si="55"/>
        <v>-0.17949999999999733</v>
      </c>
      <c r="AF117">
        <f t="shared" si="20"/>
        <v>-0.96652142000000008</v>
      </c>
      <c r="AG117">
        <f t="shared" si="21"/>
        <v>0.25687800000000005</v>
      </c>
      <c r="AH117">
        <f t="shared" si="22"/>
        <v>0.17349059488999743</v>
      </c>
      <c r="AI117">
        <f t="shared" si="36"/>
        <v>-3.9153409471287814E-2</v>
      </c>
      <c r="AJ117">
        <f>SQRT($Z117^2+$AG117^2)</f>
        <v>0.30595964911079371</v>
      </c>
      <c r="AK117">
        <f t="shared" si="37"/>
        <v>0.31898480666639911</v>
      </c>
      <c r="AL117">
        <f t="shared" si="38"/>
        <v>0.13117499999999999</v>
      </c>
      <c r="AM117">
        <f t="shared" si="39"/>
        <v>-0.32624999999999998</v>
      </c>
      <c r="AN117">
        <f t="shared" si="40"/>
        <v>0.41</v>
      </c>
      <c r="AO117">
        <f t="shared" si="41"/>
        <v>-0.32200000000000001</v>
      </c>
      <c r="AP117">
        <f t="shared" si="56"/>
        <v>0</v>
      </c>
      <c r="AQ117">
        <f t="shared" si="42"/>
        <v>0</v>
      </c>
      <c r="AR117">
        <f t="shared" si="57"/>
        <v>0.32750109018085016</v>
      </c>
      <c r="AS117">
        <f t="shared" si="25"/>
        <v>-4.8000000000000001E-2</v>
      </c>
      <c r="AT117">
        <f t="shared" si="58"/>
        <v>-8.7153409471287815E-2</v>
      </c>
      <c r="AU117" t="e">
        <f t="shared" si="43"/>
        <v>#NUM!</v>
      </c>
      <c r="AV117" t="e">
        <f t="shared" si="44"/>
        <v>#NUM!</v>
      </c>
      <c r="AW117">
        <f t="shared" si="45"/>
        <v>1.3231298123374369</v>
      </c>
      <c r="AX117" s="8" t="e">
        <f t="shared" si="59"/>
        <v>#NUM!</v>
      </c>
      <c r="AY117">
        <f t="shared" si="46"/>
        <v>0.32600000000000001</v>
      </c>
      <c r="AZ117">
        <f t="shared" si="47"/>
        <v>0.2868465905287122</v>
      </c>
      <c r="BA117">
        <f t="shared" si="48"/>
        <v>1.5565591928418438E-2</v>
      </c>
      <c r="BB117">
        <f t="shared" si="60"/>
        <v>0.9375307866980841</v>
      </c>
      <c r="BC117">
        <f t="shared" si="49"/>
        <v>-999</v>
      </c>
    </row>
    <row r="118" spans="1:55" x14ac:dyDescent="0.2">
      <c r="A118">
        <f>Summary!A63</f>
        <v>0</v>
      </c>
      <c r="B118">
        <f>Summary!B63</f>
        <v>0</v>
      </c>
      <c r="C118">
        <f>Summary!C63</f>
        <v>0</v>
      </c>
      <c r="D118" s="8">
        <f t="shared" si="63"/>
        <v>0</v>
      </c>
      <c r="E118" s="9">
        <f t="shared" si="1"/>
        <v>0</v>
      </c>
      <c r="F118" s="8">
        <f t="shared" si="2"/>
        <v>0.30595964911079371</v>
      </c>
      <c r="G118" s="8">
        <f t="shared" si="29"/>
        <v>0.31898480666639911</v>
      </c>
      <c r="H118" s="8">
        <f t="shared" si="64"/>
        <v>0</v>
      </c>
      <c r="I118" s="8">
        <f t="shared" si="65"/>
        <v>0.32750109018085016</v>
      </c>
      <c r="J118" s="8">
        <f t="shared" si="51"/>
        <v>-999</v>
      </c>
      <c r="K118" s="8">
        <f t="shared" si="52"/>
        <v>-999</v>
      </c>
      <c r="L118" s="8" t="e">
        <f t="shared" si="30"/>
        <v>#NUM!</v>
      </c>
      <c r="M118" s="8" t="e">
        <f t="shared" si="31"/>
        <v>#NUM!</v>
      </c>
      <c r="N118" s="8">
        <f t="shared" si="7"/>
        <v>0.16620770138594662</v>
      </c>
      <c r="O118" s="8"/>
      <c r="P118">
        <f t="shared" si="8"/>
        <v>2.629833068116515E-4</v>
      </c>
      <c r="Q118">
        <f t="shared" si="9"/>
        <v>0.15</v>
      </c>
      <c r="R118">
        <f t="shared" si="53"/>
        <v>-1</v>
      </c>
      <c r="S118">
        <f t="shared" si="11"/>
        <v>6.5</v>
      </c>
      <c r="T118">
        <f t="shared" si="54"/>
        <v>1</v>
      </c>
      <c r="U118">
        <f t="shared" si="13"/>
        <v>-0.21264400436128525</v>
      </c>
      <c r="V118" t="e">
        <f t="shared" si="14"/>
        <v>#NUM!</v>
      </c>
      <c r="W118">
        <f t="shared" si="32"/>
        <v>0.12</v>
      </c>
      <c r="X118">
        <f t="shared" si="33"/>
        <v>0.115</v>
      </c>
      <c r="Y118">
        <f t="shared" si="34"/>
        <v>0.1501332741266905</v>
      </c>
      <c r="Z118">
        <f t="shared" si="15"/>
        <v>0.16620770138594662</v>
      </c>
      <c r="AA118">
        <f t="shared" si="35"/>
        <v>0.1891163662933486</v>
      </c>
      <c r="AB118">
        <f t="shared" si="16"/>
        <v>-0.15580000000000283</v>
      </c>
      <c r="AC118">
        <f t="shared" si="17"/>
        <v>-0.17949999999999733</v>
      </c>
      <c r="AD118">
        <f t="shared" si="18"/>
        <v>-0.20669999999999966</v>
      </c>
      <c r="AE118">
        <f t="shared" si="55"/>
        <v>-0.17949999999999733</v>
      </c>
      <c r="AF118">
        <f t="shared" si="20"/>
        <v>-0.96652142000000008</v>
      </c>
      <c r="AG118">
        <f t="shared" si="21"/>
        <v>0.25687800000000005</v>
      </c>
      <c r="AH118">
        <f t="shared" si="22"/>
        <v>0.17349059488999743</v>
      </c>
      <c r="AI118">
        <f t="shared" si="36"/>
        <v>-3.9153409471287814E-2</v>
      </c>
      <c r="AJ118">
        <f>SQRT($Z118^2+$AG118^2)</f>
        <v>0.30595964911079371</v>
      </c>
      <c r="AK118">
        <f t="shared" si="37"/>
        <v>0.31898480666639911</v>
      </c>
      <c r="AL118">
        <f t="shared" si="38"/>
        <v>0.13117499999999999</v>
      </c>
      <c r="AM118">
        <f t="shared" si="39"/>
        <v>-0.32624999999999998</v>
      </c>
      <c r="AN118">
        <f t="shared" si="40"/>
        <v>0.41</v>
      </c>
      <c r="AO118">
        <f t="shared" si="41"/>
        <v>-0.32200000000000001</v>
      </c>
      <c r="AP118">
        <f t="shared" si="56"/>
        <v>0</v>
      </c>
      <c r="AQ118">
        <f t="shared" si="42"/>
        <v>0</v>
      </c>
      <c r="AR118">
        <f t="shared" si="57"/>
        <v>0.32750109018085016</v>
      </c>
      <c r="AS118">
        <f t="shared" si="25"/>
        <v>-4.8000000000000001E-2</v>
      </c>
      <c r="AT118">
        <f t="shared" si="58"/>
        <v>-8.7153409471287815E-2</v>
      </c>
      <c r="AU118" t="e">
        <f t="shared" si="43"/>
        <v>#NUM!</v>
      </c>
      <c r="AV118" t="e">
        <f t="shared" si="44"/>
        <v>#NUM!</v>
      </c>
      <c r="AW118">
        <f t="shared" si="45"/>
        <v>1.3231298123374369</v>
      </c>
      <c r="AX118" s="8" t="e">
        <f t="shared" si="59"/>
        <v>#NUM!</v>
      </c>
      <c r="AY118">
        <f t="shared" si="46"/>
        <v>0.32600000000000001</v>
      </c>
      <c r="AZ118">
        <f t="shared" si="47"/>
        <v>0.2868465905287122</v>
      </c>
      <c r="BA118">
        <f t="shared" si="48"/>
        <v>1.5565591928418438E-2</v>
      </c>
      <c r="BB118">
        <f t="shared" si="60"/>
        <v>0.9375307866980841</v>
      </c>
      <c r="BC118">
        <f t="shared" si="49"/>
        <v>-999</v>
      </c>
    </row>
    <row r="119" spans="1:55" x14ac:dyDescent="0.2">
      <c r="A119">
        <f>Summary!A64</f>
        <v>0</v>
      </c>
      <c r="B119">
        <f>Summary!B64</f>
        <v>0</v>
      </c>
      <c r="C119">
        <f>Summary!C64</f>
        <v>0</v>
      </c>
      <c r="D119" s="8">
        <f t="shared" si="63"/>
        <v>0</v>
      </c>
      <c r="E119" s="9">
        <f t="shared" si="1"/>
        <v>0</v>
      </c>
      <c r="F119" s="8">
        <f t="shared" si="2"/>
        <v>0.30595964911079371</v>
      </c>
      <c r="G119" s="8">
        <f t="shared" si="29"/>
        <v>0.31898480666639911</v>
      </c>
      <c r="H119" s="8">
        <f t="shared" si="64"/>
        <v>0</v>
      </c>
      <c r="I119" s="8">
        <f t="shared" si="65"/>
        <v>0.32750109018085016</v>
      </c>
      <c r="J119" s="8">
        <f t="shared" si="51"/>
        <v>-999</v>
      </c>
      <c r="K119" s="8">
        <f t="shared" si="52"/>
        <v>-999</v>
      </c>
      <c r="L119" s="8" t="e">
        <f t="shared" si="30"/>
        <v>#NUM!</v>
      </c>
      <c r="M119" s="8" t="e">
        <f t="shared" si="31"/>
        <v>#NUM!</v>
      </c>
      <c r="N119" s="8">
        <f t="shared" si="7"/>
        <v>0.16620770138594662</v>
      </c>
      <c r="O119" s="8"/>
      <c r="P119">
        <f t="shared" si="8"/>
        <v>2.629833068116515E-4</v>
      </c>
      <c r="Q119">
        <f t="shared" si="9"/>
        <v>0.15</v>
      </c>
      <c r="R119">
        <f t="shared" si="53"/>
        <v>-1</v>
      </c>
      <c r="S119">
        <f t="shared" si="11"/>
        <v>6.5</v>
      </c>
      <c r="T119">
        <f t="shared" si="54"/>
        <v>1</v>
      </c>
      <c r="U119">
        <f t="shared" si="13"/>
        <v>-0.21264400436128525</v>
      </c>
      <c r="V119" t="e">
        <f t="shared" si="14"/>
        <v>#NUM!</v>
      </c>
      <c r="W119">
        <f t="shared" si="32"/>
        <v>0.12</v>
      </c>
      <c r="X119">
        <f t="shared" si="33"/>
        <v>0.115</v>
      </c>
      <c r="Y119">
        <f t="shared" si="34"/>
        <v>0.1501332741266905</v>
      </c>
      <c r="Z119">
        <f t="shared" si="15"/>
        <v>0.16620770138594662</v>
      </c>
      <c r="AA119">
        <f t="shared" si="35"/>
        <v>0.1891163662933486</v>
      </c>
      <c r="AB119">
        <f t="shared" si="16"/>
        <v>-0.15580000000000283</v>
      </c>
      <c r="AC119">
        <f t="shared" si="17"/>
        <v>-0.17949999999999733</v>
      </c>
      <c r="AD119">
        <f t="shared" si="18"/>
        <v>-0.20669999999999966</v>
      </c>
      <c r="AE119">
        <f t="shared" si="55"/>
        <v>-0.17949999999999733</v>
      </c>
      <c r="AF119">
        <f t="shared" si="20"/>
        <v>-0.96652142000000008</v>
      </c>
      <c r="AG119">
        <f t="shared" si="21"/>
        <v>0.25687800000000005</v>
      </c>
      <c r="AH119">
        <f t="shared" si="22"/>
        <v>0.17349059488999743</v>
      </c>
      <c r="AI119">
        <f t="shared" si="36"/>
        <v>-3.9153409471287814E-2</v>
      </c>
      <c r="AJ119">
        <f>SQRT($Z119^2+$AG119^2)</f>
        <v>0.30595964911079371</v>
      </c>
      <c r="AK119">
        <f t="shared" si="37"/>
        <v>0.31898480666639911</v>
      </c>
      <c r="AL119">
        <f t="shared" si="38"/>
        <v>0.13117499999999999</v>
      </c>
      <c r="AM119">
        <f t="shared" si="39"/>
        <v>-0.32624999999999998</v>
      </c>
      <c r="AN119">
        <f t="shared" si="40"/>
        <v>0.41</v>
      </c>
      <c r="AO119">
        <f t="shared" si="41"/>
        <v>-0.32200000000000001</v>
      </c>
      <c r="AP119">
        <f t="shared" si="56"/>
        <v>0</v>
      </c>
      <c r="AQ119">
        <f t="shared" si="42"/>
        <v>0</v>
      </c>
      <c r="AR119">
        <f t="shared" si="57"/>
        <v>0.32750109018085016</v>
      </c>
      <c r="AS119">
        <f t="shared" si="25"/>
        <v>-4.8000000000000001E-2</v>
      </c>
      <c r="AT119">
        <f t="shared" si="58"/>
        <v>-8.7153409471287815E-2</v>
      </c>
      <c r="AU119" t="e">
        <f t="shared" si="43"/>
        <v>#NUM!</v>
      </c>
      <c r="AV119" t="e">
        <f t="shared" si="44"/>
        <v>#NUM!</v>
      </c>
      <c r="AW119">
        <f t="shared" si="45"/>
        <v>1.3231298123374369</v>
      </c>
      <c r="AX119" s="8" t="e">
        <f t="shared" si="59"/>
        <v>#NUM!</v>
      </c>
      <c r="AY119">
        <f t="shared" si="46"/>
        <v>0.32600000000000001</v>
      </c>
      <c r="AZ119">
        <f t="shared" si="47"/>
        <v>0.2868465905287122</v>
      </c>
      <c r="BA119">
        <f t="shared" si="48"/>
        <v>1.5565591928418438E-2</v>
      </c>
      <c r="BB119">
        <f t="shared" si="60"/>
        <v>0.9375307866980841</v>
      </c>
      <c r="BC119">
        <f t="shared" si="49"/>
        <v>-999</v>
      </c>
    </row>
    <row r="120" spans="1:55" x14ac:dyDescent="0.2">
      <c r="A120">
        <f>Summary!A65</f>
        <v>0</v>
      </c>
      <c r="B120">
        <f>Summary!B65</f>
        <v>0</v>
      </c>
      <c r="C120">
        <f>Summary!C65</f>
        <v>0</v>
      </c>
      <c r="D120" s="8">
        <f t="shared" si="63"/>
        <v>0</v>
      </c>
      <c r="E120" s="9">
        <f t="shared" si="1"/>
        <v>0</v>
      </c>
      <c r="F120" s="8">
        <f t="shared" si="2"/>
        <v>0.30595964911079371</v>
      </c>
      <c r="G120" s="8">
        <f t="shared" si="29"/>
        <v>0.31898480666639911</v>
      </c>
      <c r="H120" s="8">
        <f t="shared" si="64"/>
        <v>0</v>
      </c>
      <c r="I120" s="8">
        <f t="shared" si="65"/>
        <v>0.32750109018085016</v>
      </c>
      <c r="J120" s="8">
        <f t="shared" si="51"/>
        <v>-999</v>
      </c>
      <c r="K120" s="8">
        <f t="shared" si="52"/>
        <v>-999</v>
      </c>
      <c r="L120" s="8" t="e">
        <f t="shared" si="30"/>
        <v>#NUM!</v>
      </c>
      <c r="M120" s="8" t="e">
        <f t="shared" si="31"/>
        <v>#NUM!</v>
      </c>
      <c r="N120" s="8">
        <f t="shared" si="7"/>
        <v>0.16620770138594662</v>
      </c>
      <c r="O120" s="8"/>
      <c r="P120">
        <f t="shared" si="8"/>
        <v>2.629833068116515E-4</v>
      </c>
      <c r="Q120">
        <f t="shared" si="9"/>
        <v>0.15</v>
      </c>
      <c r="R120">
        <f t="shared" si="53"/>
        <v>-1</v>
      </c>
      <c r="S120">
        <f t="shared" si="11"/>
        <v>6.5</v>
      </c>
      <c r="T120">
        <f t="shared" si="54"/>
        <v>1</v>
      </c>
      <c r="U120">
        <f t="shared" si="13"/>
        <v>-0.21264400436128525</v>
      </c>
      <c r="V120" t="e">
        <f t="shared" si="14"/>
        <v>#NUM!</v>
      </c>
      <c r="W120">
        <f t="shared" si="32"/>
        <v>0.12</v>
      </c>
      <c r="X120">
        <f t="shared" si="33"/>
        <v>0.115</v>
      </c>
      <c r="Y120">
        <f t="shared" si="34"/>
        <v>0.1501332741266905</v>
      </c>
      <c r="Z120">
        <f t="shared" si="15"/>
        <v>0.16620770138594662</v>
      </c>
      <c r="AA120">
        <f t="shared" si="35"/>
        <v>0.1891163662933486</v>
      </c>
      <c r="AB120">
        <f t="shared" si="16"/>
        <v>-0.15580000000000283</v>
      </c>
      <c r="AC120">
        <f t="shared" si="17"/>
        <v>-0.17949999999999733</v>
      </c>
      <c r="AD120">
        <f t="shared" si="18"/>
        <v>-0.20669999999999966</v>
      </c>
      <c r="AE120">
        <f t="shared" si="55"/>
        <v>-0.17949999999999733</v>
      </c>
      <c r="AF120">
        <f t="shared" si="20"/>
        <v>-0.96652142000000008</v>
      </c>
      <c r="AG120">
        <f t="shared" si="21"/>
        <v>0.25687800000000005</v>
      </c>
      <c r="AH120">
        <f t="shared" si="22"/>
        <v>0.17349059488999743</v>
      </c>
      <c r="AI120">
        <f t="shared" si="36"/>
        <v>-3.9153409471287814E-2</v>
      </c>
      <c r="AJ120">
        <f>SQRT($Z120^2+$AG120^2)</f>
        <v>0.30595964911079371</v>
      </c>
      <c r="AK120">
        <f t="shared" si="37"/>
        <v>0.31898480666639911</v>
      </c>
      <c r="AL120">
        <f t="shared" si="38"/>
        <v>0.13117499999999999</v>
      </c>
      <c r="AM120">
        <f t="shared" si="39"/>
        <v>-0.32624999999999998</v>
      </c>
      <c r="AN120">
        <f t="shared" si="40"/>
        <v>0.41</v>
      </c>
      <c r="AO120">
        <f t="shared" si="41"/>
        <v>-0.32200000000000001</v>
      </c>
      <c r="AP120">
        <f t="shared" si="56"/>
        <v>0</v>
      </c>
      <c r="AQ120">
        <f t="shared" si="42"/>
        <v>0</v>
      </c>
      <c r="AR120">
        <f t="shared" si="57"/>
        <v>0.32750109018085016</v>
      </c>
      <c r="AS120">
        <f t="shared" si="25"/>
        <v>-4.8000000000000001E-2</v>
      </c>
      <c r="AT120">
        <f t="shared" si="58"/>
        <v>-8.7153409471287815E-2</v>
      </c>
      <c r="AU120" t="e">
        <f t="shared" si="43"/>
        <v>#NUM!</v>
      </c>
      <c r="AV120" t="e">
        <f t="shared" si="44"/>
        <v>#NUM!</v>
      </c>
      <c r="AW120">
        <f t="shared" si="45"/>
        <v>1.3231298123374369</v>
      </c>
      <c r="AX120" s="8" t="e">
        <f t="shared" si="59"/>
        <v>#NUM!</v>
      </c>
      <c r="AY120">
        <f t="shared" si="46"/>
        <v>0.32600000000000001</v>
      </c>
      <c r="AZ120">
        <f t="shared" si="47"/>
        <v>0.2868465905287122</v>
      </c>
      <c r="BA120">
        <f t="shared" si="48"/>
        <v>1.5565591928418438E-2</v>
      </c>
      <c r="BB120">
        <f t="shared" si="60"/>
        <v>0.9375307866980841</v>
      </c>
      <c r="BC120">
        <f t="shared" si="49"/>
        <v>-999</v>
      </c>
    </row>
    <row r="121" spans="1:55" x14ac:dyDescent="0.2">
      <c r="A121">
        <f>Summary!A66</f>
        <v>0</v>
      </c>
      <c r="B121">
        <f>Summary!B66</f>
        <v>0</v>
      </c>
      <c r="C121">
        <f>Summary!C66</f>
        <v>0</v>
      </c>
      <c r="D121" s="8">
        <f t="shared" si="63"/>
        <v>0</v>
      </c>
      <c r="E121" s="9">
        <f t="shared" si="1"/>
        <v>0</v>
      </c>
      <c r="F121" s="8">
        <f t="shared" si="2"/>
        <v>0.30595964911079371</v>
      </c>
      <c r="G121" s="8">
        <f t="shared" si="29"/>
        <v>0.31898480666639911</v>
      </c>
      <c r="H121" s="8">
        <f t="shared" si="64"/>
        <v>0</v>
      </c>
      <c r="I121" s="8">
        <f t="shared" si="65"/>
        <v>0.32750109018085016</v>
      </c>
      <c r="J121" s="8">
        <f t="shared" si="51"/>
        <v>-999</v>
      </c>
      <c r="K121" s="8">
        <f t="shared" si="52"/>
        <v>-999</v>
      </c>
      <c r="L121" s="8" t="e">
        <f t="shared" si="30"/>
        <v>#NUM!</v>
      </c>
      <c r="M121" s="8" t="e">
        <f t="shared" si="31"/>
        <v>#NUM!</v>
      </c>
      <c r="N121" s="8">
        <f t="shared" si="7"/>
        <v>0.16620770138594662</v>
      </c>
      <c r="O121" s="8"/>
      <c r="P121">
        <f t="shared" si="8"/>
        <v>2.629833068116515E-4</v>
      </c>
      <c r="Q121">
        <f t="shared" si="9"/>
        <v>0.15</v>
      </c>
      <c r="R121">
        <f t="shared" si="53"/>
        <v>-1</v>
      </c>
      <c r="S121">
        <f t="shared" si="11"/>
        <v>6.5</v>
      </c>
      <c r="T121">
        <f t="shared" si="54"/>
        <v>1</v>
      </c>
      <c r="U121">
        <f t="shared" si="13"/>
        <v>-0.21264400436128525</v>
      </c>
      <c r="V121" t="e">
        <f t="shared" si="14"/>
        <v>#NUM!</v>
      </c>
      <c r="W121">
        <f t="shared" si="32"/>
        <v>0.12</v>
      </c>
      <c r="X121">
        <f t="shared" si="33"/>
        <v>0.115</v>
      </c>
      <c r="Y121">
        <f t="shared" si="34"/>
        <v>0.1501332741266905</v>
      </c>
      <c r="Z121">
        <f t="shared" si="15"/>
        <v>0.16620770138594662</v>
      </c>
      <c r="AA121">
        <f t="shared" si="35"/>
        <v>0.1891163662933486</v>
      </c>
      <c r="AB121">
        <f t="shared" si="16"/>
        <v>-0.15580000000000283</v>
      </c>
      <c r="AC121">
        <f t="shared" si="17"/>
        <v>-0.17949999999999733</v>
      </c>
      <c r="AD121">
        <f t="shared" si="18"/>
        <v>-0.20669999999999966</v>
      </c>
      <c r="AE121">
        <f t="shared" si="55"/>
        <v>-0.17949999999999733</v>
      </c>
      <c r="AF121">
        <f t="shared" si="20"/>
        <v>-0.96652142000000008</v>
      </c>
      <c r="AG121">
        <f t="shared" si="21"/>
        <v>0.25687800000000005</v>
      </c>
      <c r="AH121">
        <f t="shared" si="22"/>
        <v>0.17349059488999743</v>
      </c>
      <c r="AI121">
        <f t="shared" si="36"/>
        <v>-3.9153409471287814E-2</v>
      </c>
      <c r="AJ121">
        <f>SQRT($Z121^2+$AG121^2)</f>
        <v>0.30595964911079371</v>
      </c>
      <c r="AK121">
        <f t="shared" si="37"/>
        <v>0.31898480666639911</v>
      </c>
      <c r="AL121">
        <f t="shared" si="38"/>
        <v>0.13117499999999999</v>
      </c>
      <c r="AM121">
        <f t="shared" si="39"/>
        <v>-0.32624999999999998</v>
      </c>
      <c r="AN121">
        <f t="shared" si="40"/>
        <v>0.41</v>
      </c>
      <c r="AO121">
        <f t="shared" si="41"/>
        <v>-0.32200000000000001</v>
      </c>
      <c r="AP121">
        <f t="shared" si="56"/>
        <v>0</v>
      </c>
      <c r="AQ121">
        <f t="shared" si="42"/>
        <v>0</v>
      </c>
      <c r="AR121">
        <f t="shared" si="57"/>
        <v>0.32750109018085016</v>
      </c>
      <c r="AS121">
        <f t="shared" si="25"/>
        <v>-4.8000000000000001E-2</v>
      </c>
      <c r="AT121">
        <f t="shared" si="58"/>
        <v>-8.7153409471287815E-2</v>
      </c>
      <c r="AU121" t="e">
        <f t="shared" si="43"/>
        <v>#NUM!</v>
      </c>
      <c r="AV121" t="e">
        <f t="shared" si="44"/>
        <v>#NUM!</v>
      </c>
      <c r="AW121">
        <f t="shared" si="45"/>
        <v>1.3231298123374369</v>
      </c>
      <c r="AX121" s="8" t="e">
        <f t="shared" si="59"/>
        <v>#NUM!</v>
      </c>
      <c r="AY121">
        <f t="shared" si="46"/>
        <v>0.32600000000000001</v>
      </c>
      <c r="AZ121">
        <f t="shared" si="47"/>
        <v>0.2868465905287122</v>
      </c>
      <c r="BA121">
        <f t="shared" si="48"/>
        <v>1.5565591928418438E-2</v>
      </c>
      <c r="BB121">
        <f t="shared" si="60"/>
        <v>0.9375307866980841</v>
      </c>
      <c r="BC121">
        <f t="shared" si="49"/>
        <v>-999</v>
      </c>
    </row>
    <row r="122" spans="1:55" x14ac:dyDescent="0.2">
      <c r="A122">
        <f>Summary!A67</f>
        <v>0</v>
      </c>
      <c r="B122">
        <f>Summary!B67</f>
        <v>0</v>
      </c>
      <c r="C122">
        <f>Summary!C67</f>
        <v>0</v>
      </c>
      <c r="D122" s="8">
        <f t="shared" si="63"/>
        <v>0</v>
      </c>
      <c r="E122" s="9">
        <f t="shared" si="1"/>
        <v>0</v>
      </c>
      <c r="F122" s="8">
        <f t="shared" si="2"/>
        <v>0.30595964911079371</v>
      </c>
      <c r="G122" s="8">
        <f t="shared" si="29"/>
        <v>0.31898480666639911</v>
      </c>
      <c r="H122" s="8">
        <f t="shared" si="64"/>
        <v>0</v>
      </c>
      <c r="I122" s="8">
        <f t="shared" si="65"/>
        <v>0.32750109018085016</v>
      </c>
      <c r="J122" s="8">
        <f t="shared" si="51"/>
        <v>-999</v>
      </c>
      <c r="K122" s="8">
        <f t="shared" si="52"/>
        <v>-999</v>
      </c>
      <c r="L122" s="8" t="e">
        <f t="shared" si="30"/>
        <v>#NUM!</v>
      </c>
      <c r="M122" s="8" t="e">
        <f t="shared" si="31"/>
        <v>#NUM!</v>
      </c>
      <c r="N122" s="8">
        <f t="shared" si="7"/>
        <v>0.16620770138594662</v>
      </c>
      <c r="O122" s="8"/>
      <c r="P122">
        <f t="shared" si="8"/>
        <v>2.629833068116515E-4</v>
      </c>
      <c r="Q122">
        <f t="shared" si="9"/>
        <v>0.15</v>
      </c>
      <c r="R122">
        <f t="shared" si="53"/>
        <v>-1</v>
      </c>
      <c r="S122">
        <f t="shared" si="11"/>
        <v>6.5</v>
      </c>
      <c r="T122">
        <f t="shared" si="54"/>
        <v>1</v>
      </c>
      <c r="U122">
        <f t="shared" si="13"/>
        <v>-0.21264400436128525</v>
      </c>
      <c r="V122" t="e">
        <f t="shared" si="14"/>
        <v>#NUM!</v>
      </c>
      <c r="W122">
        <f t="shared" si="32"/>
        <v>0.12</v>
      </c>
      <c r="X122">
        <f t="shared" si="33"/>
        <v>0.115</v>
      </c>
      <c r="Y122">
        <f t="shared" si="34"/>
        <v>0.1501332741266905</v>
      </c>
      <c r="Z122">
        <f t="shared" si="15"/>
        <v>0.16620770138594662</v>
      </c>
      <c r="AA122">
        <f t="shared" si="35"/>
        <v>0.1891163662933486</v>
      </c>
      <c r="AB122">
        <f t="shared" si="16"/>
        <v>-0.15580000000000283</v>
      </c>
      <c r="AC122">
        <f t="shared" si="17"/>
        <v>-0.17949999999999733</v>
      </c>
      <c r="AD122">
        <f t="shared" si="18"/>
        <v>-0.20669999999999966</v>
      </c>
      <c r="AE122">
        <f t="shared" si="55"/>
        <v>-0.17949999999999733</v>
      </c>
      <c r="AF122">
        <f t="shared" si="20"/>
        <v>-0.96652142000000008</v>
      </c>
      <c r="AG122">
        <f t="shared" si="21"/>
        <v>0.25687800000000005</v>
      </c>
      <c r="AH122">
        <f t="shared" si="22"/>
        <v>0.17349059488999743</v>
      </c>
      <c r="AI122">
        <f t="shared" si="36"/>
        <v>-3.9153409471287814E-2</v>
      </c>
      <c r="AJ122">
        <f>SQRT($Z122^2+$AG122^2)</f>
        <v>0.30595964911079371</v>
      </c>
      <c r="AK122">
        <f t="shared" si="37"/>
        <v>0.31898480666639911</v>
      </c>
      <c r="AL122">
        <f t="shared" si="38"/>
        <v>0.13117499999999999</v>
      </c>
      <c r="AM122">
        <f t="shared" si="39"/>
        <v>-0.32624999999999998</v>
      </c>
      <c r="AN122">
        <f t="shared" si="40"/>
        <v>0.41</v>
      </c>
      <c r="AO122">
        <f t="shared" si="41"/>
        <v>-0.32200000000000001</v>
      </c>
      <c r="AP122">
        <f t="shared" si="56"/>
        <v>0</v>
      </c>
      <c r="AQ122">
        <f t="shared" si="42"/>
        <v>0</v>
      </c>
      <c r="AR122">
        <f t="shared" si="57"/>
        <v>0.32750109018085016</v>
      </c>
      <c r="AS122">
        <f t="shared" si="25"/>
        <v>-4.8000000000000001E-2</v>
      </c>
      <c r="AT122">
        <f t="shared" si="58"/>
        <v>-8.7153409471287815E-2</v>
      </c>
      <c r="AU122" t="e">
        <f t="shared" si="43"/>
        <v>#NUM!</v>
      </c>
      <c r="AV122" t="e">
        <f t="shared" si="44"/>
        <v>#NUM!</v>
      </c>
      <c r="AW122">
        <f t="shared" si="45"/>
        <v>1.3231298123374369</v>
      </c>
      <c r="AX122" s="8" t="e">
        <f t="shared" si="59"/>
        <v>#NUM!</v>
      </c>
      <c r="AY122">
        <f t="shared" si="46"/>
        <v>0.32600000000000001</v>
      </c>
      <c r="AZ122">
        <f t="shared" si="47"/>
        <v>0.2868465905287122</v>
      </c>
      <c r="BA122">
        <f t="shared" si="48"/>
        <v>1.5565591928418438E-2</v>
      </c>
      <c r="BB122">
        <f t="shared" si="60"/>
        <v>0.9375307866980841</v>
      </c>
      <c r="BC122">
        <f t="shared" si="49"/>
        <v>-999</v>
      </c>
    </row>
    <row r="123" spans="1:55" x14ac:dyDescent="0.2">
      <c r="A123">
        <f>Summary!A68</f>
        <v>0</v>
      </c>
      <c r="B123">
        <f>Summary!B68</f>
        <v>0</v>
      </c>
      <c r="C123">
        <f>Summary!C68</f>
        <v>0</v>
      </c>
      <c r="D123" s="8">
        <f t="shared" si="63"/>
        <v>0</v>
      </c>
      <c r="E123" s="9">
        <f t="shared" si="1"/>
        <v>0</v>
      </c>
      <c r="F123" s="8">
        <f t="shared" si="2"/>
        <v>0.30595964911079371</v>
      </c>
      <c r="G123" s="8">
        <f t="shared" si="29"/>
        <v>0.31898480666639911</v>
      </c>
      <c r="H123" s="8">
        <f t="shared" si="64"/>
        <v>0</v>
      </c>
      <c r="I123" s="8">
        <f t="shared" si="65"/>
        <v>0.32750109018085016</v>
      </c>
      <c r="J123" s="8">
        <f t="shared" si="51"/>
        <v>-999</v>
      </c>
      <c r="K123" s="8">
        <f t="shared" si="52"/>
        <v>-999</v>
      </c>
      <c r="L123" s="8" t="e">
        <f t="shared" si="30"/>
        <v>#NUM!</v>
      </c>
      <c r="M123" s="8" t="e">
        <f t="shared" si="31"/>
        <v>#NUM!</v>
      </c>
      <c r="N123" s="8">
        <f t="shared" si="7"/>
        <v>0.16620770138594662</v>
      </c>
      <c r="O123" s="8"/>
      <c r="P123">
        <f t="shared" si="8"/>
        <v>2.629833068116515E-4</v>
      </c>
      <c r="Q123">
        <f t="shared" si="9"/>
        <v>0.15</v>
      </c>
      <c r="R123">
        <f t="shared" si="53"/>
        <v>-1</v>
      </c>
      <c r="S123">
        <f t="shared" si="11"/>
        <v>6.5</v>
      </c>
      <c r="T123">
        <f t="shared" si="54"/>
        <v>1</v>
      </c>
      <c r="U123">
        <f t="shared" si="13"/>
        <v>-0.21264400436128525</v>
      </c>
      <c r="V123" t="e">
        <f t="shared" si="14"/>
        <v>#NUM!</v>
      </c>
      <c r="W123">
        <f t="shared" si="32"/>
        <v>0.12</v>
      </c>
      <c r="X123">
        <f t="shared" si="33"/>
        <v>0.115</v>
      </c>
      <c r="Y123">
        <f t="shared" si="34"/>
        <v>0.1501332741266905</v>
      </c>
      <c r="Z123">
        <f t="shared" si="15"/>
        <v>0.16620770138594662</v>
      </c>
      <c r="AA123">
        <f t="shared" si="35"/>
        <v>0.1891163662933486</v>
      </c>
      <c r="AB123">
        <f t="shared" si="16"/>
        <v>-0.15580000000000283</v>
      </c>
      <c r="AC123">
        <f t="shared" si="17"/>
        <v>-0.17949999999999733</v>
      </c>
      <c r="AD123">
        <f t="shared" si="18"/>
        <v>-0.20669999999999966</v>
      </c>
      <c r="AE123">
        <f t="shared" si="55"/>
        <v>-0.17949999999999733</v>
      </c>
      <c r="AF123">
        <f t="shared" si="20"/>
        <v>-0.96652142000000008</v>
      </c>
      <c r="AG123">
        <f t="shared" si="21"/>
        <v>0.25687800000000005</v>
      </c>
      <c r="AH123">
        <f t="shared" si="22"/>
        <v>0.17349059488999743</v>
      </c>
      <c r="AI123">
        <f t="shared" si="36"/>
        <v>-3.9153409471287814E-2</v>
      </c>
      <c r="AJ123">
        <f>SQRT($Z123^2+$AG123^2)</f>
        <v>0.30595964911079371</v>
      </c>
      <c r="AK123">
        <f t="shared" si="37"/>
        <v>0.31898480666639911</v>
      </c>
      <c r="AL123">
        <f t="shared" si="38"/>
        <v>0.13117499999999999</v>
      </c>
      <c r="AM123">
        <f t="shared" si="39"/>
        <v>-0.32624999999999998</v>
      </c>
      <c r="AN123">
        <f t="shared" si="40"/>
        <v>0.41</v>
      </c>
      <c r="AO123">
        <f t="shared" si="41"/>
        <v>-0.32200000000000001</v>
      </c>
      <c r="AP123">
        <f t="shared" si="56"/>
        <v>0</v>
      </c>
      <c r="AQ123">
        <f t="shared" si="42"/>
        <v>0</v>
      </c>
      <c r="AR123">
        <f t="shared" si="57"/>
        <v>0.32750109018085016</v>
      </c>
      <c r="AS123">
        <f t="shared" si="25"/>
        <v>-4.8000000000000001E-2</v>
      </c>
      <c r="AT123">
        <f t="shared" si="58"/>
        <v>-8.7153409471287815E-2</v>
      </c>
      <c r="AU123" t="e">
        <f t="shared" si="43"/>
        <v>#NUM!</v>
      </c>
      <c r="AV123" t="e">
        <f t="shared" si="44"/>
        <v>#NUM!</v>
      </c>
      <c r="AW123">
        <f t="shared" si="45"/>
        <v>1.3231298123374369</v>
      </c>
      <c r="AX123" s="8" t="e">
        <f t="shared" si="59"/>
        <v>#NUM!</v>
      </c>
      <c r="AY123">
        <f t="shared" si="46"/>
        <v>0.32600000000000001</v>
      </c>
      <c r="AZ123">
        <f t="shared" si="47"/>
        <v>0.2868465905287122</v>
      </c>
      <c r="BA123">
        <f t="shared" si="48"/>
        <v>1.5565591928418438E-2</v>
      </c>
      <c r="BB123">
        <f t="shared" si="60"/>
        <v>0.9375307866980841</v>
      </c>
      <c r="BC123">
        <f t="shared" si="49"/>
        <v>-999</v>
      </c>
    </row>
    <row r="124" spans="1:55" x14ac:dyDescent="0.2">
      <c r="A124">
        <f>Summary!A69</f>
        <v>0</v>
      </c>
      <c r="B124">
        <f>Summary!B69</f>
        <v>0</v>
      </c>
      <c r="C124">
        <f>Summary!C69</f>
        <v>0</v>
      </c>
      <c r="D124" s="8">
        <f t="shared" si="63"/>
        <v>0</v>
      </c>
      <c r="E124" s="9">
        <f t="shared" si="1"/>
        <v>0</v>
      </c>
      <c r="F124" s="8">
        <f t="shared" si="2"/>
        <v>0.30595964911079371</v>
      </c>
      <c r="G124" s="8">
        <f t="shared" si="29"/>
        <v>0.31898480666639911</v>
      </c>
      <c r="H124" s="8">
        <f t="shared" si="64"/>
        <v>0</v>
      </c>
      <c r="I124" s="8">
        <f t="shared" si="65"/>
        <v>0.32750109018085016</v>
      </c>
      <c r="J124" s="8">
        <f t="shared" si="51"/>
        <v>-999</v>
      </c>
      <c r="K124" s="8">
        <f t="shared" si="52"/>
        <v>-999</v>
      </c>
      <c r="L124" s="8" t="e">
        <f t="shared" si="30"/>
        <v>#NUM!</v>
      </c>
      <c r="M124" s="8" t="e">
        <f t="shared" si="31"/>
        <v>#NUM!</v>
      </c>
      <c r="N124" s="8">
        <f t="shared" si="7"/>
        <v>0.16620770138594662</v>
      </c>
      <c r="O124" s="8"/>
      <c r="P124">
        <f t="shared" si="8"/>
        <v>2.629833068116515E-4</v>
      </c>
      <c r="Q124">
        <f t="shared" si="9"/>
        <v>0.15</v>
      </c>
      <c r="R124">
        <f t="shared" si="53"/>
        <v>-1</v>
      </c>
      <c r="S124">
        <f t="shared" si="11"/>
        <v>6.5</v>
      </c>
      <c r="T124">
        <f t="shared" si="54"/>
        <v>1</v>
      </c>
      <c r="U124">
        <f t="shared" si="13"/>
        <v>-0.21264400436128525</v>
      </c>
      <c r="V124" t="e">
        <f t="shared" si="14"/>
        <v>#NUM!</v>
      </c>
      <c r="W124">
        <f t="shared" si="32"/>
        <v>0.12</v>
      </c>
      <c r="X124">
        <f t="shared" si="33"/>
        <v>0.115</v>
      </c>
      <c r="Y124">
        <f t="shared" si="34"/>
        <v>0.1501332741266905</v>
      </c>
      <c r="Z124">
        <f t="shared" si="15"/>
        <v>0.16620770138594662</v>
      </c>
      <c r="AA124">
        <f t="shared" si="35"/>
        <v>0.1891163662933486</v>
      </c>
      <c r="AB124">
        <f t="shared" si="16"/>
        <v>-0.15580000000000283</v>
      </c>
      <c r="AC124">
        <f t="shared" si="17"/>
        <v>-0.17949999999999733</v>
      </c>
      <c r="AD124">
        <f t="shared" si="18"/>
        <v>-0.20669999999999966</v>
      </c>
      <c r="AE124">
        <f t="shared" si="55"/>
        <v>-0.17949999999999733</v>
      </c>
      <c r="AF124">
        <f t="shared" si="20"/>
        <v>-0.96652142000000008</v>
      </c>
      <c r="AG124">
        <f t="shared" si="21"/>
        <v>0.25687800000000005</v>
      </c>
      <c r="AH124">
        <f t="shared" si="22"/>
        <v>0.17349059488999743</v>
      </c>
      <c r="AI124">
        <f t="shared" si="36"/>
        <v>-3.9153409471287814E-2</v>
      </c>
      <c r="AJ124">
        <f>SQRT($Z124^2+$AG124^2)</f>
        <v>0.30595964911079371</v>
      </c>
      <c r="AK124">
        <f t="shared" si="37"/>
        <v>0.31898480666639911</v>
      </c>
      <c r="AL124">
        <f t="shared" si="38"/>
        <v>0.13117499999999999</v>
      </c>
      <c r="AM124">
        <f t="shared" si="39"/>
        <v>-0.32624999999999998</v>
      </c>
      <c r="AN124">
        <f t="shared" si="40"/>
        <v>0.41</v>
      </c>
      <c r="AO124">
        <f t="shared" si="41"/>
        <v>-0.32200000000000001</v>
      </c>
      <c r="AP124">
        <f t="shared" si="56"/>
        <v>0</v>
      </c>
      <c r="AQ124">
        <f t="shared" si="42"/>
        <v>0</v>
      </c>
      <c r="AR124">
        <f t="shared" si="57"/>
        <v>0.32750109018085016</v>
      </c>
      <c r="AS124">
        <f t="shared" si="25"/>
        <v>-4.8000000000000001E-2</v>
      </c>
      <c r="AT124">
        <f t="shared" si="58"/>
        <v>-8.7153409471287815E-2</v>
      </c>
      <c r="AU124" t="e">
        <f t="shared" si="43"/>
        <v>#NUM!</v>
      </c>
      <c r="AV124" t="e">
        <f t="shared" si="44"/>
        <v>#NUM!</v>
      </c>
      <c r="AW124">
        <f t="shared" si="45"/>
        <v>1.3231298123374369</v>
      </c>
      <c r="AX124" s="8" t="e">
        <f t="shared" si="59"/>
        <v>#NUM!</v>
      </c>
      <c r="AY124">
        <f t="shared" si="46"/>
        <v>0.32600000000000001</v>
      </c>
      <c r="AZ124">
        <f t="shared" si="47"/>
        <v>0.2868465905287122</v>
      </c>
      <c r="BA124">
        <f t="shared" si="48"/>
        <v>1.5565591928418438E-2</v>
      </c>
      <c r="BB124">
        <f t="shared" si="60"/>
        <v>0.9375307866980841</v>
      </c>
      <c r="BC124">
        <f t="shared" si="49"/>
        <v>-999</v>
      </c>
    </row>
    <row r="125" spans="1:55" x14ac:dyDescent="0.2">
      <c r="A125">
        <f>Summary!A70</f>
        <v>0</v>
      </c>
      <c r="B125">
        <f>Summary!B70</f>
        <v>0</v>
      </c>
      <c r="C125">
        <f>Summary!C70</f>
        <v>0</v>
      </c>
      <c r="D125" s="8">
        <f t="shared" si="63"/>
        <v>0</v>
      </c>
      <c r="E125" s="9">
        <f t="shared" ref="E125:E188" si="66">IF($AT125&lt;0,0,$AT125^(1/0.3))</f>
        <v>0</v>
      </c>
      <c r="F125" s="8">
        <f t="shared" ref="F125:F188" si="67">$AJ125</f>
        <v>0.30595964911079371</v>
      </c>
      <c r="G125" s="8">
        <f t="shared" si="29"/>
        <v>0.31898480666639911</v>
      </c>
      <c r="H125" s="8">
        <f t="shared" si="64"/>
        <v>0</v>
      </c>
      <c r="I125" s="8">
        <f t="shared" si="65"/>
        <v>0.32750109018085016</v>
      </c>
      <c r="J125" s="8">
        <f t="shared" ref="J125:J156" si="68">IF($C125=0.25,$AX125,-999)</f>
        <v>-999</v>
      </c>
      <c r="K125" s="8">
        <f t="shared" ref="K125:K156" si="69">IF($C125=0.25,$BA125,-999)</f>
        <v>-999</v>
      </c>
      <c r="L125" s="8" t="e">
        <f t="shared" ref="L125:L188" si="70">$V125</f>
        <v>#NUM!</v>
      </c>
      <c r="M125" s="8" t="e">
        <f t="shared" si="31"/>
        <v>#NUM!</v>
      </c>
      <c r="N125" s="8">
        <f t="shared" ref="N125:N188" si="71">$Z125</f>
        <v>0.16620770138594662</v>
      </c>
      <c r="O125" s="8"/>
      <c r="P125">
        <f t="shared" ref="P125:P188" si="72">EXP($B$2+$B$3*($C125-0.3)+$B$4*($C125-0.3)^2+$B$5*($A125-7))</f>
        <v>2.629833068116515E-4</v>
      </c>
      <c r="Q125">
        <f t="shared" ref="Q125:Q188" si="73">IF($A125&lt;7,0.15,IF($A125&lt;8,0.15-0.1*($A125-7),0.05))</f>
        <v>0.15</v>
      </c>
      <c r="R125">
        <f t="shared" ref="R125:R156" si="74">IF($C125&lt;$Q125,($C125-$Q125),0)/$Q125</f>
        <v>-1</v>
      </c>
      <c r="S125">
        <f t="shared" ref="S125:S188" si="75">IF($B125=-1,$C$9,IF($B125=0,$D$9,$E$9))</f>
        <v>6.5</v>
      </c>
      <c r="T125">
        <f t="shared" ref="T125:T156" si="76">IF($A125&gt;7,0,IF($A125&lt;$S125,1,(7-$A125)/(7-$S125)))</f>
        <v>1</v>
      </c>
      <c r="U125">
        <f t="shared" ref="U125:U188" si="77">(EXP(LN($P125)+IF($B125=-1,$C$7,IF($B125=0,$D$7,$E$7))*$R125))^(0.3)+IF($B125=-1,$C$8,IF($B125=0,$D$8,$E$8))*$T125+$B$10</f>
        <v>-0.21264400436128525</v>
      </c>
      <c r="V125" t="e">
        <f t="shared" ref="V125:V188" si="78">$U125^(10/3)</f>
        <v>#NUM!</v>
      </c>
      <c r="W125">
        <f t="shared" si="32"/>
        <v>0.12</v>
      </c>
      <c r="X125">
        <f t="shared" si="33"/>
        <v>0.115</v>
      </c>
      <c r="Y125">
        <f t="shared" si="34"/>
        <v>0.1501332741266905</v>
      </c>
      <c r="Z125">
        <f t="shared" ref="Z125:Z188" si="79">SQRT($W125^2+$X125^2)</f>
        <v>0.16620770138594662</v>
      </c>
      <c r="AA125">
        <f t="shared" si="35"/>
        <v>0.1891163662933486</v>
      </c>
      <c r="AB125">
        <f t="shared" ref="AB125:AB188" si="80">IF($C125&lt;0.3,$C$13+$C$14*($C125-0.3)+$C$15*($C125-0.3)^2+$C$16*($C125-0.3)^3+$C$17*($C125-0.3)^4,IF($C125&lt;0.4,$C$13,$C$13+($C125-0.4)*$C$18))</f>
        <v>-0.15580000000000283</v>
      </c>
      <c r="AC125">
        <f t="shared" ref="AC125:AC188" si="81">IF($C125&lt;0.3,$D$13+$D$14*($C125-0.3)+$D$15*($C125-0.3)^2+$D$16*($C125-0.3)^3+$D$17*($C125-0.3)^4,IF($C125&lt;0.4,$D$13,$D$13+($C125-0.4)*$D$18))</f>
        <v>-0.17949999999999733</v>
      </c>
      <c r="AD125">
        <f t="shared" ref="AD125:AD188" si="82">IF($C125&lt;0.3,$E$13+$E$14*($C125-0.3)+$E$15*($C125-0.3)^2+$E$16*($C125-0.3)^3+$E$17*($C125-0.3)^4,IF($C125&lt;0.4,$E$13,$E$13+($C125-0.4)*$E$18))</f>
        <v>-0.20669999999999966</v>
      </c>
      <c r="AE125">
        <f t="shared" ref="AE125:AE156" si="83">IF($B125=-1,$AB125,IF($B125=0,$AC125,$AD125))</f>
        <v>-0.17949999999999733</v>
      </c>
      <c r="AF125">
        <f t="shared" ref="AF125:AF188" si="84">IF($B125=-1,$C$19+$C$20*$A125+$C$21*($A125-6.7)^2+$C$22*($A125-6.7)^3,0)+IF($B125=0,$D$19+$D$20*$A125+$D$22*($A125-6.7)^3+$D$21*($A125-6.7)^2,0)+IF($B125=1,$E$19+$E$20*$A125+$E$21*($A125-6.7)^2++$E$22*($A125-6.7)^3,0)</f>
        <v>-0.96652142000000008</v>
      </c>
      <c r="AG125">
        <f t="shared" ref="AG125:AG188" si="85">IF($B125=-1,$C$23+$C$24*$A125+$C$25*($A125-6.7)^2,0)+IF($B125=0,$D$23+$D$24*$A125+$D$25*($A125-6.7)^2,0)+IF($B125=1,$E$23+$E$24*$A125+$E$25*($A125-6.7)^2,0)</f>
        <v>0.25687800000000005</v>
      </c>
      <c r="AH125">
        <f t="shared" ref="AH125:AH188" si="86">$AF125*$AE125</f>
        <v>0.17349059488999743</v>
      </c>
      <c r="AI125">
        <f t="shared" si="36"/>
        <v>-3.9153409471287814E-2</v>
      </c>
      <c r="AJ125">
        <f t="shared" ref="AJ125:AJ188" si="87">SQRT($Z125^2+$AG125^2)</f>
        <v>0.30595964911079371</v>
      </c>
      <c r="AK125">
        <f t="shared" si="37"/>
        <v>0.31898480666639911</v>
      </c>
      <c r="AL125">
        <f t="shared" si="38"/>
        <v>0.13117499999999999</v>
      </c>
      <c r="AM125">
        <f t="shared" si="39"/>
        <v>-0.32624999999999998</v>
      </c>
      <c r="AN125">
        <f t="shared" si="40"/>
        <v>0.41</v>
      </c>
      <c r="AO125">
        <f t="shared" si="41"/>
        <v>-0.32200000000000001</v>
      </c>
      <c r="AP125">
        <f t="shared" ref="AP125:AP156" si="88">IF($C125&lt;0.1,0,IF($C125&lt;0.15,20*$AM125*($C125-0.1),IF($C125&lt;0.28,$AM125+7.69*(1-$AM125)*($C125-0.15),IF($C125&lt;0.3,1,IF($C125&lt;0.4,1-10*(1-$AN125)*($C125-0.3),$AN125-10*($AN125-$AO125)*($C125-0.4))))))</f>
        <v>0</v>
      </c>
      <c r="AQ125">
        <f t="shared" si="42"/>
        <v>0</v>
      </c>
      <c r="AR125">
        <f t="shared" ref="AR125:AR156" si="89">1/(1+EXP(IF($B125=-1,$C$42+$C$43*AI125,IF($B125=0,$D$42+$D$43*$AI125,$E$42+$E$43*$AI125))))</f>
        <v>0.32750109018085016</v>
      </c>
      <c r="AS125">
        <f t="shared" ref="AS125:AS188" si="90">IF($B125=-1,$C$44,IF($B125=0,$D$44,$E$44))</f>
        <v>-4.8000000000000001E-2</v>
      </c>
      <c r="AT125">
        <f t="shared" si="58"/>
        <v>-8.7153409471287815E-2</v>
      </c>
      <c r="AU125" t="e">
        <f t="shared" si="43"/>
        <v>#NUM!</v>
      </c>
      <c r="AV125" t="e">
        <f t="shared" si="44"/>
        <v>#NUM!</v>
      </c>
      <c r="AW125">
        <f t="shared" si="45"/>
        <v>1.3231298123374369</v>
      </c>
      <c r="AX125" s="8" t="e">
        <f t="shared" ref="AX125:AX156" si="91">IF($B125=-1,$AU125,IF($B125=0,$AV125,$AW125))*($AT125^(1/0.3))</f>
        <v>#NUM!</v>
      </c>
      <c r="AY125">
        <f t="shared" si="46"/>
        <v>0.32600000000000001</v>
      </c>
      <c r="AZ125">
        <f t="shared" si="47"/>
        <v>0.2868465905287122</v>
      </c>
      <c r="BA125">
        <f t="shared" si="48"/>
        <v>1.5565591928418438E-2</v>
      </c>
      <c r="BB125">
        <f t="shared" ref="BB125:BB156" si="92">($AZ125-$D125^0.3)/$F125</f>
        <v>0.9375307866980841</v>
      </c>
      <c r="BC125">
        <f t="shared" si="49"/>
        <v>-999</v>
      </c>
    </row>
    <row r="126" spans="1:55" x14ac:dyDescent="0.2">
      <c r="A126">
        <f>Summary!A71</f>
        <v>0</v>
      </c>
      <c r="B126">
        <f>Summary!B71</f>
        <v>0</v>
      </c>
      <c r="C126">
        <f>Summary!C71</f>
        <v>0</v>
      </c>
      <c r="D126" s="8">
        <f t="shared" si="63"/>
        <v>0</v>
      </c>
      <c r="E126" s="9">
        <f t="shared" si="66"/>
        <v>0</v>
      </c>
      <c r="F126" s="8">
        <f t="shared" si="67"/>
        <v>0.30595964911079371</v>
      </c>
      <c r="G126" s="8">
        <f t="shared" ref="G126:G189" si="93">$AK126</f>
        <v>0.31898480666639911</v>
      </c>
      <c r="H126" s="8">
        <f t="shared" si="64"/>
        <v>0</v>
      </c>
      <c r="I126" s="8">
        <f t="shared" si="65"/>
        <v>0.32750109018085016</v>
      </c>
      <c r="J126" s="8">
        <f t="shared" si="68"/>
        <v>-999</v>
      </c>
      <c r="K126" s="8">
        <f t="shared" si="69"/>
        <v>-999</v>
      </c>
      <c r="L126" s="8" t="e">
        <f t="shared" si="70"/>
        <v>#NUM!</v>
      </c>
      <c r="M126" s="8" t="e">
        <f t="shared" ref="M126:M189" si="94">($U126+$AS126)^(10/3)</f>
        <v>#NUM!</v>
      </c>
      <c r="N126" s="8">
        <f t="shared" si="71"/>
        <v>0.16620770138594662</v>
      </c>
      <c r="O126" s="8"/>
      <c r="P126">
        <f t="shared" si="72"/>
        <v>2.629833068116515E-4</v>
      </c>
      <c r="Q126">
        <f t="shared" si="73"/>
        <v>0.15</v>
      </c>
      <c r="R126">
        <f t="shared" si="74"/>
        <v>-1</v>
      </c>
      <c r="S126">
        <f t="shared" si="75"/>
        <v>6.5</v>
      </c>
      <c r="T126">
        <f t="shared" si="76"/>
        <v>1</v>
      </c>
      <c r="U126">
        <f t="shared" si="77"/>
        <v>-0.21264400436128525</v>
      </c>
      <c r="V126" t="e">
        <f t="shared" si="78"/>
        <v>#NUM!</v>
      </c>
      <c r="W126">
        <f t="shared" ref="W126:W189" si="95">IF($A126&lt;6,$B$39,IF($A126&gt;7,$B$40,($B$39+($B$40-$B$39)*($A126-6))))</f>
        <v>0.12</v>
      </c>
      <c r="X126">
        <f t="shared" ref="X126:X189" si="96">IF($A126&gt;=7.5,$B$38,IF($A126&lt;6,$B$37,(($A126-6)/1.5)*($B$38-$B$37)+$B$37))</f>
        <v>0.115</v>
      </c>
      <c r="Y126">
        <f t="shared" ref="Y126:Y189" si="97">SQRT($W126^2+0.11^2-0.3*$W126*0.11)</f>
        <v>0.1501332741266905</v>
      </c>
      <c r="Z126">
        <f t="shared" si="79"/>
        <v>0.16620770138594662</v>
      </c>
      <c r="AA126">
        <f t="shared" ref="AA126:AA189" si="98">SQRT($Y126^2+$X126^2)</f>
        <v>0.1891163662933486</v>
      </c>
      <c r="AB126">
        <f t="shared" si="80"/>
        <v>-0.15580000000000283</v>
      </c>
      <c r="AC126">
        <f t="shared" si="81"/>
        <v>-0.17949999999999733</v>
      </c>
      <c r="AD126">
        <f t="shared" si="82"/>
        <v>-0.20669999999999966</v>
      </c>
      <c r="AE126">
        <f t="shared" si="83"/>
        <v>-0.17949999999999733</v>
      </c>
      <c r="AF126">
        <f t="shared" si="84"/>
        <v>-0.96652142000000008</v>
      </c>
      <c r="AG126">
        <f t="shared" si="85"/>
        <v>0.25687800000000005</v>
      </c>
      <c r="AH126">
        <f t="shared" si="86"/>
        <v>0.17349059488999743</v>
      </c>
      <c r="AI126">
        <f t="shared" ref="AI126:AI189" si="99">$U126+$AH126</f>
        <v>-3.9153409471287814E-2</v>
      </c>
      <c r="AJ126">
        <f t="shared" si="87"/>
        <v>0.30595964911079371</v>
      </c>
      <c r="AK126">
        <f t="shared" ref="AK126:AK189" si="100">SQRT($AA126^2+$AG126^2)</f>
        <v>0.31898480666639911</v>
      </c>
      <c r="AL126">
        <f t="shared" ref="AL126:AL189" si="101">IF($B126=-1,$C$26+$C$27*$A126+$C$28*($A126-6.5)^2,IF($B126=0,$D$26+$D$27*$A126+$D$28*($A126-6.5)^2,$E$26+$E$27*$A126+$E$28*($A126-6.5)^2))</f>
        <v>0.13117499999999999</v>
      </c>
      <c r="AM126">
        <f t="shared" ref="AM126:AM189" si="102">IF($B126=-1,$C$29+$C$30*($A126-5)+$C$31*($A126-5)^3,IF($B126=0,$D$29+$D$30*($A126-5)+$D$31*($A126-5)^3,$E$29+$E$30*($A126-5)+$E$31*($A126-5)^3))</f>
        <v>-0.32624999999999998</v>
      </c>
      <c r="AN126">
        <f t="shared" ref="AN126:AN189" si="103">IF($B126=-1,$C$32,IF($B126=0,$D$32,$E$32))</f>
        <v>0.41</v>
      </c>
      <c r="AO126">
        <f t="shared" ref="AO126:AO189" si="104">IF($B126=-1,$C$33+$C$34*($A126-5)+$C$35*($A126-5)^3,IF($B126=0,$D$33+$D$34*($A126-5)+$D$35*($A126-5)^3,$E$33+$E$34*($A126-5)+$E$35*($A126-5)^3))</f>
        <v>-0.32200000000000001</v>
      </c>
      <c r="AP126">
        <f t="shared" si="88"/>
        <v>0</v>
      </c>
      <c r="AQ126">
        <f t="shared" ref="AQ126:AQ189" si="105">$AL126*$AP126</f>
        <v>0</v>
      </c>
      <c r="AR126">
        <f t="shared" si="89"/>
        <v>0.32750109018085016</v>
      </c>
      <c r="AS126">
        <f t="shared" si="90"/>
        <v>-4.8000000000000001E-2</v>
      </c>
      <c r="AT126">
        <f t="shared" si="58"/>
        <v>-8.7153409471287815E-2</v>
      </c>
      <c r="AU126" t="e">
        <f t="shared" ref="AU126:AU189" si="106">EXP($C$45+$C$46*EXP($C$47*($A126-5)))</f>
        <v>#NUM!</v>
      </c>
      <c r="AV126" t="e">
        <f t="shared" ref="AV126:AV189" si="107">EXP($D$45+$D$46*EXP($D$47*($A126-5)))</f>
        <v>#NUM!</v>
      </c>
      <c r="AW126">
        <f t="shared" ref="AW126:AW189" si="108">EXP($E$45+$E$46*EXP($E$47*($A126-5)))</f>
        <v>1.3231298123374369</v>
      </c>
      <c r="AX126" s="8" t="e">
        <f t="shared" si="91"/>
        <v>#NUM!</v>
      </c>
      <c r="AY126">
        <f t="shared" ref="AY126:AY189" si="109">IF($A126&lt;6,$B$49,IF($A126&lt;7,$B$49+$B$50*($A126-6),$B$49+$B$50+IF($B126=-1,$C$51,IF($B126=0,$D$51,$E$51))*($A126-7)+IF($B126=-1,$C$52,IF($B126=0,$D$52,$E$52))*($A126-7)^2))</f>
        <v>0.32600000000000001</v>
      </c>
      <c r="AZ126">
        <f t="shared" ref="AZ126:AZ189" si="110">($AI126+$AY126)</f>
        <v>0.2868465905287122</v>
      </c>
      <c r="BA126">
        <f t="shared" ref="BA126:BA189" si="111">($AZ126)^(10/3)</f>
        <v>1.5565591928418438E-2</v>
      </c>
      <c r="BB126">
        <f t="shared" si="92"/>
        <v>0.9375307866980841</v>
      </c>
      <c r="BC126">
        <f t="shared" ref="BC126:BC189" si="112">IF($C126=0.25,IF($A126&lt;6,0.13,IF($A126&lt;7,0.13+0.095*($A126-6),IF($A126&lt;7.5,0.225+0.05*($A126-7),0.25))),-999)</f>
        <v>-999</v>
      </c>
    </row>
    <row r="127" spans="1:55" x14ac:dyDescent="0.2">
      <c r="A127">
        <f>Summary!A72</f>
        <v>0</v>
      </c>
      <c r="B127">
        <f>Summary!B72</f>
        <v>0</v>
      </c>
      <c r="C127">
        <f>Summary!C72</f>
        <v>0</v>
      </c>
      <c r="D127" s="8">
        <f t="shared" si="63"/>
        <v>0</v>
      </c>
      <c r="E127" s="9">
        <f t="shared" si="66"/>
        <v>0</v>
      </c>
      <c r="F127" s="8">
        <f t="shared" si="67"/>
        <v>0.30595964911079371</v>
      </c>
      <c r="G127" s="8">
        <f t="shared" si="93"/>
        <v>0.31898480666639911</v>
      </c>
      <c r="H127" s="8">
        <f t="shared" si="64"/>
        <v>0</v>
      </c>
      <c r="I127" s="8">
        <f t="shared" si="65"/>
        <v>0.32750109018085016</v>
      </c>
      <c r="J127" s="8">
        <f t="shared" si="68"/>
        <v>-999</v>
      </c>
      <c r="K127" s="8">
        <f t="shared" si="69"/>
        <v>-999</v>
      </c>
      <c r="L127" s="8" t="e">
        <f t="shared" si="70"/>
        <v>#NUM!</v>
      </c>
      <c r="M127" s="8" t="e">
        <f t="shared" si="94"/>
        <v>#NUM!</v>
      </c>
      <c r="N127" s="8">
        <f t="shared" si="71"/>
        <v>0.16620770138594662</v>
      </c>
      <c r="O127" s="8"/>
      <c r="P127">
        <f t="shared" si="72"/>
        <v>2.629833068116515E-4</v>
      </c>
      <c r="Q127">
        <f t="shared" si="73"/>
        <v>0.15</v>
      </c>
      <c r="R127">
        <f t="shared" si="74"/>
        <v>-1</v>
      </c>
      <c r="S127">
        <f t="shared" si="75"/>
        <v>6.5</v>
      </c>
      <c r="T127">
        <f t="shared" si="76"/>
        <v>1</v>
      </c>
      <c r="U127">
        <f t="shared" si="77"/>
        <v>-0.21264400436128525</v>
      </c>
      <c r="V127" t="e">
        <f t="shared" si="78"/>
        <v>#NUM!</v>
      </c>
      <c r="W127">
        <f t="shared" si="95"/>
        <v>0.12</v>
      </c>
      <c r="X127">
        <f t="shared" si="96"/>
        <v>0.115</v>
      </c>
      <c r="Y127">
        <f t="shared" si="97"/>
        <v>0.1501332741266905</v>
      </c>
      <c r="Z127">
        <f t="shared" si="79"/>
        <v>0.16620770138594662</v>
      </c>
      <c r="AA127">
        <f t="shared" si="98"/>
        <v>0.1891163662933486</v>
      </c>
      <c r="AB127">
        <f t="shared" si="80"/>
        <v>-0.15580000000000283</v>
      </c>
      <c r="AC127">
        <f t="shared" si="81"/>
        <v>-0.17949999999999733</v>
      </c>
      <c r="AD127">
        <f t="shared" si="82"/>
        <v>-0.20669999999999966</v>
      </c>
      <c r="AE127">
        <f t="shared" si="83"/>
        <v>-0.17949999999999733</v>
      </c>
      <c r="AF127">
        <f t="shared" si="84"/>
        <v>-0.96652142000000008</v>
      </c>
      <c r="AG127">
        <f t="shared" si="85"/>
        <v>0.25687800000000005</v>
      </c>
      <c r="AH127">
        <f t="shared" si="86"/>
        <v>0.17349059488999743</v>
      </c>
      <c r="AI127">
        <f t="shared" si="99"/>
        <v>-3.9153409471287814E-2</v>
      </c>
      <c r="AJ127">
        <f t="shared" si="87"/>
        <v>0.30595964911079371</v>
      </c>
      <c r="AK127">
        <f t="shared" si="100"/>
        <v>0.31898480666639911</v>
      </c>
      <c r="AL127">
        <f t="shared" si="101"/>
        <v>0.13117499999999999</v>
      </c>
      <c r="AM127">
        <f t="shared" si="102"/>
        <v>-0.32624999999999998</v>
      </c>
      <c r="AN127">
        <f t="shared" si="103"/>
        <v>0.41</v>
      </c>
      <c r="AO127">
        <f t="shared" si="104"/>
        <v>-0.32200000000000001</v>
      </c>
      <c r="AP127">
        <f t="shared" si="88"/>
        <v>0</v>
      </c>
      <c r="AQ127">
        <f t="shared" si="105"/>
        <v>0</v>
      </c>
      <c r="AR127">
        <f t="shared" si="89"/>
        <v>0.32750109018085016</v>
      </c>
      <c r="AS127">
        <f t="shared" si="90"/>
        <v>-4.8000000000000001E-2</v>
      </c>
      <c r="AT127">
        <f t="shared" si="58"/>
        <v>-8.7153409471287815E-2</v>
      </c>
      <c r="AU127" t="e">
        <f t="shared" si="106"/>
        <v>#NUM!</v>
      </c>
      <c r="AV127" t="e">
        <f t="shared" si="107"/>
        <v>#NUM!</v>
      </c>
      <c r="AW127">
        <f t="shared" si="108"/>
        <v>1.3231298123374369</v>
      </c>
      <c r="AX127" s="8" t="e">
        <f t="shared" si="91"/>
        <v>#NUM!</v>
      </c>
      <c r="AY127">
        <f t="shared" si="109"/>
        <v>0.32600000000000001</v>
      </c>
      <c r="AZ127">
        <f t="shared" si="110"/>
        <v>0.2868465905287122</v>
      </c>
      <c r="BA127">
        <f t="shared" si="111"/>
        <v>1.5565591928418438E-2</v>
      </c>
      <c r="BB127">
        <f t="shared" si="92"/>
        <v>0.9375307866980841</v>
      </c>
      <c r="BC127">
        <f t="shared" si="112"/>
        <v>-999</v>
      </c>
    </row>
    <row r="128" spans="1:55" x14ac:dyDescent="0.2">
      <c r="A128">
        <f>Summary!A73</f>
        <v>0</v>
      </c>
      <c r="B128">
        <f>Summary!B73</f>
        <v>0</v>
      </c>
      <c r="C128">
        <f>Summary!C73</f>
        <v>0</v>
      </c>
      <c r="D128" s="8">
        <f t="shared" si="63"/>
        <v>0</v>
      </c>
      <c r="E128" s="9">
        <f t="shared" si="66"/>
        <v>0</v>
      </c>
      <c r="F128" s="8">
        <f t="shared" si="67"/>
        <v>0.30595964911079371</v>
      </c>
      <c r="G128" s="8">
        <f t="shared" si="93"/>
        <v>0.31898480666639911</v>
      </c>
      <c r="H128" s="8">
        <f t="shared" si="64"/>
        <v>0</v>
      </c>
      <c r="I128" s="8">
        <f t="shared" si="65"/>
        <v>0.32750109018085016</v>
      </c>
      <c r="J128" s="8">
        <f t="shared" si="68"/>
        <v>-999</v>
      </c>
      <c r="K128" s="8">
        <f t="shared" si="69"/>
        <v>-999</v>
      </c>
      <c r="L128" s="8" t="e">
        <f t="shared" si="70"/>
        <v>#NUM!</v>
      </c>
      <c r="M128" s="8" t="e">
        <f t="shared" si="94"/>
        <v>#NUM!</v>
      </c>
      <c r="N128" s="8">
        <f t="shared" si="71"/>
        <v>0.16620770138594662</v>
      </c>
      <c r="O128" s="8"/>
      <c r="P128">
        <f t="shared" si="72"/>
        <v>2.629833068116515E-4</v>
      </c>
      <c r="Q128">
        <f t="shared" si="73"/>
        <v>0.15</v>
      </c>
      <c r="R128">
        <f t="shared" si="74"/>
        <v>-1</v>
      </c>
      <c r="S128">
        <f t="shared" si="75"/>
        <v>6.5</v>
      </c>
      <c r="T128">
        <f t="shared" si="76"/>
        <v>1</v>
      </c>
      <c r="U128">
        <f t="shared" si="77"/>
        <v>-0.21264400436128525</v>
      </c>
      <c r="V128" t="e">
        <f t="shared" si="78"/>
        <v>#NUM!</v>
      </c>
      <c r="W128">
        <f t="shared" si="95"/>
        <v>0.12</v>
      </c>
      <c r="X128">
        <f t="shared" si="96"/>
        <v>0.115</v>
      </c>
      <c r="Y128">
        <f t="shared" si="97"/>
        <v>0.1501332741266905</v>
      </c>
      <c r="Z128">
        <f t="shared" si="79"/>
        <v>0.16620770138594662</v>
      </c>
      <c r="AA128">
        <f t="shared" si="98"/>
        <v>0.1891163662933486</v>
      </c>
      <c r="AB128">
        <f t="shared" si="80"/>
        <v>-0.15580000000000283</v>
      </c>
      <c r="AC128">
        <f t="shared" si="81"/>
        <v>-0.17949999999999733</v>
      </c>
      <c r="AD128">
        <f t="shared" si="82"/>
        <v>-0.20669999999999966</v>
      </c>
      <c r="AE128">
        <f t="shared" si="83"/>
        <v>-0.17949999999999733</v>
      </c>
      <c r="AF128">
        <f t="shared" si="84"/>
        <v>-0.96652142000000008</v>
      </c>
      <c r="AG128">
        <f t="shared" si="85"/>
        <v>0.25687800000000005</v>
      </c>
      <c r="AH128">
        <f t="shared" si="86"/>
        <v>0.17349059488999743</v>
      </c>
      <c r="AI128">
        <f t="shared" si="99"/>
        <v>-3.9153409471287814E-2</v>
      </c>
      <c r="AJ128">
        <f t="shared" si="87"/>
        <v>0.30595964911079371</v>
      </c>
      <c r="AK128">
        <f t="shared" si="100"/>
        <v>0.31898480666639911</v>
      </c>
      <c r="AL128">
        <f t="shared" si="101"/>
        <v>0.13117499999999999</v>
      </c>
      <c r="AM128">
        <f t="shared" si="102"/>
        <v>-0.32624999999999998</v>
      </c>
      <c r="AN128">
        <f t="shared" si="103"/>
        <v>0.41</v>
      </c>
      <c r="AO128">
        <f t="shared" si="104"/>
        <v>-0.32200000000000001</v>
      </c>
      <c r="AP128">
        <f t="shared" si="88"/>
        <v>0</v>
      </c>
      <c r="AQ128">
        <f t="shared" si="105"/>
        <v>0</v>
      </c>
      <c r="AR128">
        <f t="shared" si="89"/>
        <v>0.32750109018085016</v>
      </c>
      <c r="AS128">
        <f t="shared" si="90"/>
        <v>-4.8000000000000001E-2</v>
      </c>
      <c r="AT128">
        <f t="shared" si="58"/>
        <v>-8.7153409471287815E-2</v>
      </c>
      <c r="AU128" t="e">
        <f t="shared" si="106"/>
        <v>#NUM!</v>
      </c>
      <c r="AV128" t="e">
        <f t="shared" si="107"/>
        <v>#NUM!</v>
      </c>
      <c r="AW128">
        <f t="shared" si="108"/>
        <v>1.3231298123374369</v>
      </c>
      <c r="AX128" s="8" t="e">
        <f t="shared" si="91"/>
        <v>#NUM!</v>
      </c>
      <c r="AY128">
        <f t="shared" si="109"/>
        <v>0.32600000000000001</v>
      </c>
      <c r="AZ128">
        <f t="shared" si="110"/>
        <v>0.2868465905287122</v>
      </c>
      <c r="BA128">
        <f t="shared" si="111"/>
        <v>1.5565591928418438E-2</v>
      </c>
      <c r="BB128">
        <f t="shared" si="92"/>
        <v>0.9375307866980841</v>
      </c>
      <c r="BC128">
        <f t="shared" si="112"/>
        <v>-999</v>
      </c>
    </row>
    <row r="129" spans="1:55" x14ac:dyDescent="0.2">
      <c r="A129">
        <f>Summary!A74</f>
        <v>0</v>
      </c>
      <c r="B129">
        <f>Summary!B74</f>
        <v>0</v>
      </c>
      <c r="C129">
        <f>Summary!C74</f>
        <v>0</v>
      </c>
      <c r="D129" s="8">
        <f t="shared" si="63"/>
        <v>0</v>
      </c>
      <c r="E129" s="9">
        <f t="shared" si="66"/>
        <v>0</v>
      </c>
      <c r="F129" s="8">
        <f t="shared" si="67"/>
        <v>0.30595964911079371</v>
      </c>
      <c r="G129" s="8">
        <f t="shared" si="93"/>
        <v>0.31898480666639911</v>
      </c>
      <c r="H129" s="8">
        <f t="shared" si="64"/>
        <v>0</v>
      </c>
      <c r="I129" s="8">
        <f t="shared" si="65"/>
        <v>0.32750109018085016</v>
      </c>
      <c r="J129" s="8">
        <f t="shared" si="68"/>
        <v>-999</v>
      </c>
      <c r="K129" s="8">
        <f t="shared" si="69"/>
        <v>-999</v>
      </c>
      <c r="L129" s="8" t="e">
        <f t="shared" si="70"/>
        <v>#NUM!</v>
      </c>
      <c r="M129" s="8" t="e">
        <f t="shared" si="94"/>
        <v>#NUM!</v>
      </c>
      <c r="N129" s="8">
        <f t="shared" si="71"/>
        <v>0.16620770138594662</v>
      </c>
      <c r="O129" s="8"/>
      <c r="P129">
        <f t="shared" si="72"/>
        <v>2.629833068116515E-4</v>
      </c>
      <c r="Q129">
        <f t="shared" si="73"/>
        <v>0.15</v>
      </c>
      <c r="R129">
        <f t="shared" si="74"/>
        <v>-1</v>
      </c>
      <c r="S129">
        <f t="shared" si="75"/>
        <v>6.5</v>
      </c>
      <c r="T129">
        <f t="shared" si="76"/>
        <v>1</v>
      </c>
      <c r="U129">
        <f t="shared" si="77"/>
        <v>-0.21264400436128525</v>
      </c>
      <c r="V129" t="e">
        <f t="shared" si="78"/>
        <v>#NUM!</v>
      </c>
      <c r="W129">
        <f t="shared" si="95"/>
        <v>0.12</v>
      </c>
      <c r="X129">
        <f t="shared" si="96"/>
        <v>0.115</v>
      </c>
      <c r="Y129">
        <f t="shared" si="97"/>
        <v>0.1501332741266905</v>
      </c>
      <c r="Z129">
        <f t="shared" si="79"/>
        <v>0.16620770138594662</v>
      </c>
      <c r="AA129">
        <f t="shared" si="98"/>
        <v>0.1891163662933486</v>
      </c>
      <c r="AB129">
        <f t="shared" si="80"/>
        <v>-0.15580000000000283</v>
      </c>
      <c r="AC129">
        <f t="shared" si="81"/>
        <v>-0.17949999999999733</v>
      </c>
      <c r="AD129">
        <f t="shared" si="82"/>
        <v>-0.20669999999999966</v>
      </c>
      <c r="AE129">
        <f t="shared" si="83"/>
        <v>-0.17949999999999733</v>
      </c>
      <c r="AF129">
        <f t="shared" si="84"/>
        <v>-0.96652142000000008</v>
      </c>
      <c r="AG129">
        <f t="shared" si="85"/>
        <v>0.25687800000000005</v>
      </c>
      <c r="AH129">
        <f t="shared" si="86"/>
        <v>0.17349059488999743</v>
      </c>
      <c r="AI129">
        <f t="shared" si="99"/>
        <v>-3.9153409471287814E-2</v>
      </c>
      <c r="AJ129">
        <f t="shared" si="87"/>
        <v>0.30595964911079371</v>
      </c>
      <c r="AK129">
        <f t="shared" si="100"/>
        <v>0.31898480666639911</v>
      </c>
      <c r="AL129">
        <f t="shared" si="101"/>
        <v>0.13117499999999999</v>
      </c>
      <c r="AM129">
        <f t="shared" si="102"/>
        <v>-0.32624999999999998</v>
      </c>
      <c r="AN129">
        <f t="shared" si="103"/>
        <v>0.41</v>
      </c>
      <c r="AO129">
        <f t="shared" si="104"/>
        <v>-0.32200000000000001</v>
      </c>
      <c r="AP129">
        <f t="shared" si="88"/>
        <v>0</v>
      </c>
      <c r="AQ129">
        <f t="shared" si="105"/>
        <v>0</v>
      </c>
      <c r="AR129">
        <f t="shared" si="89"/>
        <v>0.32750109018085016</v>
      </c>
      <c r="AS129">
        <f t="shared" si="90"/>
        <v>-4.8000000000000001E-2</v>
      </c>
      <c r="AT129">
        <f t="shared" si="58"/>
        <v>-8.7153409471287815E-2</v>
      </c>
      <c r="AU129" t="e">
        <f t="shared" si="106"/>
        <v>#NUM!</v>
      </c>
      <c r="AV129" t="e">
        <f t="shared" si="107"/>
        <v>#NUM!</v>
      </c>
      <c r="AW129">
        <f t="shared" si="108"/>
        <v>1.3231298123374369</v>
      </c>
      <c r="AX129" s="8" t="e">
        <f t="shared" si="91"/>
        <v>#NUM!</v>
      </c>
      <c r="AY129">
        <f t="shared" si="109"/>
        <v>0.32600000000000001</v>
      </c>
      <c r="AZ129">
        <f t="shared" si="110"/>
        <v>0.2868465905287122</v>
      </c>
      <c r="BA129">
        <f t="shared" si="111"/>
        <v>1.5565591928418438E-2</v>
      </c>
      <c r="BB129">
        <f t="shared" si="92"/>
        <v>0.9375307866980841</v>
      </c>
      <c r="BC129">
        <f t="shared" si="112"/>
        <v>-999</v>
      </c>
    </row>
    <row r="130" spans="1:55" x14ac:dyDescent="0.2">
      <c r="A130">
        <f>Summary!A75</f>
        <v>0</v>
      </c>
      <c r="B130">
        <f>Summary!B75</f>
        <v>0</v>
      </c>
      <c r="C130">
        <f>Summary!C75</f>
        <v>0</v>
      </c>
      <c r="D130" s="8">
        <f t="shared" si="63"/>
        <v>0</v>
      </c>
      <c r="E130" s="9">
        <f t="shared" si="66"/>
        <v>0</v>
      </c>
      <c r="F130" s="8">
        <f t="shared" si="67"/>
        <v>0.30595964911079371</v>
      </c>
      <c r="G130" s="8">
        <f t="shared" si="93"/>
        <v>0.31898480666639911</v>
      </c>
      <c r="H130" s="8">
        <f t="shared" si="64"/>
        <v>0</v>
      </c>
      <c r="I130" s="8">
        <f t="shared" si="65"/>
        <v>0.32750109018085016</v>
      </c>
      <c r="J130" s="8">
        <f t="shared" si="68"/>
        <v>-999</v>
      </c>
      <c r="K130" s="8">
        <f t="shared" si="69"/>
        <v>-999</v>
      </c>
      <c r="L130" s="8" t="e">
        <f t="shared" si="70"/>
        <v>#NUM!</v>
      </c>
      <c r="M130" s="8" t="e">
        <f t="shared" si="94"/>
        <v>#NUM!</v>
      </c>
      <c r="N130" s="8">
        <f t="shared" si="71"/>
        <v>0.16620770138594662</v>
      </c>
      <c r="O130" s="8"/>
      <c r="P130">
        <f t="shared" si="72"/>
        <v>2.629833068116515E-4</v>
      </c>
      <c r="Q130">
        <f t="shared" si="73"/>
        <v>0.15</v>
      </c>
      <c r="R130">
        <f t="shared" si="74"/>
        <v>-1</v>
      </c>
      <c r="S130">
        <f t="shared" si="75"/>
        <v>6.5</v>
      </c>
      <c r="T130">
        <f t="shared" si="76"/>
        <v>1</v>
      </c>
      <c r="U130">
        <f t="shared" si="77"/>
        <v>-0.21264400436128525</v>
      </c>
      <c r="V130" t="e">
        <f t="shared" si="78"/>
        <v>#NUM!</v>
      </c>
      <c r="W130">
        <f t="shared" si="95"/>
        <v>0.12</v>
      </c>
      <c r="X130">
        <f t="shared" si="96"/>
        <v>0.115</v>
      </c>
      <c r="Y130">
        <f t="shared" si="97"/>
        <v>0.1501332741266905</v>
      </c>
      <c r="Z130">
        <f t="shared" si="79"/>
        <v>0.16620770138594662</v>
      </c>
      <c r="AA130">
        <f t="shared" si="98"/>
        <v>0.1891163662933486</v>
      </c>
      <c r="AB130">
        <f t="shared" si="80"/>
        <v>-0.15580000000000283</v>
      </c>
      <c r="AC130">
        <f t="shared" si="81"/>
        <v>-0.17949999999999733</v>
      </c>
      <c r="AD130">
        <f t="shared" si="82"/>
        <v>-0.20669999999999966</v>
      </c>
      <c r="AE130">
        <f t="shared" si="83"/>
        <v>-0.17949999999999733</v>
      </c>
      <c r="AF130">
        <f t="shared" si="84"/>
        <v>-0.96652142000000008</v>
      </c>
      <c r="AG130">
        <f t="shared" si="85"/>
        <v>0.25687800000000005</v>
      </c>
      <c r="AH130">
        <f t="shared" si="86"/>
        <v>0.17349059488999743</v>
      </c>
      <c r="AI130">
        <f t="shared" si="99"/>
        <v>-3.9153409471287814E-2</v>
      </c>
      <c r="AJ130">
        <f t="shared" si="87"/>
        <v>0.30595964911079371</v>
      </c>
      <c r="AK130">
        <f t="shared" si="100"/>
        <v>0.31898480666639911</v>
      </c>
      <c r="AL130">
        <f t="shared" si="101"/>
        <v>0.13117499999999999</v>
      </c>
      <c r="AM130">
        <f t="shared" si="102"/>
        <v>-0.32624999999999998</v>
      </c>
      <c r="AN130">
        <f t="shared" si="103"/>
        <v>0.41</v>
      </c>
      <c r="AO130">
        <f t="shared" si="104"/>
        <v>-0.32200000000000001</v>
      </c>
      <c r="AP130">
        <f t="shared" si="88"/>
        <v>0</v>
      </c>
      <c r="AQ130">
        <f t="shared" si="105"/>
        <v>0</v>
      </c>
      <c r="AR130">
        <f t="shared" si="89"/>
        <v>0.32750109018085016</v>
      </c>
      <c r="AS130">
        <f t="shared" si="90"/>
        <v>-4.8000000000000001E-2</v>
      </c>
      <c r="AT130">
        <f t="shared" si="58"/>
        <v>-8.7153409471287815E-2</v>
      </c>
      <c r="AU130" t="e">
        <f t="shared" si="106"/>
        <v>#NUM!</v>
      </c>
      <c r="AV130" t="e">
        <f t="shared" si="107"/>
        <v>#NUM!</v>
      </c>
      <c r="AW130">
        <f t="shared" si="108"/>
        <v>1.3231298123374369</v>
      </c>
      <c r="AX130" s="8" t="e">
        <f t="shared" si="91"/>
        <v>#NUM!</v>
      </c>
      <c r="AY130">
        <f t="shared" si="109"/>
        <v>0.32600000000000001</v>
      </c>
      <c r="AZ130">
        <f t="shared" si="110"/>
        <v>0.2868465905287122</v>
      </c>
      <c r="BA130">
        <f t="shared" si="111"/>
        <v>1.5565591928418438E-2</v>
      </c>
      <c r="BB130">
        <f t="shared" si="92"/>
        <v>0.9375307866980841</v>
      </c>
      <c r="BC130">
        <f t="shared" si="112"/>
        <v>-999</v>
      </c>
    </row>
    <row r="131" spans="1:55" x14ac:dyDescent="0.2">
      <c r="A131">
        <f>Summary!A76</f>
        <v>0</v>
      </c>
      <c r="B131">
        <f>Summary!B76</f>
        <v>0</v>
      </c>
      <c r="C131">
        <f>Summary!C76</f>
        <v>0</v>
      </c>
      <c r="D131" s="8">
        <f t="shared" si="63"/>
        <v>0</v>
      </c>
      <c r="E131" s="9">
        <f t="shared" si="66"/>
        <v>0</v>
      </c>
      <c r="F131" s="8">
        <f t="shared" si="67"/>
        <v>0.30595964911079371</v>
      </c>
      <c r="G131" s="8">
        <f t="shared" si="93"/>
        <v>0.31898480666639911</v>
      </c>
      <c r="H131" s="8">
        <f t="shared" si="64"/>
        <v>0</v>
      </c>
      <c r="I131" s="8">
        <f t="shared" si="65"/>
        <v>0.32750109018085016</v>
      </c>
      <c r="J131" s="8">
        <f t="shared" si="68"/>
        <v>-999</v>
      </c>
      <c r="K131" s="8">
        <f t="shared" si="69"/>
        <v>-999</v>
      </c>
      <c r="L131" s="8" t="e">
        <f t="shared" si="70"/>
        <v>#NUM!</v>
      </c>
      <c r="M131" s="8" t="e">
        <f t="shared" si="94"/>
        <v>#NUM!</v>
      </c>
      <c r="N131" s="8">
        <f t="shared" si="71"/>
        <v>0.16620770138594662</v>
      </c>
      <c r="O131" s="8"/>
      <c r="P131">
        <f t="shared" si="72"/>
        <v>2.629833068116515E-4</v>
      </c>
      <c r="Q131">
        <f t="shared" si="73"/>
        <v>0.15</v>
      </c>
      <c r="R131">
        <f t="shared" si="74"/>
        <v>-1</v>
      </c>
      <c r="S131">
        <f t="shared" si="75"/>
        <v>6.5</v>
      </c>
      <c r="T131">
        <f t="shared" si="76"/>
        <v>1</v>
      </c>
      <c r="U131">
        <f t="shared" si="77"/>
        <v>-0.21264400436128525</v>
      </c>
      <c r="V131" t="e">
        <f t="shared" si="78"/>
        <v>#NUM!</v>
      </c>
      <c r="W131">
        <f t="shared" si="95"/>
        <v>0.12</v>
      </c>
      <c r="X131">
        <f t="shared" si="96"/>
        <v>0.115</v>
      </c>
      <c r="Y131">
        <f t="shared" si="97"/>
        <v>0.1501332741266905</v>
      </c>
      <c r="Z131">
        <f t="shared" si="79"/>
        <v>0.16620770138594662</v>
      </c>
      <c r="AA131">
        <f t="shared" si="98"/>
        <v>0.1891163662933486</v>
      </c>
      <c r="AB131">
        <f t="shared" si="80"/>
        <v>-0.15580000000000283</v>
      </c>
      <c r="AC131">
        <f t="shared" si="81"/>
        <v>-0.17949999999999733</v>
      </c>
      <c r="AD131">
        <f t="shared" si="82"/>
        <v>-0.20669999999999966</v>
      </c>
      <c r="AE131">
        <f t="shared" si="83"/>
        <v>-0.17949999999999733</v>
      </c>
      <c r="AF131">
        <f t="shared" si="84"/>
        <v>-0.96652142000000008</v>
      </c>
      <c r="AG131">
        <f t="shared" si="85"/>
        <v>0.25687800000000005</v>
      </c>
      <c r="AH131">
        <f t="shared" si="86"/>
        <v>0.17349059488999743</v>
      </c>
      <c r="AI131">
        <f t="shared" si="99"/>
        <v>-3.9153409471287814E-2</v>
      </c>
      <c r="AJ131">
        <f t="shared" si="87"/>
        <v>0.30595964911079371</v>
      </c>
      <c r="AK131">
        <f t="shared" si="100"/>
        <v>0.31898480666639911</v>
      </c>
      <c r="AL131">
        <f t="shared" si="101"/>
        <v>0.13117499999999999</v>
      </c>
      <c r="AM131">
        <f t="shared" si="102"/>
        <v>-0.32624999999999998</v>
      </c>
      <c r="AN131">
        <f t="shared" si="103"/>
        <v>0.41</v>
      </c>
      <c r="AO131">
        <f t="shared" si="104"/>
        <v>-0.32200000000000001</v>
      </c>
      <c r="AP131">
        <f t="shared" si="88"/>
        <v>0</v>
      </c>
      <c r="AQ131">
        <f t="shared" si="105"/>
        <v>0</v>
      </c>
      <c r="AR131">
        <f t="shared" si="89"/>
        <v>0.32750109018085016</v>
      </c>
      <c r="AS131">
        <f t="shared" si="90"/>
        <v>-4.8000000000000001E-2</v>
      </c>
      <c r="AT131">
        <f t="shared" si="58"/>
        <v>-8.7153409471287815E-2</v>
      </c>
      <c r="AU131" t="e">
        <f t="shared" si="106"/>
        <v>#NUM!</v>
      </c>
      <c r="AV131" t="e">
        <f t="shared" si="107"/>
        <v>#NUM!</v>
      </c>
      <c r="AW131">
        <f t="shared" si="108"/>
        <v>1.3231298123374369</v>
      </c>
      <c r="AX131" s="8" t="e">
        <f t="shared" si="91"/>
        <v>#NUM!</v>
      </c>
      <c r="AY131">
        <f t="shared" si="109"/>
        <v>0.32600000000000001</v>
      </c>
      <c r="AZ131">
        <f t="shared" si="110"/>
        <v>0.2868465905287122</v>
      </c>
      <c r="BA131">
        <f t="shared" si="111"/>
        <v>1.5565591928418438E-2</v>
      </c>
      <c r="BB131">
        <f t="shared" si="92"/>
        <v>0.9375307866980841</v>
      </c>
      <c r="BC131">
        <f t="shared" si="112"/>
        <v>-999</v>
      </c>
    </row>
    <row r="132" spans="1:55" x14ac:dyDescent="0.2">
      <c r="A132">
        <f>Summary!A77</f>
        <v>0</v>
      </c>
      <c r="B132">
        <f>Summary!B77</f>
        <v>0</v>
      </c>
      <c r="C132">
        <f>Summary!C77</f>
        <v>0</v>
      </c>
      <c r="D132" s="8">
        <f t="shared" si="63"/>
        <v>0</v>
      </c>
      <c r="E132" s="9">
        <f t="shared" si="66"/>
        <v>0</v>
      </c>
      <c r="F132" s="8">
        <f t="shared" si="67"/>
        <v>0.30595964911079371</v>
      </c>
      <c r="G132" s="8">
        <f t="shared" si="93"/>
        <v>0.31898480666639911</v>
      </c>
      <c r="H132" s="8">
        <f t="shared" si="64"/>
        <v>0</v>
      </c>
      <c r="I132" s="8">
        <f t="shared" si="65"/>
        <v>0.32750109018085016</v>
      </c>
      <c r="J132" s="8">
        <f t="shared" si="68"/>
        <v>-999</v>
      </c>
      <c r="K132" s="8">
        <f t="shared" si="69"/>
        <v>-999</v>
      </c>
      <c r="L132" s="8" t="e">
        <f t="shared" si="70"/>
        <v>#NUM!</v>
      </c>
      <c r="M132" s="8" t="e">
        <f t="shared" si="94"/>
        <v>#NUM!</v>
      </c>
      <c r="N132" s="8">
        <f t="shared" si="71"/>
        <v>0.16620770138594662</v>
      </c>
      <c r="O132" s="8"/>
      <c r="P132">
        <f t="shared" si="72"/>
        <v>2.629833068116515E-4</v>
      </c>
      <c r="Q132">
        <f t="shared" si="73"/>
        <v>0.15</v>
      </c>
      <c r="R132">
        <f t="shared" si="74"/>
        <v>-1</v>
      </c>
      <c r="S132">
        <f t="shared" si="75"/>
        <v>6.5</v>
      </c>
      <c r="T132">
        <f t="shared" si="76"/>
        <v>1</v>
      </c>
      <c r="U132">
        <f t="shared" si="77"/>
        <v>-0.21264400436128525</v>
      </c>
      <c r="V132" t="e">
        <f t="shared" si="78"/>
        <v>#NUM!</v>
      </c>
      <c r="W132">
        <f t="shared" si="95"/>
        <v>0.12</v>
      </c>
      <c r="X132">
        <f t="shared" si="96"/>
        <v>0.115</v>
      </c>
      <c r="Y132">
        <f t="shared" si="97"/>
        <v>0.1501332741266905</v>
      </c>
      <c r="Z132">
        <f t="shared" si="79"/>
        <v>0.16620770138594662</v>
      </c>
      <c r="AA132">
        <f t="shared" si="98"/>
        <v>0.1891163662933486</v>
      </c>
      <c r="AB132">
        <f t="shared" si="80"/>
        <v>-0.15580000000000283</v>
      </c>
      <c r="AC132">
        <f t="shared" si="81"/>
        <v>-0.17949999999999733</v>
      </c>
      <c r="AD132">
        <f t="shared" si="82"/>
        <v>-0.20669999999999966</v>
      </c>
      <c r="AE132">
        <f t="shared" si="83"/>
        <v>-0.17949999999999733</v>
      </c>
      <c r="AF132">
        <f t="shared" si="84"/>
        <v>-0.96652142000000008</v>
      </c>
      <c r="AG132">
        <f t="shared" si="85"/>
        <v>0.25687800000000005</v>
      </c>
      <c r="AH132">
        <f t="shared" si="86"/>
        <v>0.17349059488999743</v>
      </c>
      <c r="AI132">
        <f t="shared" si="99"/>
        <v>-3.9153409471287814E-2</v>
      </c>
      <c r="AJ132">
        <f t="shared" si="87"/>
        <v>0.30595964911079371</v>
      </c>
      <c r="AK132">
        <f t="shared" si="100"/>
        <v>0.31898480666639911</v>
      </c>
      <c r="AL132">
        <f t="shared" si="101"/>
        <v>0.13117499999999999</v>
      </c>
      <c r="AM132">
        <f t="shared" si="102"/>
        <v>-0.32624999999999998</v>
      </c>
      <c r="AN132">
        <f t="shared" si="103"/>
        <v>0.41</v>
      </c>
      <c r="AO132">
        <f t="shared" si="104"/>
        <v>-0.32200000000000001</v>
      </c>
      <c r="AP132">
        <f t="shared" si="88"/>
        <v>0</v>
      </c>
      <c r="AQ132">
        <f t="shared" si="105"/>
        <v>0</v>
      </c>
      <c r="AR132">
        <f t="shared" si="89"/>
        <v>0.32750109018085016</v>
      </c>
      <c r="AS132">
        <f t="shared" si="90"/>
        <v>-4.8000000000000001E-2</v>
      </c>
      <c r="AT132">
        <f t="shared" si="58"/>
        <v>-8.7153409471287815E-2</v>
      </c>
      <c r="AU132" t="e">
        <f t="shared" si="106"/>
        <v>#NUM!</v>
      </c>
      <c r="AV132" t="e">
        <f t="shared" si="107"/>
        <v>#NUM!</v>
      </c>
      <c r="AW132">
        <f t="shared" si="108"/>
        <v>1.3231298123374369</v>
      </c>
      <c r="AX132" s="8" t="e">
        <f t="shared" si="91"/>
        <v>#NUM!</v>
      </c>
      <c r="AY132">
        <f t="shared" si="109"/>
        <v>0.32600000000000001</v>
      </c>
      <c r="AZ132">
        <f t="shared" si="110"/>
        <v>0.2868465905287122</v>
      </c>
      <c r="BA132">
        <f t="shared" si="111"/>
        <v>1.5565591928418438E-2</v>
      </c>
      <c r="BB132">
        <f t="shared" si="92"/>
        <v>0.9375307866980841</v>
      </c>
      <c r="BC132">
        <f t="shared" si="112"/>
        <v>-999</v>
      </c>
    </row>
    <row r="133" spans="1:55" x14ac:dyDescent="0.2">
      <c r="A133">
        <f>Summary!A78</f>
        <v>0</v>
      </c>
      <c r="B133">
        <f>Summary!B78</f>
        <v>0</v>
      </c>
      <c r="C133">
        <f>Summary!C78</f>
        <v>0</v>
      </c>
      <c r="D133" s="8">
        <f t="shared" si="63"/>
        <v>0</v>
      </c>
      <c r="E133" s="9">
        <f t="shared" si="66"/>
        <v>0</v>
      </c>
      <c r="F133" s="8">
        <f t="shared" si="67"/>
        <v>0.30595964911079371</v>
      </c>
      <c r="G133" s="8">
        <f t="shared" si="93"/>
        <v>0.31898480666639911</v>
      </c>
      <c r="H133" s="8">
        <f t="shared" si="64"/>
        <v>0</v>
      </c>
      <c r="I133" s="8">
        <f t="shared" si="65"/>
        <v>0.32750109018085016</v>
      </c>
      <c r="J133" s="8">
        <f t="shared" si="68"/>
        <v>-999</v>
      </c>
      <c r="K133" s="8">
        <f t="shared" si="69"/>
        <v>-999</v>
      </c>
      <c r="L133" s="8" t="e">
        <f t="shared" si="70"/>
        <v>#NUM!</v>
      </c>
      <c r="M133" s="8" t="e">
        <f t="shared" si="94"/>
        <v>#NUM!</v>
      </c>
      <c r="N133" s="8">
        <f t="shared" si="71"/>
        <v>0.16620770138594662</v>
      </c>
      <c r="O133" s="8"/>
      <c r="P133">
        <f t="shared" si="72"/>
        <v>2.629833068116515E-4</v>
      </c>
      <c r="Q133">
        <f t="shared" si="73"/>
        <v>0.15</v>
      </c>
      <c r="R133">
        <f t="shared" si="74"/>
        <v>-1</v>
      </c>
      <c r="S133">
        <f t="shared" si="75"/>
        <v>6.5</v>
      </c>
      <c r="T133">
        <f t="shared" si="76"/>
        <v>1</v>
      </c>
      <c r="U133">
        <f t="shared" si="77"/>
        <v>-0.21264400436128525</v>
      </c>
      <c r="V133" t="e">
        <f t="shared" si="78"/>
        <v>#NUM!</v>
      </c>
      <c r="W133">
        <f t="shared" si="95"/>
        <v>0.12</v>
      </c>
      <c r="X133">
        <f t="shared" si="96"/>
        <v>0.115</v>
      </c>
      <c r="Y133">
        <f t="shared" si="97"/>
        <v>0.1501332741266905</v>
      </c>
      <c r="Z133">
        <f t="shared" si="79"/>
        <v>0.16620770138594662</v>
      </c>
      <c r="AA133">
        <f t="shared" si="98"/>
        <v>0.1891163662933486</v>
      </c>
      <c r="AB133">
        <f t="shared" si="80"/>
        <v>-0.15580000000000283</v>
      </c>
      <c r="AC133">
        <f t="shared" si="81"/>
        <v>-0.17949999999999733</v>
      </c>
      <c r="AD133">
        <f t="shared" si="82"/>
        <v>-0.20669999999999966</v>
      </c>
      <c r="AE133">
        <f t="shared" si="83"/>
        <v>-0.17949999999999733</v>
      </c>
      <c r="AF133">
        <f t="shared" si="84"/>
        <v>-0.96652142000000008</v>
      </c>
      <c r="AG133">
        <f t="shared" si="85"/>
        <v>0.25687800000000005</v>
      </c>
      <c r="AH133">
        <f t="shared" si="86"/>
        <v>0.17349059488999743</v>
      </c>
      <c r="AI133">
        <f t="shared" si="99"/>
        <v>-3.9153409471287814E-2</v>
      </c>
      <c r="AJ133">
        <f t="shared" si="87"/>
        <v>0.30595964911079371</v>
      </c>
      <c r="AK133">
        <f t="shared" si="100"/>
        <v>0.31898480666639911</v>
      </c>
      <c r="AL133">
        <f t="shared" si="101"/>
        <v>0.13117499999999999</v>
      </c>
      <c r="AM133">
        <f t="shared" si="102"/>
        <v>-0.32624999999999998</v>
      </c>
      <c r="AN133">
        <f t="shared" si="103"/>
        <v>0.41</v>
      </c>
      <c r="AO133">
        <f t="shared" si="104"/>
        <v>-0.32200000000000001</v>
      </c>
      <c r="AP133">
        <f t="shared" si="88"/>
        <v>0</v>
      </c>
      <c r="AQ133">
        <f t="shared" si="105"/>
        <v>0</v>
      </c>
      <c r="AR133">
        <f t="shared" si="89"/>
        <v>0.32750109018085016</v>
      </c>
      <c r="AS133">
        <f t="shared" si="90"/>
        <v>-4.8000000000000001E-2</v>
      </c>
      <c r="AT133">
        <f t="shared" si="58"/>
        <v>-8.7153409471287815E-2</v>
      </c>
      <c r="AU133" t="e">
        <f t="shared" si="106"/>
        <v>#NUM!</v>
      </c>
      <c r="AV133" t="e">
        <f t="shared" si="107"/>
        <v>#NUM!</v>
      </c>
      <c r="AW133">
        <f t="shared" si="108"/>
        <v>1.3231298123374369</v>
      </c>
      <c r="AX133" s="8" t="e">
        <f t="shared" si="91"/>
        <v>#NUM!</v>
      </c>
      <c r="AY133">
        <f t="shared" si="109"/>
        <v>0.32600000000000001</v>
      </c>
      <c r="AZ133">
        <f t="shared" si="110"/>
        <v>0.2868465905287122</v>
      </c>
      <c r="BA133">
        <f t="shared" si="111"/>
        <v>1.5565591928418438E-2</v>
      </c>
      <c r="BB133">
        <f t="shared" si="92"/>
        <v>0.9375307866980841</v>
      </c>
      <c r="BC133">
        <f t="shared" si="112"/>
        <v>-999</v>
      </c>
    </row>
    <row r="134" spans="1:55" x14ac:dyDescent="0.2">
      <c r="A134">
        <f>Summary!A79</f>
        <v>0</v>
      </c>
      <c r="B134">
        <f>Summary!B79</f>
        <v>0</v>
      </c>
      <c r="C134">
        <f>Summary!C79</f>
        <v>0</v>
      </c>
      <c r="D134" s="8">
        <f t="shared" si="63"/>
        <v>0</v>
      </c>
      <c r="E134" s="9">
        <f t="shared" si="66"/>
        <v>0</v>
      </c>
      <c r="F134" s="8">
        <f t="shared" si="67"/>
        <v>0.30595964911079371</v>
      </c>
      <c r="G134" s="8">
        <f t="shared" si="93"/>
        <v>0.31898480666639911</v>
      </c>
      <c r="H134" s="8">
        <f t="shared" si="64"/>
        <v>0</v>
      </c>
      <c r="I134" s="8">
        <f t="shared" si="65"/>
        <v>0.32750109018085016</v>
      </c>
      <c r="J134" s="8">
        <f t="shared" si="68"/>
        <v>-999</v>
      </c>
      <c r="K134" s="8">
        <f t="shared" si="69"/>
        <v>-999</v>
      </c>
      <c r="L134" s="8" t="e">
        <f t="shared" si="70"/>
        <v>#NUM!</v>
      </c>
      <c r="M134" s="8" t="e">
        <f t="shared" si="94"/>
        <v>#NUM!</v>
      </c>
      <c r="N134" s="8">
        <f t="shared" si="71"/>
        <v>0.16620770138594662</v>
      </c>
      <c r="O134" s="8"/>
      <c r="P134">
        <f t="shared" si="72"/>
        <v>2.629833068116515E-4</v>
      </c>
      <c r="Q134">
        <f t="shared" si="73"/>
        <v>0.15</v>
      </c>
      <c r="R134">
        <f t="shared" si="74"/>
        <v>-1</v>
      </c>
      <c r="S134">
        <f t="shared" si="75"/>
        <v>6.5</v>
      </c>
      <c r="T134">
        <f t="shared" si="76"/>
        <v>1</v>
      </c>
      <c r="U134">
        <f t="shared" si="77"/>
        <v>-0.21264400436128525</v>
      </c>
      <c r="V134" t="e">
        <f t="shared" si="78"/>
        <v>#NUM!</v>
      </c>
      <c r="W134">
        <f t="shared" si="95"/>
        <v>0.12</v>
      </c>
      <c r="X134">
        <f t="shared" si="96"/>
        <v>0.115</v>
      </c>
      <c r="Y134">
        <f t="shared" si="97"/>
        <v>0.1501332741266905</v>
      </c>
      <c r="Z134">
        <f t="shared" si="79"/>
        <v>0.16620770138594662</v>
      </c>
      <c r="AA134">
        <f t="shared" si="98"/>
        <v>0.1891163662933486</v>
      </c>
      <c r="AB134">
        <f t="shared" si="80"/>
        <v>-0.15580000000000283</v>
      </c>
      <c r="AC134">
        <f t="shared" si="81"/>
        <v>-0.17949999999999733</v>
      </c>
      <c r="AD134">
        <f t="shared" si="82"/>
        <v>-0.20669999999999966</v>
      </c>
      <c r="AE134">
        <f t="shared" si="83"/>
        <v>-0.17949999999999733</v>
      </c>
      <c r="AF134">
        <f t="shared" si="84"/>
        <v>-0.96652142000000008</v>
      </c>
      <c r="AG134">
        <f t="shared" si="85"/>
        <v>0.25687800000000005</v>
      </c>
      <c r="AH134">
        <f t="shared" si="86"/>
        <v>0.17349059488999743</v>
      </c>
      <c r="AI134">
        <f t="shared" si="99"/>
        <v>-3.9153409471287814E-2</v>
      </c>
      <c r="AJ134">
        <f t="shared" si="87"/>
        <v>0.30595964911079371</v>
      </c>
      <c r="AK134">
        <f t="shared" si="100"/>
        <v>0.31898480666639911</v>
      </c>
      <c r="AL134">
        <f t="shared" si="101"/>
        <v>0.13117499999999999</v>
      </c>
      <c r="AM134">
        <f t="shared" si="102"/>
        <v>-0.32624999999999998</v>
      </c>
      <c r="AN134">
        <f t="shared" si="103"/>
        <v>0.41</v>
      </c>
      <c r="AO134">
        <f t="shared" si="104"/>
        <v>-0.32200000000000001</v>
      </c>
      <c r="AP134">
        <f t="shared" si="88"/>
        <v>0</v>
      </c>
      <c r="AQ134">
        <f t="shared" si="105"/>
        <v>0</v>
      </c>
      <c r="AR134">
        <f t="shared" si="89"/>
        <v>0.32750109018085016</v>
      </c>
      <c r="AS134">
        <f t="shared" si="90"/>
        <v>-4.8000000000000001E-2</v>
      </c>
      <c r="AT134">
        <f t="shared" si="58"/>
        <v>-8.7153409471287815E-2</v>
      </c>
      <c r="AU134" t="e">
        <f t="shared" si="106"/>
        <v>#NUM!</v>
      </c>
      <c r="AV134" t="e">
        <f t="shared" si="107"/>
        <v>#NUM!</v>
      </c>
      <c r="AW134">
        <f t="shared" si="108"/>
        <v>1.3231298123374369</v>
      </c>
      <c r="AX134" s="8" t="e">
        <f t="shared" si="91"/>
        <v>#NUM!</v>
      </c>
      <c r="AY134">
        <f t="shared" si="109"/>
        <v>0.32600000000000001</v>
      </c>
      <c r="AZ134">
        <f t="shared" si="110"/>
        <v>0.2868465905287122</v>
      </c>
      <c r="BA134">
        <f t="shared" si="111"/>
        <v>1.5565591928418438E-2</v>
      </c>
      <c r="BB134">
        <f t="shared" si="92"/>
        <v>0.9375307866980841</v>
      </c>
      <c r="BC134">
        <f t="shared" si="112"/>
        <v>-999</v>
      </c>
    </row>
    <row r="135" spans="1:55" x14ac:dyDescent="0.2">
      <c r="A135">
        <f>Summary!A80</f>
        <v>0</v>
      </c>
      <c r="B135">
        <f>Summary!B80</f>
        <v>0</v>
      </c>
      <c r="C135">
        <f>Summary!C80</f>
        <v>0</v>
      </c>
      <c r="D135" s="8">
        <f t="shared" si="63"/>
        <v>0</v>
      </c>
      <c r="E135" s="9">
        <f t="shared" si="66"/>
        <v>0</v>
      </c>
      <c r="F135" s="8">
        <f t="shared" si="67"/>
        <v>0.30595964911079371</v>
      </c>
      <c r="G135" s="8">
        <f t="shared" si="93"/>
        <v>0.31898480666639911</v>
      </c>
      <c r="H135" s="8">
        <f t="shared" si="64"/>
        <v>0</v>
      </c>
      <c r="I135" s="8">
        <f t="shared" si="65"/>
        <v>0.32750109018085016</v>
      </c>
      <c r="J135" s="8">
        <f t="shared" si="68"/>
        <v>-999</v>
      </c>
      <c r="K135" s="8">
        <f t="shared" si="69"/>
        <v>-999</v>
      </c>
      <c r="L135" s="8" t="e">
        <f t="shared" si="70"/>
        <v>#NUM!</v>
      </c>
      <c r="M135" s="8" t="e">
        <f t="shared" si="94"/>
        <v>#NUM!</v>
      </c>
      <c r="N135" s="8">
        <f t="shared" si="71"/>
        <v>0.16620770138594662</v>
      </c>
      <c r="O135" s="8"/>
      <c r="P135">
        <f t="shared" si="72"/>
        <v>2.629833068116515E-4</v>
      </c>
      <c r="Q135">
        <f t="shared" si="73"/>
        <v>0.15</v>
      </c>
      <c r="R135">
        <f t="shared" si="74"/>
        <v>-1</v>
      </c>
      <c r="S135">
        <f t="shared" si="75"/>
        <v>6.5</v>
      </c>
      <c r="T135">
        <f t="shared" si="76"/>
        <v>1</v>
      </c>
      <c r="U135">
        <f t="shared" si="77"/>
        <v>-0.21264400436128525</v>
      </c>
      <c r="V135" t="e">
        <f t="shared" si="78"/>
        <v>#NUM!</v>
      </c>
      <c r="W135">
        <f t="shared" si="95"/>
        <v>0.12</v>
      </c>
      <c r="X135">
        <f t="shared" si="96"/>
        <v>0.115</v>
      </c>
      <c r="Y135">
        <f t="shared" si="97"/>
        <v>0.1501332741266905</v>
      </c>
      <c r="Z135">
        <f t="shared" si="79"/>
        <v>0.16620770138594662</v>
      </c>
      <c r="AA135">
        <f t="shared" si="98"/>
        <v>0.1891163662933486</v>
      </c>
      <c r="AB135">
        <f t="shared" si="80"/>
        <v>-0.15580000000000283</v>
      </c>
      <c r="AC135">
        <f t="shared" si="81"/>
        <v>-0.17949999999999733</v>
      </c>
      <c r="AD135">
        <f t="shared" si="82"/>
        <v>-0.20669999999999966</v>
      </c>
      <c r="AE135">
        <f t="shared" si="83"/>
        <v>-0.17949999999999733</v>
      </c>
      <c r="AF135">
        <f t="shared" si="84"/>
        <v>-0.96652142000000008</v>
      </c>
      <c r="AG135">
        <f t="shared" si="85"/>
        <v>0.25687800000000005</v>
      </c>
      <c r="AH135">
        <f t="shared" si="86"/>
        <v>0.17349059488999743</v>
      </c>
      <c r="AI135">
        <f t="shared" si="99"/>
        <v>-3.9153409471287814E-2</v>
      </c>
      <c r="AJ135">
        <f t="shared" si="87"/>
        <v>0.30595964911079371</v>
      </c>
      <c r="AK135">
        <f t="shared" si="100"/>
        <v>0.31898480666639911</v>
      </c>
      <c r="AL135">
        <f t="shared" si="101"/>
        <v>0.13117499999999999</v>
      </c>
      <c r="AM135">
        <f t="shared" si="102"/>
        <v>-0.32624999999999998</v>
      </c>
      <c r="AN135">
        <f t="shared" si="103"/>
        <v>0.41</v>
      </c>
      <c r="AO135">
        <f t="shared" si="104"/>
        <v>-0.32200000000000001</v>
      </c>
      <c r="AP135">
        <f t="shared" si="88"/>
        <v>0</v>
      </c>
      <c r="AQ135">
        <f t="shared" si="105"/>
        <v>0</v>
      </c>
      <c r="AR135">
        <f t="shared" si="89"/>
        <v>0.32750109018085016</v>
      </c>
      <c r="AS135">
        <f t="shared" si="90"/>
        <v>-4.8000000000000001E-2</v>
      </c>
      <c r="AT135">
        <f t="shared" si="58"/>
        <v>-8.7153409471287815E-2</v>
      </c>
      <c r="AU135" t="e">
        <f t="shared" si="106"/>
        <v>#NUM!</v>
      </c>
      <c r="AV135" t="e">
        <f t="shared" si="107"/>
        <v>#NUM!</v>
      </c>
      <c r="AW135">
        <f t="shared" si="108"/>
        <v>1.3231298123374369</v>
      </c>
      <c r="AX135" s="8" t="e">
        <f t="shared" si="91"/>
        <v>#NUM!</v>
      </c>
      <c r="AY135">
        <f t="shared" si="109"/>
        <v>0.32600000000000001</v>
      </c>
      <c r="AZ135">
        <f t="shared" si="110"/>
        <v>0.2868465905287122</v>
      </c>
      <c r="BA135">
        <f t="shared" si="111"/>
        <v>1.5565591928418438E-2</v>
      </c>
      <c r="BB135">
        <f t="shared" si="92"/>
        <v>0.9375307866980841</v>
      </c>
      <c r="BC135">
        <f t="shared" si="112"/>
        <v>-999</v>
      </c>
    </row>
    <row r="136" spans="1:55" x14ac:dyDescent="0.2">
      <c r="A136">
        <f>Summary!A81</f>
        <v>0</v>
      </c>
      <c r="B136">
        <f>Summary!B81</f>
        <v>0</v>
      </c>
      <c r="C136">
        <f>Summary!C81</f>
        <v>0</v>
      </c>
      <c r="D136" s="8">
        <f t="shared" si="63"/>
        <v>0</v>
      </c>
      <c r="E136" s="9">
        <f t="shared" si="66"/>
        <v>0</v>
      </c>
      <c r="F136" s="8">
        <f t="shared" si="67"/>
        <v>0.30595964911079371</v>
      </c>
      <c r="G136" s="8">
        <f t="shared" si="93"/>
        <v>0.31898480666639911</v>
      </c>
      <c r="H136" s="8">
        <f t="shared" si="64"/>
        <v>0</v>
      </c>
      <c r="I136" s="8">
        <f t="shared" si="65"/>
        <v>0.32750109018085016</v>
      </c>
      <c r="J136" s="8">
        <f t="shared" si="68"/>
        <v>-999</v>
      </c>
      <c r="K136" s="8">
        <f t="shared" si="69"/>
        <v>-999</v>
      </c>
      <c r="L136" s="8" t="e">
        <f t="shared" si="70"/>
        <v>#NUM!</v>
      </c>
      <c r="M136" s="8" t="e">
        <f t="shared" si="94"/>
        <v>#NUM!</v>
      </c>
      <c r="N136" s="8">
        <f t="shared" si="71"/>
        <v>0.16620770138594662</v>
      </c>
      <c r="O136" s="8"/>
      <c r="P136">
        <f t="shared" si="72"/>
        <v>2.629833068116515E-4</v>
      </c>
      <c r="Q136">
        <f t="shared" si="73"/>
        <v>0.15</v>
      </c>
      <c r="R136">
        <f t="shared" si="74"/>
        <v>-1</v>
      </c>
      <c r="S136">
        <f t="shared" si="75"/>
        <v>6.5</v>
      </c>
      <c r="T136">
        <f t="shared" si="76"/>
        <v>1</v>
      </c>
      <c r="U136">
        <f t="shared" si="77"/>
        <v>-0.21264400436128525</v>
      </c>
      <c r="V136" t="e">
        <f t="shared" si="78"/>
        <v>#NUM!</v>
      </c>
      <c r="W136">
        <f t="shared" si="95"/>
        <v>0.12</v>
      </c>
      <c r="X136">
        <f t="shared" si="96"/>
        <v>0.115</v>
      </c>
      <c r="Y136">
        <f t="shared" si="97"/>
        <v>0.1501332741266905</v>
      </c>
      <c r="Z136">
        <f t="shared" si="79"/>
        <v>0.16620770138594662</v>
      </c>
      <c r="AA136">
        <f t="shared" si="98"/>
        <v>0.1891163662933486</v>
      </c>
      <c r="AB136">
        <f t="shared" si="80"/>
        <v>-0.15580000000000283</v>
      </c>
      <c r="AC136">
        <f t="shared" si="81"/>
        <v>-0.17949999999999733</v>
      </c>
      <c r="AD136">
        <f t="shared" si="82"/>
        <v>-0.20669999999999966</v>
      </c>
      <c r="AE136">
        <f t="shared" si="83"/>
        <v>-0.17949999999999733</v>
      </c>
      <c r="AF136">
        <f t="shared" si="84"/>
        <v>-0.96652142000000008</v>
      </c>
      <c r="AG136">
        <f t="shared" si="85"/>
        <v>0.25687800000000005</v>
      </c>
      <c r="AH136">
        <f t="shared" si="86"/>
        <v>0.17349059488999743</v>
      </c>
      <c r="AI136">
        <f t="shared" si="99"/>
        <v>-3.9153409471287814E-2</v>
      </c>
      <c r="AJ136">
        <f t="shared" si="87"/>
        <v>0.30595964911079371</v>
      </c>
      <c r="AK136">
        <f t="shared" si="100"/>
        <v>0.31898480666639911</v>
      </c>
      <c r="AL136">
        <f t="shared" si="101"/>
        <v>0.13117499999999999</v>
      </c>
      <c r="AM136">
        <f t="shared" si="102"/>
        <v>-0.32624999999999998</v>
      </c>
      <c r="AN136">
        <f t="shared" si="103"/>
        <v>0.41</v>
      </c>
      <c r="AO136">
        <f t="shared" si="104"/>
        <v>-0.32200000000000001</v>
      </c>
      <c r="AP136">
        <f t="shared" si="88"/>
        <v>0</v>
      </c>
      <c r="AQ136">
        <f t="shared" si="105"/>
        <v>0</v>
      </c>
      <c r="AR136">
        <f t="shared" si="89"/>
        <v>0.32750109018085016</v>
      </c>
      <c r="AS136">
        <f t="shared" si="90"/>
        <v>-4.8000000000000001E-2</v>
      </c>
      <c r="AT136">
        <f t="shared" si="58"/>
        <v>-8.7153409471287815E-2</v>
      </c>
      <c r="AU136" t="e">
        <f t="shared" si="106"/>
        <v>#NUM!</v>
      </c>
      <c r="AV136" t="e">
        <f t="shared" si="107"/>
        <v>#NUM!</v>
      </c>
      <c r="AW136">
        <f t="shared" si="108"/>
        <v>1.3231298123374369</v>
      </c>
      <c r="AX136" s="8" t="e">
        <f t="shared" si="91"/>
        <v>#NUM!</v>
      </c>
      <c r="AY136">
        <f t="shared" si="109"/>
        <v>0.32600000000000001</v>
      </c>
      <c r="AZ136">
        <f t="shared" si="110"/>
        <v>0.2868465905287122</v>
      </c>
      <c r="BA136">
        <f t="shared" si="111"/>
        <v>1.5565591928418438E-2</v>
      </c>
      <c r="BB136">
        <f t="shared" si="92"/>
        <v>0.9375307866980841</v>
      </c>
      <c r="BC136">
        <f t="shared" si="112"/>
        <v>-999</v>
      </c>
    </row>
    <row r="137" spans="1:55" x14ac:dyDescent="0.2">
      <c r="A137">
        <f>Summary!A82</f>
        <v>0</v>
      </c>
      <c r="B137">
        <f>Summary!B82</f>
        <v>0</v>
      </c>
      <c r="C137">
        <f>Summary!C82</f>
        <v>0</v>
      </c>
      <c r="D137" s="8">
        <f t="shared" si="63"/>
        <v>0</v>
      </c>
      <c r="E137" s="9">
        <f t="shared" si="66"/>
        <v>0</v>
      </c>
      <c r="F137" s="8">
        <f t="shared" si="67"/>
        <v>0.30595964911079371</v>
      </c>
      <c r="G137" s="8">
        <f t="shared" si="93"/>
        <v>0.31898480666639911</v>
      </c>
      <c r="H137" s="8">
        <f t="shared" si="64"/>
        <v>0</v>
      </c>
      <c r="I137" s="8">
        <f t="shared" si="65"/>
        <v>0.32750109018085016</v>
      </c>
      <c r="J137" s="8">
        <f t="shared" si="68"/>
        <v>-999</v>
      </c>
      <c r="K137" s="8">
        <f t="shared" si="69"/>
        <v>-999</v>
      </c>
      <c r="L137" s="8" t="e">
        <f t="shared" si="70"/>
        <v>#NUM!</v>
      </c>
      <c r="M137" s="8" t="e">
        <f t="shared" si="94"/>
        <v>#NUM!</v>
      </c>
      <c r="N137" s="8">
        <f t="shared" si="71"/>
        <v>0.16620770138594662</v>
      </c>
      <c r="O137" s="8"/>
      <c r="P137">
        <f t="shared" si="72"/>
        <v>2.629833068116515E-4</v>
      </c>
      <c r="Q137">
        <f t="shared" si="73"/>
        <v>0.15</v>
      </c>
      <c r="R137">
        <f t="shared" si="74"/>
        <v>-1</v>
      </c>
      <c r="S137">
        <f t="shared" si="75"/>
        <v>6.5</v>
      </c>
      <c r="T137">
        <f t="shared" si="76"/>
        <v>1</v>
      </c>
      <c r="U137">
        <f t="shared" si="77"/>
        <v>-0.21264400436128525</v>
      </c>
      <c r="V137" t="e">
        <f t="shared" si="78"/>
        <v>#NUM!</v>
      </c>
      <c r="W137">
        <f t="shared" si="95"/>
        <v>0.12</v>
      </c>
      <c r="X137">
        <f t="shared" si="96"/>
        <v>0.115</v>
      </c>
      <c r="Y137">
        <f t="shared" si="97"/>
        <v>0.1501332741266905</v>
      </c>
      <c r="Z137">
        <f t="shared" si="79"/>
        <v>0.16620770138594662</v>
      </c>
      <c r="AA137">
        <f t="shared" si="98"/>
        <v>0.1891163662933486</v>
      </c>
      <c r="AB137">
        <f t="shared" si="80"/>
        <v>-0.15580000000000283</v>
      </c>
      <c r="AC137">
        <f t="shared" si="81"/>
        <v>-0.17949999999999733</v>
      </c>
      <c r="AD137">
        <f t="shared" si="82"/>
        <v>-0.20669999999999966</v>
      </c>
      <c r="AE137">
        <f t="shared" si="83"/>
        <v>-0.17949999999999733</v>
      </c>
      <c r="AF137">
        <f t="shared" si="84"/>
        <v>-0.96652142000000008</v>
      </c>
      <c r="AG137">
        <f t="shared" si="85"/>
        <v>0.25687800000000005</v>
      </c>
      <c r="AH137">
        <f t="shared" si="86"/>
        <v>0.17349059488999743</v>
      </c>
      <c r="AI137">
        <f t="shared" si="99"/>
        <v>-3.9153409471287814E-2</v>
      </c>
      <c r="AJ137">
        <f t="shared" si="87"/>
        <v>0.30595964911079371</v>
      </c>
      <c r="AK137">
        <f t="shared" si="100"/>
        <v>0.31898480666639911</v>
      </c>
      <c r="AL137">
        <f t="shared" si="101"/>
        <v>0.13117499999999999</v>
      </c>
      <c r="AM137">
        <f t="shared" si="102"/>
        <v>-0.32624999999999998</v>
      </c>
      <c r="AN137">
        <f t="shared" si="103"/>
        <v>0.41</v>
      </c>
      <c r="AO137">
        <f t="shared" si="104"/>
        <v>-0.32200000000000001</v>
      </c>
      <c r="AP137">
        <f t="shared" si="88"/>
        <v>0</v>
      </c>
      <c r="AQ137">
        <f t="shared" si="105"/>
        <v>0</v>
      </c>
      <c r="AR137">
        <f t="shared" si="89"/>
        <v>0.32750109018085016</v>
      </c>
      <c r="AS137">
        <f t="shared" si="90"/>
        <v>-4.8000000000000001E-2</v>
      </c>
      <c r="AT137">
        <f t="shared" si="58"/>
        <v>-8.7153409471287815E-2</v>
      </c>
      <c r="AU137" t="e">
        <f t="shared" si="106"/>
        <v>#NUM!</v>
      </c>
      <c r="AV137" t="e">
        <f t="shared" si="107"/>
        <v>#NUM!</v>
      </c>
      <c r="AW137">
        <f t="shared" si="108"/>
        <v>1.3231298123374369</v>
      </c>
      <c r="AX137" s="8" t="e">
        <f t="shared" si="91"/>
        <v>#NUM!</v>
      </c>
      <c r="AY137">
        <f t="shared" si="109"/>
        <v>0.32600000000000001</v>
      </c>
      <c r="AZ137">
        <f t="shared" si="110"/>
        <v>0.2868465905287122</v>
      </c>
      <c r="BA137">
        <f t="shared" si="111"/>
        <v>1.5565591928418438E-2</v>
      </c>
      <c r="BB137">
        <f t="shared" si="92"/>
        <v>0.9375307866980841</v>
      </c>
      <c r="BC137">
        <f t="shared" si="112"/>
        <v>-999</v>
      </c>
    </row>
    <row r="138" spans="1:55" x14ac:dyDescent="0.2">
      <c r="A138">
        <f>Summary!A83</f>
        <v>0</v>
      </c>
      <c r="B138">
        <f>Summary!B83</f>
        <v>0</v>
      </c>
      <c r="C138">
        <f>Summary!C83</f>
        <v>0</v>
      </c>
      <c r="D138" s="8">
        <f t="shared" si="63"/>
        <v>0</v>
      </c>
      <c r="E138" s="9">
        <f t="shared" si="66"/>
        <v>0</v>
      </c>
      <c r="F138" s="8">
        <f t="shared" si="67"/>
        <v>0.30595964911079371</v>
      </c>
      <c r="G138" s="8">
        <f t="shared" si="93"/>
        <v>0.31898480666639911</v>
      </c>
      <c r="H138" s="8">
        <f t="shared" si="64"/>
        <v>0</v>
      </c>
      <c r="I138" s="8">
        <f t="shared" si="65"/>
        <v>0.32750109018085016</v>
      </c>
      <c r="J138" s="8">
        <f t="shared" si="68"/>
        <v>-999</v>
      </c>
      <c r="K138" s="8">
        <f t="shared" si="69"/>
        <v>-999</v>
      </c>
      <c r="L138" s="8" t="e">
        <f t="shared" si="70"/>
        <v>#NUM!</v>
      </c>
      <c r="M138" s="8" t="e">
        <f t="shared" si="94"/>
        <v>#NUM!</v>
      </c>
      <c r="N138" s="8">
        <f t="shared" si="71"/>
        <v>0.16620770138594662</v>
      </c>
      <c r="O138" s="8"/>
      <c r="P138">
        <f t="shared" si="72"/>
        <v>2.629833068116515E-4</v>
      </c>
      <c r="Q138">
        <f t="shared" si="73"/>
        <v>0.15</v>
      </c>
      <c r="R138">
        <f t="shared" si="74"/>
        <v>-1</v>
      </c>
      <c r="S138">
        <f t="shared" si="75"/>
        <v>6.5</v>
      </c>
      <c r="T138">
        <f t="shared" si="76"/>
        <v>1</v>
      </c>
      <c r="U138">
        <f t="shared" si="77"/>
        <v>-0.21264400436128525</v>
      </c>
      <c r="V138" t="e">
        <f t="shared" si="78"/>
        <v>#NUM!</v>
      </c>
      <c r="W138">
        <f t="shared" si="95"/>
        <v>0.12</v>
      </c>
      <c r="X138">
        <f t="shared" si="96"/>
        <v>0.115</v>
      </c>
      <c r="Y138">
        <f t="shared" si="97"/>
        <v>0.1501332741266905</v>
      </c>
      <c r="Z138">
        <f t="shared" si="79"/>
        <v>0.16620770138594662</v>
      </c>
      <c r="AA138">
        <f t="shared" si="98"/>
        <v>0.1891163662933486</v>
      </c>
      <c r="AB138">
        <f t="shared" si="80"/>
        <v>-0.15580000000000283</v>
      </c>
      <c r="AC138">
        <f t="shared" si="81"/>
        <v>-0.17949999999999733</v>
      </c>
      <c r="AD138">
        <f t="shared" si="82"/>
        <v>-0.20669999999999966</v>
      </c>
      <c r="AE138">
        <f t="shared" si="83"/>
        <v>-0.17949999999999733</v>
      </c>
      <c r="AF138">
        <f t="shared" si="84"/>
        <v>-0.96652142000000008</v>
      </c>
      <c r="AG138">
        <f t="shared" si="85"/>
        <v>0.25687800000000005</v>
      </c>
      <c r="AH138">
        <f t="shared" si="86"/>
        <v>0.17349059488999743</v>
      </c>
      <c r="AI138">
        <f t="shared" si="99"/>
        <v>-3.9153409471287814E-2</v>
      </c>
      <c r="AJ138">
        <f t="shared" si="87"/>
        <v>0.30595964911079371</v>
      </c>
      <c r="AK138">
        <f t="shared" si="100"/>
        <v>0.31898480666639911</v>
      </c>
      <c r="AL138">
        <f t="shared" si="101"/>
        <v>0.13117499999999999</v>
      </c>
      <c r="AM138">
        <f t="shared" si="102"/>
        <v>-0.32624999999999998</v>
      </c>
      <c r="AN138">
        <f t="shared" si="103"/>
        <v>0.41</v>
      </c>
      <c r="AO138">
        <f t="shared" si="104"/>
        <v>-0.32200000000000001</v>
      </c>
      <c r="AP138">
        <f t="shared" si="88"/>
        <v>0</v>
      </c>
      <c r="AQ138">
        <f t="shared" si="105"/>
        <v>0</v>
      </c>
      <c r="AR138">
        <f t="shared" si="89"/>
        <v>0.32750109018085016</v>
      </c>
      <c r="AS138">
        <f t="shared" si="90"/>
        <v>-4.8000000000000001E-2</v>
      </c>
      <c r="AT138">
        <f t="shared" si="58"/>
        <v>-8.7153409471287815E-2</v>
      </c>
      <c r="AU138" t="e">
        <f t="shared" si="106"/>
        <v>#NUM!</v>
      </c>
      <c r="AV138" t="e">
        <f t="shared" si="107"/>
        <v>#NUM!</v>
      </c>
      <c r="AW138">
        <f t="shared" si="108"/>
        <v>1.3231298123374369</v>
      </c>
      <c r="AX138" s="8" t="e">
        <f t="shared" si="91"/>
        <v>#NUM!</v>
      </c>
      <c r="AY138">
        <f t="shared" si="109"/>
        <v>0.32600000000000001</v>
      </c>
      <c r="AZ138">
        <f t="shared" si="110"/>
        <v>0.2868465905287122</v>
      </c>
      <c r="BA138">
        <f t="shared" si="111"/>
        <v>1.5565591928418438E-2</v>
      </c>
      <c r="BB138">
        <f t="shared" si="92"/>
        <v>0.9375307866980841</v>
      </c>
      <c r="BC138">
        <f t="shared" si="112"/>
        <v>-999</v>
      </c>
    </row>
    <row r="139" spans="1:55" x14ac:dyDescent="0.2">
      <c r="A139">
        <f>Summary!A84</f>
        <v>0</v>
      </c>
      <c r="B139">
        <f>Summary!B84</f>
        <v>0</v>
      </c>
      <c r="C139">
        <f>Summary!C84</f>
        <v>0</v>
      </c>
      <c r="D139" s="8">
        <f t="shared" si="63"/>
        <v>0</v>
      </c>
      <c r="E139" s="9">
        <f t="shared" si="66"/>
        <v>0</v>
      </c>
      <c r="F139" s="8">
        <f t="shared" si="67"/>
        <v>0.30595964911079371</v>
      </c>
      <c r="G139" s="8">
        <f t="shared" si="93"/>
        <v>0.31898480666639911</v>
      </c>
      <c r="H139" s="8">
        <f t="shared" si="64"/>
        <v>0</v>
      </c>
      <c r="I139" s="8">
        <f t="shared" si="65"/>
        <v>0.32750109018085016</v>
      </c>
      <c r="J139" s="8">
        <f t="shared" si="68"/>
        <v>-999</v>
      </c>
      <c r="K139" s="8">
        <f t="shared" si="69"/>
        <v>-999</v>
      </c>
      <c r="L139" s="8" t="e">
        <f t="shared" si="70"/>
        <v>#NUM!</v>
      </c>
      <c r="M139" s="8" t="e">
        <f t="shared" si="94"/>
        <v>#NUM!</v>
      </c>
      <c r="N139" s="8">
        <f t="shared" si="71"/>
        <v>0.16620770138594662</v>
      </c>
      <c r="O139" s="8"/>
      <c r="P139">
        <f t="shared" si="72"/>
        <v>2.629833068116515E-4</v>
      </c>
      <c r="Q139">
        <f t="shared" si="73"/>
        <v>0.15</v>
      </c>
      <c r="R139">
        <f t="shared" si="74"/>
        <v>-1</v>
      </c>
      <c r="S139">
        <f t="shared" si="75"/>
        <v>6.5</v>
      </c>
      <c r="T139">
        <f t="shared" si="76"/>
        <v>1</v>
      </c>
      <c r="U139">
        <f t="shared" si="77"/>
        <v>-0.21264400436128525</v>
      </c>
      <c r="V139" t="e">
        <f t="shared" si="78"/>
        <v>#NUM!</v>
      </c>
      <c r="W139">
        <f t="shared" si="95"/>
        <v>0.12</v>
      </c>
      <c r="X139">
        <f t="shared" si="96"/>
        <v>0.115</v>
      </c>
      <c r="Y139">
        <f t="shared" si="97"/>
        <v>0.1501332741266905</v>
      </c>
      <c r="Z139">
        <f t="shared" si="79"/>
        <v>0.16620770138594662</v>
      </c>
      <c r="AA139">
        <f t="shared" si="98"/>
        <v>0.1891163662933486</v>
      </c>
      <c r="AB139">
        <f t="shared" si="80"/>
        <v>-0.15580000000000283</v>
      </c>
      <c r="AC139">
        <f t="shared" si="81"/>
        <v>-0.17949999999999733</v>
      </c>
      <c r="AD139">
        <f t="shared" si="82"/>
        <v>-0.20669999999999966</v>
      </c>
      <c r="AE139">
        <f t="shared" si="83"/>
        <v>-0.17949999999999733</v>
      </c>
      <c r="AF139">
        <f t="shared" si="84"/>
        <v>-0.96652142000000008</v>
      </c>
      <c r="AG139">
        <f t="shared" si="85"/>
        <v>0.25687800000000005</v>
      </c>
      <c r="AH139">
        <f t="shared" si="86"/>
        <v>0.17349059488999743</v>
      </c>
      <c r="AI139">
        <f t="shared" si="99"/>
        <v>-3.9153409471287814E-2</v>
      </c>
      <c r="AJ139">
        <f t="shared" si="87"/>
        <v>0.30595964911079371</v>
      </c>
      <c r="AK139">
        <f t="shared" si="100"/>
        <v>0.31898480666639911</v>
      </c>
      <c r="AL139">
        <f t="shared" si="101"/>
        <v>0.13117499999999999</v>
      </c>
      <c r="AM139">
        <f t="shared" si="102"/>
        <v>-0.32624999999999998</v>
      </c>
      <c r="AN139">
        <f t="shared" si="103"/>
        <v>0.41</v>
      </c>
      <c r="AO139">
        <f t="shared" si="104"/>
        <v>-0.32200000000000001</v>
      </c>
      <c r="AP139">
        <f t="shared" si="88"/>
        <v>0</v>
      </c>
      <c r="AQ139">
        <f t="shared" si="105"/>
        <v>0</v>
      </c>
      <c r="AR139">
        <f t="shared" si="89"/>
        <v>0.32750109018085016</v>
      </c>
      <c r="AS139">
        <f t="shared" si="90"/>
        <v>-4.8000000000000001E-2</v>
      </c>
      <c r="AT139">
        <f t="shared" si="58"/>
        <v>-8.7153409471287815E-2</v>
      </c>
      <c r="AU139" t="e">
        <f t="shared" si="106"/>
        <v>#NUM!</v>
      </c>
      <c r="AV139" t="e">
        <f t="shared" si="107"/>
        <v>#NUM!</v>
      </c>
      <c r="AW139">
        <f t="shared" si="108"/>
        <v>1.3231298123374369</v>
      </c>
      <c r="AX139" s="8" t="e">
        <f t="shared" si="91"/>
        <v>#NUM!</v>
      </c>
      <c r="AY139">
        <f t="shared" si="109"/>
        <v>0.32600000000000001</v>
      </c>
      <c r="AZ139">
        <f t="shared" si="110"/>
        <v>0.2868465905287122</v>
      </c>
      <c r="BA139">
        <f t="shared" si="111"/>
        <v>1.5565591928418438E-2</v>
      </c>
      <c r="BB139">
        <f t="shared" si="92"/>
        <v>0.9375307866980841</v>
      </c>
      <c r="BC139">
        <f t="shared" si="112"/>
        <v>-999</v>
      </c>
    </row>
    <row r="140" spans="1:55" x14ac:dyDescent="0.2">
      <c r="A140">
        <f>Summary!A85</f>
        <v>0</v>
      </c>
      <c r="B140">
        <f>Summary!B85</f>
        <v>0</v>
      </c>
      <c r="C140">
        <f>Summary!C85</f>
        <v>0</v>
      </c>
      <c r="D140" s="8">
        <f t="shared" si="63"/>
        <v>0</v>
      </c>
      <c r="E140" s="9">
        <f t="shared" si="66"/>
        <v>0</v>
      </c>
      <c r="F140" s="8">
        <f t="shared" si="67"/>
        <v>0.30595964911079371</v>
      </c>
      <c r="G140" s="8">
        <f t="shared" si="93"/>
        <v>0.31898480666639911</v>
      </c>
      <c r="H140" s="8">
        <f t="shared" si="64"/>
        <v>0</v>
      </c>
      <c r="I140" s="8">
        <f t="shared" si="65"/>
        <v>0.32750109018085016</v>
      </c>
      <c r="J140" s="8">
        <f t="shared" si="68"/>
        <v>-999</v>
      </c>
      <c r="K140" s="8">
        <f t="shared" si="69"/>
        <v>-999</v>
      </c>
      <c r="L140" s="8" t="e">
        <f t="shared" si="70"/>
        <v>#NUM!</v>
      </c>
      <c r="M140" s="8" t="e">
        <f t="shared" si="94"/>
        <v>#NUM!</v>
      </c>
      <c r="N140" s="8">
        <f t="shared" si="71"/>
        <v>0.16620770138594662</v>
      </c>
      <c r="O140" s="8"/>
      <c r="P140">
        <f t="shared" si="72"/>
        <v>2.629833068116515E-4</v>
      </c>
      <c r="Q140">
        <f t="shared" si="73"/>
        <v>0.15</v>
      </c>
      <c r="R140">
        <f t="shared" si="74"/>
        <v>-1</v>
      </c>
      <c r="S140">
        <f t="shared" si="75"/>
        <v>6.5</v>
      </c>
      <c r="T140">
        <f t="shared" si="76"/>
        <v>1</v>
      </c>
      <c r="U140">
        <f t="shared" si="77"/>
        <v>-0.21264400436128525</v>
      </c>
      <c r="V140" t="e">
        <f t="shared" si="78"/>
        <v>#NUM!</v>
      </c>
      <c r="W140">
        <f t="shared" si="95"/>
        <v>0.12</v>
      </c>
      <c r="X140">
        <f t="shared" si="96"/>
        <v>0.115</v>
      </c>
      <c r="Y140">
        <f t="shared" si="97"/>
        <v>0.1501332741266905</v>
      </c>
      <c r="Z140">
        <f t="shared" si="79"/>
        <v>0.16620770138594662</v>
      </c>
      <c r="AA140">
        <f t="shared" si="98"/>
        <v>0.1891163662933486</v>
      </c>
      <c r="AB140">
        <f t="shared" si="80"/>
        <v>-0.15580000000000283</v>
      </c>
      <c r="AC140">
        <f t="shared" si="81"/>
        <v>-0.17949999999999733</v>
      </c>
      <c r="AD140">
        <f t="shared" si="82"/>
        <v>-0.20669999999999966</v>
      </c>
      <c r="AE140">
        <f t="shared" si="83"/>
        <v>-0.17949999999999733</v>
      </c>
      <c r="AF140">
        <f t="shared" si="84"/>
        <v>-0.96652142000000008</v>
      </c>
      <c r="AG140">
        <f t="shared" si="85"/>
        <v>0.25687800000000005</v>
      </c>
      <c r="AH140">
        <f t="shared" si="86"/>
        <v>0.17349059488999743</v>
      </c>
      <c r="AI140">
        <f t="shared" si="99"/>
        <v>-3.9153409471287814E-2</v>
      </c>
      <c r="AJ140">
        <f t="shared" si="87"/>
        <v>0.30595964911079371</v>
      </c>
      <c r="AK140">
        <f t="shared" si="100"/>
        <v>0.31898480666639911</v>
      </c>
      <c r="AL140">
        <f t="shared" si="101"/>
        <v>0.13117499999999999</v>
      </c>
      <c r="AM140">
        <f t="shared" si="102"/>
        <v>-0.32624999999999998</v>
      </c>
      <c r="AN140">
        <f t="shared" si="103"/>
        <v>0.41</v>
      </c>
      <c r="AO140">
        <f t="shared" si="104"/>
        <v>-0.32200000000000001</v>
      </c>
      <c r="AP140">
        <f t="shared" si="88"/>
        <v>0</v>
      </c>
      <c r="AQ140">
        <f t="shared" si="105"/>
        <v>0</v>
      </c>
      <c r="AR140">
        <f t="shared" si="89"/>
        <v>0.32750109018085016</v>
      </c>
      <c r="AS140">
        <f t="shared" si="90"/>
        <v>-4.8000000000000001E-2</v>
      </c>
      <c r="AT140">
        <f t="shared" si="58"/>
        <v>-8.7153409471287815E-2</v>
      </c>
      <c r="AU140" t="e">
        <f t="shared" si="106"/>
        <v>#NUM!</v>
      </c>
      <c r="AV140" t="e">
        <f t="shared" si="107"/>
        <v>#NUM!</v>
      </c>
      <c r="AW140">
        <f t="shared" si="108"/>
        <v>1.3231298123374369</v>
      </c>
      <c r="AX140" s="8" t="e">
        <f t="shared" si="91"/>
        <v>#NUM!</v>
      </c>
      <c r="AY140">
        <f t="shared" si="109"/>
        <v>0.32600000000000001</v>
      </c>
      <c r="AZ140">
        <f t="shared" si="110"/>
        <v>0.2868465905287122</v>
      </c>
      <c r="BA140">
        <f t="shared" si="111"/>
        <v>1.5565591928418438E-2</v>
      </c>
      <c r="BB140">
        <f t="shared" si="92"/>
        <v>0.9375307866980841</v>
      </c>
      <c r="BC140">
        <f t="shared" si="112"/>
        <v>-999</v>
      </c>
    </row>
    <row r="141" spans="1:55" x14ac:dyDescent="0.2">
      <c r="A141">
        <f>Summary!A86</f>
        <v>0</v>
      </c>
      <c r="B141">
        <f>Summary!B86</f>
        <v>0</v>
      </c>
      <c r="C141">
        <f>Summary!C86</f>
        <v>0</v>
      </c>
      <c r="D141" s="8">
        <f t="shared" si="63"/>
        <v>0</v>
      </c>
      <c r="E141" s="9">
        <f t="shared" si="66"/>
        <v>0</v>
      </c>
      <c r="F141" s="8">
        <f t="shared" si="67"/>
        <v>0.30595964911079371</v>
      </c>
      <c r="G141" s="8">
        <f t="shared" si="93"/>
        <v>0.31898480666639911</v>
      </c>
      <c r="H141" s="8">
        <f t="shared" si="64"/>
        <v>0</v>
      </c>
      <c r="I141" s="8">
        <f t="shared" si="65"/>
        <v>0.32750109018085016</v>
      </c>
      <c r="J141" s="8">
        <f t="shared" si="68"/>
        <v>-999</v>
      </c>
      <c r="K141" s="8">
        <f t="shared" si="69"/>
        <v>-999</v>
      </c>
      <c r="L141" s="8" t="e">
        <f t="shared" si="70"/>
        <v>#NUM!</v>
      </c>
      <c r="M141" s="8" t="e">
        <f t="shared" si="94"/>
        <v>#NUM!</v>
      </c>
      <c r="N141" s="8">
        <f t="shared" si="71"/>
        <v>0.16620770138594662</v>
      </c>
      <c r="O141" s="8"/>
      <c r="P141">
        <f t="shared" si="72"/>
        <v>2.629833068116515E-4</v>
      </c>
      <c r="Q141">
        <f t="shared" si="73"/>
        <v>0.15</v>
      </c>
      <c r="R141">
        <f t="shared" si="74"/>
        <v>-1</v>
      </c>
      <c r="S141">
        <f t="shared" si="75"/>
        <v>6.5</v>
      </c>
      <c r="T141">
        <f t="shared" si="76"/>
        <v>1</v>
      </c>
      <c r="U141">
        <f t="shared" si="77"/>
        <v>-0.21264400436128525</v>
      </c>
      <c r="V141" t="e">
        <f t="shared" si="78"/>
        <v>#NUM!</v>
      </c>
      <c r="W141">
        <f t="shared" si="95"/>
        <v>0.12</v>
      </c>
      <c r="X141">
        <f t="shared" si="96"/>
        <v>0.115</v>
      </c>
      <c r="Y141">
        <f t="shared" si="97"/>
        <v>0.1501332741266905</v>
      </c>
      <c r="Z141">
        <f t="shared" si="79"/>
        <v>0.16620770138594662</v>
      </c>
      <c r="AA141">
        <f t="shared" si="98"/>
        <v>0.1891163662933486</v>
      </c>
      <c r="AB141">
        <f t="shared" si="80"/>
        <v>-0.15580000000000283</v>
      </c>
      <c r="AC141">
        <f t="shared" si="81"/>
        <v>-0.17949999999999733</v>
      </c>
      <c r="AD141">
        <f t="shared" si="82"/>
        <v>-0.20669999999999966</v>
      </c>
      <c r="AE141">
        <f t="shared" si="83"/>
        <v>-0.17949999999999733</v>
      </c>
      <c r="AF141">
        <f t="shared" si="84"/>
        <v>-0.96652142000000008</v>
      </c>
      <c r="AG141">
        <f t="shared" si="85"/>
        <v>0.25687800000000005</v>
      </c>
      <c r="AH141">
        <f t="shared" si="86"/>
        <v>0.17349059488999743</v>
      </c>
      <c r="AI141">
        <f t="shared" si="99"/>
        <v>-3.9153409471287814E-2</v>
      </c>
      <c r="AJ141">
        <f t="shared" si="87"/>
        <v>0.30595964911079371</v>
      </c>
      <c r="AK141">
        <f t="shared" si="100"/>
        <v>0.31898480666639911</v>
      </c>
      <c r="AL141">
        <f t="shared" si="101"/>
        <v>0.13117499999999999</v>
      </c>
      <c r="AM141">
        <f t="shared" si="102"/>
        <v>-0.32624999999999998</v>
      </c>
      <c r="AN141">
        <f t="shared" si="103"/>
        <v>0.41</v>
      </c>
      <c r="AO141">
        <f t="shared" si="104"/>
        <v>-0.32200000000000001</v>
      </c>
      <c r="AP141">
        <f t="shared" si="88"/>
        <v>0</v>
      </c>
      <c r="AQ141">
        <f t="shared" si="105"/>
        <v>0</v>
      </c>
      <c r="AR141">
        <f t="shared" si="89"/>
        <v>0.32750109018085016</v>
      </c>
      <c r="AS141">
        <f t="shared" si="90"/>
        <v>-4.8000000000000001E-2</v>
      </c>
      <c r="AT141">
        <f t="shared" si="58"/>
        <v>-8.7153409471287815E-2</v>
      </c>
      <c r="AU141" t="e">
        <f t="shared" si="106"/>
        <v>#NUM!</v>
      </c>
      <c r="AV141" t="e">
        <f t="shared" si="107"/>
        <v>#NUM!</v>
      </c>
      <c r="AW141">
        <f t="shared" si="108"/>
        <v>1.3231298123374369</v>
      </c>
      <c r="AX141" s="8" t="e">
        <f t="shared" si="91"/>
        <v>#NUM!</v>
      </c>
      <c r="AY141">
        <f t="shared" si="109"/>
        <v>0.32600000000000001</v>
      </c>
      <c r="AZ141">
        <f t="shared" si="110"/>
        <v>0.2868465905287122</v>
      </c>
      <c r="BA141">
        <f t="shared" si="111"/>
        <v>1.5565591928418438E-2</v>
      </c>
      <c r="BB141">
        <f t="shared" si="92"/>
        <v>0.9375307866980841</v>
      </c>
      <c r="BC141">
        <f t="shared" si="112"/>
        <v>-999</v>
      </c>
    </row>
    <row r="142" spans="1:55" x14ac:dyDescent="0.2">
      <c r="A142">
        <f>Summary!A87</f>
        <v>0</v>
      </c>
      <c r="B142">
        <f>Summary!B87</f>
        <v>0</v>
      </c>
      <c r="C142">
        <f>Summary!C87</f>
        <v>0</v>
      </c>
      <c r="D142" s="8">
        <f t="shared" si="63"/>
        <v>0</v>
      </c>
      <c r="E142" s="9">
        <f t="shared" si="66"/>
        <v>0</v>
      </c>
      <c r="F142" s="8">
        <f t="shared" si="67"/>
        <v>0.30595964911079371</v>
      </c>
      <c r="G142" s="8">
        <f t="shared" si="93"/>
        <v>0.31898480666639911</v>
      </c>
      <c r="H142" s="8">
        <f t="shared" si="64"/>
        <v>0</v>
      </c>
      <c r="I142" s="8">
        <f t="shared" si="65"/>
        <v>0.32750109018085016</v>
      </c>
      <c r="J142" s="8">
        <f t="shared" si="68"/>
        <v>-999</v>
      </c>
      <c r="K142" s="8">
        <f t="shared" si="69"/>
        <v>-999</v>
      </c>
      <c r="L142" s="8" t="e">
        <f t="shared" si="70"/>
        <v>#NUM!</v>
      </c>
      <c r="M142" s="8" t="e">
        <f t="shared" si="94"/>
        <v>#NUM!</v>
      </c>
      <c r="N142" s="8">
        <f t="shared" si="71"/>
        <v>0.16620770138594662</v>
      </c>
      <c r="O142" s="8"/>
      <c r="P142">
        <f t="shared" si="72"/>
        <v>2.629833068116515E-4</v>
      </c>
      <c r="Q142">
        <f t="shared" si="73"/>
        <v>0.15</v>
      </c>
      <c r="R142">
        <f t="shared" si="74"/>
        <v>-1</v>
      </c>
      <c r="S142">
        <f t="shared" si="75"/>
        <v>6.5</v>
      </c>
      <c r="T142">
        <f t="shared" si="76"/>
        <v>1</v>
      </c>
      <c r="U142">
        <f t="shared" si="77"/>
        <v>-0.21264400436128525</v>
      </c>
      <c r="V142" t="e">
        <f t="shared" si="78"/>
        <v>#NUM!</v>
      </c>
      <c r="W142">
        <f t="shared" si="95"/>
        <v>0.12</v>
      </c>
      <c r="X142">
        <f t="shared" si="96"/>
        <v>0.115</v>
      </c>
      <c r="Y142">
        <f t="shared" si="97"/>
        <v>0.1501332741266905</v>
      </c>
      <c r="Z142">
        <f t="shared" si="79"/>
        <v>0.16620770138594662</v>
      </c>
      <c r="AA142">
        <f t="shared" si="98"/>
        <v>0.1891163662933486</v>
      </c>
      <c r="AB142">
        <f t="shared" si="80"/>
        <v>-0.15580000000000283</v>
      </c>
      <c r="AC142">
        <f t="shared" si="81"/>
        <v>-0.17949999999999733</v>
      </c>
      <c r="AD142">
        <f t="shared" si="82"/>
        <v>-0.20669999999999966</v>
      </c>
      <c r="AE142">
        <f t="shared" si="83"/>
        <v>-0.17949999999999733</v>
      </c>
      <c r="AF142">
        <f t="shared" si="84"/>
        <v>-0.96652142000000008</v>
      </c>
      <c r="AG142">
        <f t="shared" si="85"/>
        <v>0.25687800000000005</v>
      </c>
      <c r="AH142">
        <f t="shared" si="86"/>
        <v>0.17349059488999743</v>
      </c>
      <c r="AI142">
        <f t="shared" si="99"/>
        <v>-3.9153409471287814E-2</v>
      </c>
      <c r="AJ142">
        <f t="shared" si="87"/>
        <v>0.30595964911079371</v>
      </c>
      <c r="AK142">
        <f t="shared" si="100"/>
        <v>0.31898480666639911</v>
      </c>
      <c r="AL142">
        <f t="shared" si="101"/>
        <v>0.13117499999999999</v>
      </c>
      <c r="AM142">
        <f t="shared" si="102"/>
        <v>-0.32624999999999998</v>
      </c>
      <c r="AN142">
        <f t="shared" si="103"/>
        <v>0.41</v>
      </c>
      <c r="AO142">
        <f t="shared" si="104"/>
        <v>-0.32200000000000001</v>
      </c>
      <c r="AP142">
        <f t="shared" si="88"/>
        <v>0</v>
      </c>
      <c r="AQ142">
        <f t="shared" si="105"/>
        <v>0</v>
      </c>
      <c r="AR142">
        <f t="shared" si="89"/>
        <v>0.32750109018085016</v>
      </c>
      <c r="AS142">
        <f t="shared" si="90"/>
        <v>-4.8000000000000001E-2</v>
      </c>
      <c r="AT142">
        <f t="shared" si="58"/>
        <v>-8.7153409471287815E-2</v>
      </c>
      <c r="AU142" t="e">
        <f t="shared" si="106"/>
        <v>#NUM!</v>
      </c>
      <c r="AV142" t="e">
        <f t="shared" si="107"/>
        <v>#NUM!</v>
      </c>
      <c r="AW142">
        <f t="shared" si="108"/>
        <v>1.3231298123374369</v>
      </c>
      <c r="AX142" s="8" t="e">
        <f t="shared" si="91"/>
        <v>#NUM!</v>
      </c>
      <c r="AY142">
        <f t="shared" si="109"/>
        <v>0.32600000000000001</v>
      </c>
      <c r="AZ142">
        <f t="shared" si="110"/>
        <v>0.2868465905287122</v>
      </c>
      <c r="BA142">
        <f t="shared" si="111"/>
        <v>1.5565591928418438E-2</v>
      </c>
      <c r="BB142">
        <f t="shared" si="92"/>
        <v>0.9375307866980841</v>
      </c>
      <c r="BC142">
        <f t="shared" si="112"/>
        <v>-999</v>
      </c>
    </row>
    <row r="143" spans="1:55" x14ac:dyDescent="0.2">
      <c r="A143">
        <f>Summary!A88</f>
        <v>0</v>
      </c>
      <c r="B143">
        <f>Summary!B88</f>
        <v>0</v>
      </c>
      <c r="C143">
        <f>Summary!C88</f>
        <v>0</v>
      </c>
      <c r="D143" s="8">
        <f t="shared" si="63"/>
        <v>0</v>
      </c>
      <c r="E143" s="9">
        <f t="shared" si="66"/>
        <v>0</v>
      </c>
      <c r="F143" s="8">
        <f t="shared" si="67"/>
        <v>0.30595964911079371</v>
      </c>
      <c r="G143" s="8">
        <f t="shared" si="93"/>
        <v>0.31898480666639911</v>
      </c>
      <c r="H143" s="8">
        <f t="shared" si="64"/>
        <v>0</v>
      </c>
      <c r="I143" s="8">
        <f t="shared" si="65"/>
        <v>0.32750109018085016</v>
      </c>
      <c r="J143" s="8">
        <f t="shared" si="68"/>
        <v>-999</v>
      </c>
      <c r="K143" s="8">
        <f t="shared" si="69"/>
        <v>-999</v>
      </c>
      <c r="L143" s="8" t="e">
        <f t="shared" si="70"/>
        <v>#NUM!</v>
      </c>
      <c r="M143" s="8" t="e">
        <f t="shared" si="94"/>
        <v>#NUM!</v>
      </c>
      <c r="N143" s="8">
        <f t="shared" si="71"/>
        <v>0.16620770138594662</v>
      </c>
      <c r="O143" s="8"/>
      <c r="P143">
        <f t="shared" si="72"/>
        <v>2.629833068116515E-4</v>
      </c>
      <c r="Q143">
        <f t="shared" si="73"/>
        <v>0.15</v>
      </c>
      <c r="R143">
        <f t="shared" si="74"/>
        <v>-1</v>
      </c>
      <c r="S143">
        <f t="shared" si="75"/>
        <v>6.5</v>
      </c>
      <c r="T143">
        <f t="shared" si="76"/>
        <v>1</v>
      </c>
      <c r="U143">
        <f t="shared" si="77"/>
        <v>-0.21264400436128525</v>
      </c>
      <c r="V143" t="e">
        <f t="shared" si="78"/>
        <v>#NUM!</v>
      </c>
      <c r="W143">
        <f t="shared" si="95"/>
        <v>0.12</v>
      </c>
      <c r="X143">
        <f t="shared" si="96"/>
        <v>0.115</v>
      </c>
      <c r="Y143">
        <f t="shared" si="97"/>
        <v>0.1501332741266905</v>
      </c>
      <c r="Z143">
        <f t="shared" si="79"/>
        <v>0.16620770138594662</v>
      </c>
      <c r="AA143">
        <f t="shared" si="98"/>
        <v>0.1891163662933486</v>
      </c>
      <c r="AB143">
        <f t="shared" si="80"/>
        <v>-0.15580000000000283</v>
      </c>
      <c r="AC143">
        <f t="shared" si="81"/>
        <v>-0.17949999999999733</v>
      </c>
      <c r="AD143">
        <f t="shared" si="82"/>
        <v>-0.20669999999999966</v>
      </c>
      <c r="AE143">
        <f t="shared" si="83"/>
        <v>-0.17949999999999733</v>
      </c>
      <c r="AF143">
        <f t="shared" si="84"/>
        <v>-0.96652142000000008</v>
      </c>
      <c r="AG143">
        <f t="shared" si="85"/>
        <v>0.25687800000000005</v>
      </c>
      <c r="AH143">
        <f t="shared" si="86"/>
        <v>0.17349059488999743</v>
      </c>
      <c r="AI143">
        <f t="shared" si="99"/>
        <v>-3.9153409471287814E-2</v>
      </c>
      <c r="AJ143">
        <f t="shared" si="87"/>
        <v>0.30595964911079371</v>
      </c>
      <c r="AK143">
        <f t="shared" si="100"/>
        <v>0.31898480666639911</v>
      </c>
      <c r="AL143">
        <f t="shared" si="101"/>
        <v>0.13117499999999999</v>
      </c>
      <c r="AM143">
        <f t="shared" si="102"/>
        <v>-0.32624999999999998</v>
      </c>
      <c r="AN143">
        <f t="shared" si="103"/>
        <v>0.41</v>
      </c>
      <c r="AO143">
        <f t="shared" si="104"/>
        <v>-0.32200000000000001</v>
      </c>
      <c r="AP143">
        <f t="shared" si="88"/>
        <v>0</v>
      </c>
      <c r="AQ143">
        <f t="shared" si="105"/>
        <v>0</v>
      </c>
      <c r="AR143">
        <f t="shared" si="89"/>
        <v>0.32750109018085016</v>
      </c>
      <c r="AS143">
        <f t="shared" si="90"/>
        <v>-4.8000000000000001E-2</v>
      </c>
      <c r="AT143">
        <f t="shared" si="58"/>
        <v>-8.7153409471287815E-2</v>
      </c>
      <c r="AU143" t="e">
        <f t="shared" si="106"/>
        <v>#NUM!</v>
      </c>
      <c r="AV143" t="e">
        <f t="shared" si="107"/>
        <v>#NUM!</v>
      </c>
      <c r="AW143">
        <f t="shared" si="108"/>
        <v>1.3231298123374369</v>
      </c>
      <c r="AX143" s="8" t="e">
        <f t="shared" si="91"/>
        <v>#NUM!</v>
      </c>
      <c r="AY143">
        <f t="shared" si="109"/>
        <v>0.32600000000000001</v>
      </c>
      <c r="AZ143">
        <f t="shared" si="110"/>
        <v>0.2868465905287122</v>
      </c>
      <c r="BA143">
        <f t="shared" si="111"/>
        <v>1.5565591928418438E-2</v>
      </c>
      <c r="BB143">
        <f t="shared" si="92"/>
        <v>0.9375307866980841</v>
      </c>
      <c r="BC143">
        <f t="shared" si="112"/>
        <v>-999</v>
      </c>
    </row>
    <row r="144" spans="1:55" x14ac:dyDescent="0.2">
      <c r="A144">
        <f>Summary!A89</f>
        <v>0</v>
      </c>
      <c r="B144">
        <f>Summary!B89</f>
        <v>0</v>
      </c>
      <c r="C144">
        <f>Summary!C89</f>
        <v>0</v>
      </c>
      <c r="D144" s="8">
        <f t="shared" si="63"/>
        <v>0</v>
      </c>
      <c r="E144" s="9">
        <f t="shared" si="66"/>
        <v>0</v>
      </c>
      <c r="F144" s="8">
        <f t="shared" si="67"/>
        <v>0.30595964911079371</v>
      </c>
      <c r="G144" s="8">
        <f t="shared" si="93"/>
        <v>0.31898480666639911</v>
      </c>
      <c r="H144" s="8">
        <f t="shared" si="64"/>
        <v>0</v>
      </c>
      <c r="I144" s="8">
        <f t="shared" si="65"/>
        <v>0.32750109018085016</v>
      </c>
      <c r="J144" s="8">
        <f t="shared" si="68"/>
        <v>-999</v>
      </c>
      <c r="K144" s="8">
        <f t="shared" si="69"/>
        <v>-999</v>
      </c>
      <c r="L144" s="8" t="e">
        <f t="shared" si="70"/>
        <v>#NUM!</v>
      </c>
      <c r="M144" s="8" t="e">
        <f t="shared" si="94"/>
        <v>#NUM!</v>
      </c>
      <c r="N144" s="8">
        <f t="shared" si="71"/>
        <v>0.16620770138594662</v>
      </c>
      <c r="O144" s="8"/>
      <c r="P144">
        <f t="shared" si="72"/>
        <v>2.629833068116515E-4</v>
      </c>
      <c r="Q144">
        <f t="shared" si="73"/>
        <v>0.15</v>
      </c>
      <c r="R144">
        <f t="shared" si="74"/>
        <v>-1</v>
      </c>
      <c r="S144">
        <f t="shared" si="75"/>
        <v>6.5</v>
      </c>
      <c r="T144">
        <f t="shared" si="76"/>
        <v>1</v>
      </c>
      <c r="U144">
        <f t="shared" si="77"/>
        <v>-0.21264400436128525</v>
      </c>
      <c r="V144" t="e">
        <f t="shared" si="78"/>
        <v>#NUM!</v>
      </c>
      <c r="W144">
        <f t="shared" si="95"/>
        <v>0.12</v>
      </c>
      <c r="X144">
        <f t="shared" si="96"/>
        <v>0.115</v>
      </c>
      <c r="Y144">
        <f t="shared" si="97"/>
        <v>0.1501332741266905</v>
      </c>
      <c r="Z144">
        <f t="shared" si="79"/>
        <v>0.16620770138594662</v>
      </c>
      <c r="AA144">
        <f t="shared" si="98"/>
        <v>0.1891163662933486</v>
      </c>
      <c r="AB144">
        <f t="shared" si="80"/>
        <v>-0.15580000000000283</v>
      </c>
      <c r="AC144">
        <f t="shared" si="81"/>
        <v>-0.17949999999999733</v>
      </c>
      <c r="AD144">
        <f t="shared" si="82"/>
        <v>-0.20669999999999966</v>
      </c>
      <c r="AE144">
        <f t="shared" si="83"/>
        <v>-0.17949999999999733</v>
      </c>
      <c r="AF144">
        <f t="shared" si="84"/>
        <v>-0.96652142000000008</v>
      </c>
      <c r="AG144">
        <f t="shared" si="85"/>
        <v>0.25687800000000005</v>
      </c>
      <c r="AH144">
        <f t="shared" si="86"/>
        <v>0.17349059488999743</v>
      </c>
      <c r="AI144">
        <f t="shared" si="99"/>
        <v>-3.9153409471287814E-2</v>
      </c>
      <c r="AJ144">
        <f t="shared" si="87"/>
        <v>0.30595964911079371</v>
      </c>
      <c r="AK144">
        <f t="shared" si="100"/>
        <v>0.31898480666639911</v>
      </c>
      <c r="AL144">
        <f t="shared" si="101"/>
        <v>0.13117499999999999</v>
      </c>
      <c r="AM144">
        <f t="shared" si="102"/>
        <v>-0.32624999999999998</v>
      </c>
      <c r="AN144">
        <f t="shared" si="103"/>
        <v>0.41</v>
      </c>
      <c r="AO144">
        <f t="shared" si="104"/>
        <v>-0.32200000000000001</v>
      </c>
      <c r="AP144">
        <f t="shared" si="88"/>
        <v>0</v>
      </c>
      <c r="AQ144">
        <f t="shared" si="105"/>
        <v>0</v>
      </c>
      <c r="AR144">
        <f t="shared" si="89"/>
        <v>0.32750109018085016</v>
      </c>
      <c r="AS144">
        <f t="shared" si="90"/>
        <v>-4.8000000000000001E-2</v>
      </c>
      <c r="AT144">
        <f t="shared" si="58"/>
        <v>-8.7153409471287815E-2</v>
      </c>
      <c r="AU144" t="e">
        <f t="shared" si="106"/>
        <v>#NUM!</v>
      </c>
      <c r="AV144" t="e">
        <f t="shared" si="107"/>
        <v>#NUM!</v>
      </c>
      <c r="AW144">
        <f t="shared" si="108"/>
        <v>1.3231298123374369</v>
      </c>
      <c r="AX144" s="8" t="e">
        <f t="shared" si="91"/>
        <v>#NUM!</v>
      </c>
      <c r="AY144">
        <f t="shared" si="109"/>
        <v>0.32600000000000001</v>
      </c>
      <c r="AZ144">
        <f t="shared" si="110"/>
        <v>0.2868465905287122</v>
      </c>
      <c r="BA144">
        <f t="shared" si="111"/>
        <v>1.5565591928418438E-2</v>
      </c>
      <c r="BB144">
        <f t="shared" si="92"/>
        <v>0.9375307866980841</v>
      </c>
      <c r="BC144">
        <f t="shared" si="112"/>
        <v>-999</v>
      </c>
    </row>
    <row r="145" spans="1:55" x14ac:dyDescent="0.2">
      <c r="A145">
        <f>Summary!A90</f>
        <v>0</v>
      </c>
      <c r="B145">
        <f>Summary!B90</f>
        <v>0</v>
      </c>
      <c r="C145">
        <f>Summary!C90</f>
        <v>0</v>
      </c>
      <c r="D145" s="8">
        <f t="shared" si="63"/>
        <v>0</v>
      </c>
      <c r="E145" s="9">
        <f t="shared" si="66"/>
        <v>0</v>
      </c>
      <c r="F145" s="8">
        <f t="shared" si="67"/>
        <v>0.30595964911079371</v>
      </c>
      <c r="G145" s="8">
        <f t="shared" si="93"/>
        <v>0.31898480666639911</v>
      </c>
      <c r="H145" s="8">
        <f t="shared" si="64"/>
        <v>0</v>
      </c>
      <c r="I145" s="8">
        <f t="shared" si="65"/>
        <v>0.32750109018085016</v>
      </c>
      <c r="J145" s="8">
        <f t="shared" si="68"/>
        <v>-999</v>
      </c>
      <c r="K145" s="8">
        <f t="shared" si="69"/>
        <v>-999</v>
      </c>
      <c r="L145" s="8" t="e">
        <f t="shared" si="70"/>
        <v>#NUM!</v>
      </c>
      <c r="M145" s="8" t="e">
        <f t="shared" si="94"/>
        <v>#NUM!</v>
      </c>
      <c r="N145" s="8">
        <f t="shared" si="71"/>
        <v>0.16620770138594662</v>
      </c>
      <c r="O145" s="8"/>
      <c r="P145">
        <f t="shared" si="72"/>
        <v>2.629833068116515E-4</v>
      </c>
      <c r="Q145">
        <f t="shared" si="73"/>
        <v>0.15</v>
      </c>
      <c r="R145">
        <f t="shared" si="74"/>
        <v>-1</v>
      </c>
      <c r="S145">
        <f t="shared" si="75"/>
        <v>6.5</v>
      </c>
      <c r="T145">
        <f t="shared" si="76"/>
        <v>1</v>
      </c>
      <c r="U145">
        <f t="shared" si="77"/>
        <v>-0.21264400436128525</v>
      </c>
      <c r="V145" t="e">
        <f t="shared" si="78"/>
        <v>#NUM!</v>
      </c>
      <c r="W145">
        <f t="shared" si="95"/>
        <v>0.12</v>
      </c>
      <c r="X145">
        <f t="shared" si="96"/>
        <v>0.115</v>
      </c>
      <c r="Y145">
        <f t="shared" si="97"/>
        <v>0.1501332741266905</v>
      </c>
      <c r="Z145">
        <f t="shared" si="79"/>
        <v>0.16620770138594662</v>
      </c>
      <c r="AA145">
        <f t="shared" si="98"/>
        <v>0.1891163662933486</v>
      </c>
      <c r="AB145">
        <f t="shared" si="80"/>
        <v>-0.15580000000000283</v>
      </c>
      <c r="AC145">
        <f t="shared" si="81"/>
        <v>-0.17949999999999733</v>
      </c>
      <c r="AD145">
        <f t="shared" si="82"/>
        <v>-0.20669999999999966</v>
      </c>
      <c r="AE145">
        <f t="shared" si="83"/>
        <v>-0.17949999999999733</v>
      </c>
      <c r="AF145">
        <f t="shared" si="84"/>
        <v>-0.96652142000000008</v>
      </c>
      <c r="AG145">
        <f t="shared" si="85"/>
        <v>0.25687800000000005</v>
      </c>
      <c r="AH145">
        <f t="shared" si="86"/>
        <v>0.17349059488999743</v>
      </c>
      <c r="AI145">
        <f t="shared" si="99"/>
        <v>-3.9153409471287814E-2</v>
      </c>
      <c r="AJ145">
        <f t="shared" si="87"/>
        <v>0.30595964911079371</v>
      </c>
      <c r="AK145">
        <f t="shared" si="100"/>
        <v>0.31898480666639911</v>
      </c>
      <c r="AL145">
        <f t="shared" si="101"/>
        <v>0.13117499999999999</v>
      </c>
      <c r="AM145">
        <f t="shared" si="102"/>
        <v>-0.32624999999999998</v>
      </c>
      <c r="AN145">
        <f t="shared" si="103"/>
        <v>0.41</v>
      </c>
      <c r="AO145">
        <f t="shared" si="104"/>
        <v>-0.32200000000000001</v>
      </c>
      <c r="AP145">
        <f t="shared" si="88"/>
        <v>0</v>
      </c>
      <c r="AQ145">
        <f t="shared" si="105"/>
        <v>0</v>
      </c>
      <c r="AR145">
        <f t="shared" si="89"/>
        <v>0.32750109018085016</v>
      </c>
      <c r="AS145">
        <f t="shared" si="90"/>
        <v>-4.8000000000000001E-2</v>
      </c>
      <c r="AT145">
        <f t="shared" si="58"/>
        <v>-8.7153409471287815E-2</v>
      </c>
      <c r="AU145" t="e">
        <f t="shared" si="106"/>
        <v>#NUM!</v>
      </c>
      <c r="AV145" t="e">
        <f t="shared" si="107"/>
        <v>#NUM!</v>
      </c>
      <c r="AW145">
        <f t="shared" si="108"/>
        <v>1.3231298123374369</v>
      </c>
      <c r="AX145" s="8" t="e">
        <f t="shared" si="91"/>
        <v>#NUM!</v>
      </c>
      <c r="AY145">
        <f t="shared" si="109"/>
        <v>0.32600000000000001</v>
      </c>
      <c r="AZ145">
        <f t="shared" si="110"/>
        <v>0.2868465905287122</v>
      </c>
      <c r="BA145">
        <f t="shared" si="111"/>
        <v>1.5565591928418438E-2</v>
      </c>
      <c r="BB145">
        <f t="shared" si="92"/>
        <v>0.9375307866980841</v>
      </c>
      <c r="BC145">
        <f t="shared" si="112"/>
        <v>-999</v>
      </c>
    </row>
    <row r="146" spans="1:55" x14ac:dyDescent="0.2">
      <c r="A146">
        <f>Summary!A91</f>
        <v>0</v>
      </c>
      <c r="B146">
        <f>Summary!B91</f>
        <v>0</v>
      </c>
      <c r="C146">
        <f>Summary!C91</f>
        <v>0</v>
      </c>
      <c r="D146" s="8">
        <f t="shared" si="63"/>
        <v>0</v>
      </c>
      <c r="E146" s="9">
        <f t="shared" si="66"/>
        <v>0</v>
      </c>
      <c r="F146" s="8">
        <f t="shared" si="67"/>
        <v>0.30595964911079371</v>
      </c>
      <c r="G146" s="8">
        <f t="shared" si="93"/>
        <v>0.31898480666639911</v>
      </c>
      <c r="H146" s="8">
        <f t="shared" si="64"/>
        <v>0</v>
      </c>
      <c r="I146" s="8">
        <f t="shared" si="65"/>
        <v>0.32750109018085016</v>
      </c>
      <c r="J146" s="8">
        <f t="shared" si="68"/>
        <v>-999</v>
      </c>
      <c r="K146" s="8">
        <f t="shared" si="69"/>
        <v>-999</v>
      </c>
      <c r="L146" s="8" t="e">
        <f t="shared" si="70"/>
        <v>#NUM!</v>
      </c>
      <c r="M146" s="8" t="e">
        <f t="shared" si="94"/>
        <v>#NUM!</v>
      </c>
      <c r="N146" s="8">
        <f t="shared" si="71"/>
        <v>0.16620770138594662</v>
      </c>
      <c r="O146" s="8"/>
      <c r="P146">
        <f t="shared" si="72"/>
        <v>2.629833068116515E-4</v>
      </c>
      <c r="Q146">
        <f t="shared" si="73"/>
        <v>0.15</v>
      </c>
      <c r="R146">
        <f t="shared" si="74"/>
        <v>-1</v>
      </c>
      <c r="S146">
        <f t="shared" si="75"/>
        <v>6.5</v>
      </c>
      <c r="T146">
        <f t="shared" si="76"/>
        <v>1</v>
      </c>
      <c r="U146">
        <f t="shared" si="77"/>
        <v>-0.21264400436128525</v>
      </c>
      <c r="V146" t="e">
        <f t="shared" si="78"/>
        <v>#NUM!</v>
      </c>
      <c r="W146">
        <f t="shared" si="95"/>
        <v>0.12</v>
      </c>
      <c r="X146">
        <f t="shared" si="96"/>
        <v>0.115</v>
      </c>
      <c r="Y146">
        <f t="shared" si="97"/>
        <v>0.1501332741266905</v>
      </c>
      <c r="Z146">
        <f t="shared" si="79"/>
        <v>0.16620770138594662</v>
      </c>
      <c r="AA146">
        <f t="shared" si="98"/>
        <v>0.1891163662933486</v>
      </c>
      <c r="AB146">
        <f t="shared" si="80"/>
        <v>-0.15580000000000283</v>
      </c>
      <c r="AC146">
        <f t="shared" si="81"/>
        <v>-0.17949999999999733</v>
      </c>
      <c r="AD146">
        <f t="shared" si="82"/>
        <v>-0.20669999999999966</v>
      </c>
      <c r="AE146">
        <f t="shared" si="83"/>
        <v>-0.17949999999999733</v>
      </c>
      <c r="AF146">
        <f t="shared" si="84"/>
        <v>-0.96652142000000008</v>
      </c>
      <c r="AG146">
        <f t="shared" si="85"/>
        <v>0.25687800000000005</v>
      </c>
      <c r="AH146">
        <f t="shared" si="86"/>
        <v>0.17349059488999743</v>
      </c>
      <c r="AI146">
        <f t="shared" si="99"/>
        <v>-3.9153409471287814E-2</v>
      </c>
      <c r="AJ146">
        <f t="shared" si="87"/>
        <v>0.30595964911079371</v>
      </c>
      <c r="AK146">
        <f t="shared" si="100"/>
        <v>0.31898480666639911</v>
      </c>
      <c r="AL146">
        <f t="shared" si="101"/>
        <v>0.13117499999999999</v>
      </c>
      <c r="AM146">
        <f t="shared" si="102"/>
        <v>-0.32624999999999998</v>
      </c>
      <c r="AN146">
        <f t="shared" si="103"/>
        <v>0.41</v>
      </c>
      <c r="AO146">
        <f t="shared" si="104"/>
        <v>-0.32200000000000001</v>
      </c>
      <c r="AP146">
        <f t="shared" si="88"/>
        <v>0</v>
      </c>
      <c r="AQ146">
        <f t="shared" si="105"/>
        <v>0</v>
      </c>
      <c r="AR146">
        <f t="shared" si="89"/>
        <v>0.32750109018085016</v>
      </c>
      <c r="AS146">
        <f t="shared" si="90"/>
        <v>-4.8000000000000001E-2</v>
      </c>
      <c r="AT146">
        <f t="shared" si="58"/>
        <v>-8.7153409471287815E-2</v>
      </c>
      <c r="AU146" t="e">
        <f t="shared" si="106"/>
        <v>#NUM!</v>
      </c>
      <c r="AV146" t="e">
        <f t="shared" si="107"/>
        <v>#NUM!</v>
      </c>
      <c r="AW146">
        <f t="shared" si="108"/>
        <v>1.3231298123374369</v>
      </c>
      <c r="AX146" s="8" t="e">
        <f t="shared" si="91"/>
        <v>#NUM!</v>
      </c>
      <c r="AY146">
        <f t="shared" si="109"/>
        <v>0.32600000000000001</v>
      </c>
      <c r="AZ146">
        <f t="shared" si="110"/>
        <v>0.2868465905287122</v>
      </c>
      <c r="BA146">
        <f t="shared" si="111"/>
        <v>1.5565591928418438E-2</v>
      </c>
      <c r="BB146">
        <f t="shared" si="92"/>
        <v>0.9375307866980841</v>
      </c>
      <c r="BC146">
        <f t="shared" si="112"/>
        <v>-999</v>
      </c>
    </row>
    <row r="147" spans="1:55" x14ac:dyDescent="0.2">
      <c r="A147">
        <f>Summary!A92</f>
        <v>0</v>
      </c>
      <c r="B147">
        <f>Summary!B92</f>
        <v>0</v>
      </c>
      <c r="C147">
        <f>Summary!C92</f>
        <v>0</v>
      </c>
      <c r="D147" s="8">
        <f t="shared" si="63"/>
        <v>0</v>
      </c>
      <c r="E147" s="9">
        <f t="shared" si="66"/>
        <v>0</v>
      </c>
      <c r="F147" s="8">
        <f t="shared" si="67"/>
        <v>0.30595964911079371</v>
      </c>
      <c r="G147" s="8">
        <f t="shared" si="93"/>
        <v>0.31898480666639911</v>
      </c>
      <c r="H147" s="8">
        <f t="shared" si="64"/>
        <v>0</v>
      </c>
      <c r="I147" s="8">
        <f t="shared" si="65"/>
        <v>0.32750109018085016</v>
      </c>
      <c r="J147" s="8">
        <f t="shared" si="68"/>
        <v>-999</v>
      </c>
      <c r="K147" s="8">
        <f t="shared" si="69"/>
        <v>-999</v>
      </c>
      <c r="L147" s="8" t="e">
        <f t="shared" si="70"/>
        <v>#NUM!</v>
      </c>
      <c r="M147" s="8" t="e">
        <f t="shared" si="94"/>
        <v>#NUM!</v>
      </c>
      <c r="N147" s="8">
        <f t="shared" si="71"/>
        <v>0.16620770138594662</v>
      </c>
      <c r="O147" s="8"/>
      <c r="P147">
        <f t="shared" si="72"/>
        <v>2.629833068116515E-4</v>
      </c>
      <c r="Q147">
        <f t="shared" si="73"/>
        <v>0.15</v>
      </c>
      <c r="R147">
        <f t="shared" si="74"/>
        <v>-1</v>
      </c>
      <c r="S147">
        <f t="shared" si="75"/>
        <v>6.5</v>
      </c>
      <c r="T147">
        <f t="shared" si="76"/>
        <v>1</v>
      </c>
      <c r="U147">
        <f t="shared" si="77"/>
        <v>-0.21264400436128525</v>
      </c>
      <c r="V147" t="e">
        <f t="shared" si="78"/>
        <v>#NUM!</v>
      </c>
      <c r="W147">
        <f t="shared" si="95"/>
        <v>0.12</v>
      </c>
      <c r="X147">
        <f t="shared" si="96"/>
        <v>0.115</v>
      </c>
      <c r="Y147">
        <f t="shared" si="97"/>
        <v>0.1501332741266905</v>
      </c>
      <c r="Z147">
        <f t="shared" si="79"/>
        <v>0.16620770138594662</v>
      </c>
      <c r="AA147">
        <f t="shared" si="98"/>
        <v>0.1891163662933486</v>
      </c>
      <c r="AB147">
        <f t="shared" si="80"/>
        <v>-0.15580000000000283</v>
      </c>
      <c r="AC147">
        <f t="shared" si="81"/>
        <v>-0.17949999999999733</v>
      </c>
      <c r="AD147">
        <f t="shared" si="82"/>
        <v>-0.20669999999999966</v>
      </c>
      <c r="AE147">
        <f t="shared" si="83"/>
        <v>-0.17949999999999733</v>
      </c>
      <c r="AF147">
        <f t="shared" si="84"/>
        <v>-0.96652142000000008</v>
      </c>
      <c r="AG147">
        <f t="shared" si="85"/>
        <v>0.25687800000000005</v>
      </c>
      <c r="AH147">
        <f t="shared" si="86"/>
        <v>0.17349059488999743</v>
      </c>
      <c r="AI147">
        <f t="shared" si="99"/>
        <v>-3.9153409471287814E-2</v>
      </c>
      <c r="AJ147">
        <f t="shared" si="87"/>
        <v>0.30595964911079371</v>
      </c>
      <c r="AK147">
        <f t="shared" si="100"/>
        <v>0.31898480666639911</v>
      </c>
      <c r="AL147">
        <f t="shared" si="101"/>
        <v>0.13117499999999999</v>
      </c>
      <c r="AM147">
        <f t="shared" si="102"/>
        <v>-0.32624999999999998</v>
      </c>
      <c r="AN147">
        <f t="shared" si="103"/>
        <v>0.41</v>
      </c>
      <c r="AO147">
        <f t="shared" si="104"/>
        <v>-0.32200000000000001</v>
      </c>
      <c r="AP147">
        <f t="shared" si="88"/>
        <v>0</v>
      </c>
      <c r="AQ147">
        <f t="shared" si="105"/>
        <v>0</v>
      </c>
      <c r="AR147">
        <f t="shared" si="89"/>
        <v>0.32750109018085016</v>
      </c>
      <c r="AS147">
        <f t="shared" si="90"/>
        <v>-4.8000000000000001E-2</v>
      </c>
      <c r="AT147">
        <f t="shared" si="58"/>
        <v>-8.7153409471287815E-2</v>
      </c>
      <c r="AU147" t="e">
        <f t="shared" si="106"/>
        <v>#NUM!</v>
      </c>
      <c r="AV147" t="e">
        <f t="shared" si="107"/>
        <v>#NUM!</v>
      </c>
      <c r="AW147">
        <f t="shared" si="108"/>
        <v>1.3231298123374369</v>
      </c>
      <c r="AX147" s="8" t="e">
        <f t="shared" si="91"/>
        <v>#NUM!</v>
      </c>
      <c r="AY147">
        <f t="shared" si="109"/>
        <v>0.32600000000000001</v>
      </c>
      <c r="AZ147">
        <f t="shared" si="110"/>
        <v>0.2868465905287122</v>
      </c>
      <c r="BA147">
        <f t="shared" si="111"/>
        <v>1.5565591928418438E-2</v>
      </c>
      <c r="BB147">
        <f t="shared" si="92"/>
        <v>0.9375307866980841</v>
      </c>
      <c r="BC147">
        <f t="shared" si="112"/>
        <v>-999</v>
      </c>
    </row>
    <row r="148" spans="1:55" x14ac:dyDescent="0.2">
      <c r="A148">
        <f>Summary!A93</f>
        <v>0</v>
      </c>
      <c r="B148">
        <f>Summary!B93</f>
        <v>0</v>
      </c>
      <c r="C148">
        <f>Summary!C93</f>
        <v>0</v>
      </c>
      <c r="D148" s="8">
        <f t="shared" si="63"/>
        <v>0</v>
      </c>
      <c r="E148" s="9">
        <f t="shared" si="66"/>
        <v>0</v>
      </c>
      <c r="F148" s="8">
        <f t="shared" si="67"/>
        <v>0.30595964911079371</v>
      </c>
      <c r="G148" s="8">
        <f t="shared" si="93"/>
        <v>0.31898480666639911</v>
      </c>
      <c r="H148" s="8">
        <f t="shared" si="64"/>
        <v>0</v>
      </c>
      <c r="I148" s="8">
        <f t="shared" si="65"/>
        <v>0.32750109018085016</v>
      </c>
      <c r="J148" s="8">
        <f t="shared" si="68"/>
        <v>-999</v>
      </c>
      <c r="K148" s="8">
        <f t="shared" si="69"/>
        <v>-999</v>
      </c>
      <c r="L148" s="8" t="e">
        <f t="shared" si="70"/>
        <v>#NUM!</v>
      </c>
      <c r="M148" s="8" t="e">
        <f t="shared" si="94"/>
        <v>#NUM!</v>
      </c>
      <c r="N148" s="8">
        <f t="shared" si="71"/>
        <v>0.16620770138594662</v>
      </c>
      <c r="O148" s="8"/>
      <c r="P148">
        <f t="shared" si="72"/>
        <v>2.629833068116515E-4</v>
      </c>
      <c r="Q148">
        <f t="shared" si="73"/>
        <v>0.15</v>
      </c>
      <c r="R148">
        <f t="shared" si="74"/>
        <v>-1</v>
      </c>
      <c r="S148">
        <f t="shared" si="75"/>
        <v>6.5</v>
      </c>
      <c r="T148">
        <f t="shared" si="76"/>
        <v>1</v>
      </c>
      <c r="U148">
        <f t="shared" si="77"/>
        <v>-0.21264400436128525</v>
      </c>
      <c r="V148" t="e">
        <f t="shared" si="78"/>
        <v>#NUM!</v>
      </c>
      <c r="W148">
        <f t="shared" si="95"/>
        <v>0.12</v>
      </c>
      <c r="X148">
        <f t="shared" si="96"/>
        <v>0.115</v>
      </c>
      <c r="Y148">
        <f t="shared" si="97"/>
        <v>0.1501332741266905</v>
      </c>
      <c r="Z148">
        <f t="shared" si="79"/>
        <v>0.16620770138594662</v>
      </c>
      <c r="AA148">
        <f t="shared" si="98"/>
        <v>0.1891163662933486</v>
      </c>
      <c r="AB148">
        <f t="shared" si="80"/>
        <v>-0.15580000000000283</v>
      </c>
      <c r="AC148">
        <f t="shared" si="81"/>
        <v>-0.17949999999999733</v>
      </c>
      <c r="AD148">
        <f t="shared" si="82"/>
        <v>-0.20669999999999966</v>
      </c>
      <c r="AE148">
        <f t="shared" si="83"/>
        <v>-0.17949999999999733</v>
      </c>
      <c r="AF148">
        <f t="shared" si="84"/>
        <v>-0.96652142000000008</v>
      </c>
      <c r="AG148">
        <f t="shared" si="85"/>
        <v>0.25687800000000005</v>
      </c>
      <c r="AH148">
        <f t="shared" si="86"/>
        <v>0.17349059488999743</v>
      </c>
      <c r="AI148">
        <f t="shared" si="99"/>
        <v>-3.9153409471287814E-2</v>
      </c>
      <c r="AJ148">
        <f t="shared" si="87"/>
        <v>0.30595964911079371</v>
      </c>
      <c r="AK148">
        <f t="shared" si="100"/>
        <v>0.31898480666639911</v>
      </c>
      <c r="AL148">
        <f t="shared" si="101"/>
        <v>0.13117499999999999</v>
      </c>
      <c r="AM148">
        <f t="shared" si="102"/>
        <v>-0.32624999999999998</v>
      </c>
      <c r="AN148">
        <f t="shared" si="103"/>
        <v>0.41</v>
      </c>
      <c r="AO148">
        <f t="shared" si="104"/>
        <v>-0.32200000000000001</v>
      </c>
      <c r="AP148">
        <f t="shared" si="88"/>
        <v>0</v>
      </c>
      <c r="AQ148">
        <f t="shared" si="105"/>
        <v>0</v>
      </c>
      <c r="AR148">
        <f t="shared" si="89"/>
        <v>0.32750109018085016</v>
      </c>
      <c r="AS148">
        <f t="shared" si="90"/>
        <v>-4.8000000000000001E-2</v>
      </c>
      <c r="AT148">
        <f t="shared" si="58"/>
        <v>-8.7153409471287815E-2</v>
      </c>
      <c r="AU148" t="e">
        <f t="shared" si="106"/>
        <v>#NUM!</v>
      </c>
      <c r="AV148" t="e">
        <f t="shared" si="107"/>
        <v>#NUM!</v>
      </c>
      <c r="AW148">
        <f t="shared" si="108"/>
        <v>1.3231298123374369</v>
      </c>
      <c r="AX148" s="8" t="e">
        <f t="shared" si="91"/>
        <v>#NUM!</v>
      </c>
      <c r="AY148">
        <f t="shared" si="109"/>
        <v>0.32600000000000001</v>
      </c>
      <c r="AZ148">
        <f t="shared" si="110"/>
        <v>0.2868465905287122</v>
      </c>
      <c r="BA148">
        <f t="shared" si="111"/>
        <v>1.5565591928418438E-2</v>
      </c>
      <c r="BB148">
        <f t="shared" si="92"/>
        <v>0.9375307866980841</v>
      </c>
      <c r="BC148">
        <f t="shared" si="112"/>
        <v>-999</v>
      </c>
    </row>
    <row r="149" spans="1:55" x14ac:dyDescent="0.2">
      <c r="A149">
        <f>Summary!A94</f>
        <v>0</v>
      </c>
      <c r="B149">
        <f>Summary!B94</f>
        <v>0</v>
      </c>
      <c r="C149">
        <f>Summary!C94</f>
        <v>0</v>
      </c>
      <c r="D149" s="8">
        <f t="shared" si="63"/>
        <v>0</v>
      </c>
      <c r="E149" s="9">
        <f t="shared" si="66"/>
        <v>0</v>
      </c>
      <c r="F149" s="8">
        <f t="shared" si="67"/>
        <v>0.30595964911079371</v>
      </c>
      <c r="G149" s="8">
        <f t="shared" si="93"/>
        <v>0.31898480666639911</v>
      </c>
      <c r="H149" s="8">
        <f t="shared" si="64"/>
        <v>0</v>
      </c>
      <c r="I149" s="8">
        <f t="shared" si="65"/>
        <v>0.32750109018085016</v>
      </c>
      <c r="J149" s="8">
        <f t="shared" si="68"/>
        <v>-999</v>
      </c>
      <c r="K149" s="8">
        <f t="shared" si="69"/>
        <v>-999</v>
      </c>
      <c r="L149" s="8" t="e">
        <f t="shared" si="70"/>
        <v>#NUM!</v>
      </c>
      <c r="M149" s="8" t="e">
        <f t="shared" si="94"/>
        <v>#NUM!</v>
      </c>
      <c r="N149" s="8">
        <f t="shared" si="71"/>
        <v>0.16620770138594662</v>
      </c>
      <c r="O149" s="8"/>
      <c r="P149">
        <f t="shared" si="72"/>
        <v>2.629833068116515E-4</v>
      </c>
      <c r="Q149">
        <f t="shared" si="73"/>
        <v>0.15</v>
      </c>
      <c r="R149">
        <f t="shared" si="74"/>
        <v>-1</v>
      </c>
      <c r="S149">
        <f t="shared" si="75"/>
        <v>6.5</v>
      </c>
      <c r="T149">
        <f t="shared" si="76"/>
        <v>1</v>
      </c>
      <c r="U149">
        <f t="shared" si="77"/>
        <v>-0.21264400436128525</v>
      </c>
      <c r="V149" t="e">
        <f t="shared" si="78"/>
        <v>#NUM!</v>
      </c>
      <c r="W149">
        <f t="shared" si="95"/>
        <v>0.12</v>
      </c>
      <c r="X149">
        <f t="shared" si="96"/>
        <v>0.115</v>
      </c>
      <c r="Y149">
        <f t="shared" si="97"/>
        <v>0.1501332741266905</v>
      </c>
      <c r="Z149">
        <f t="shared" si="79"/>
        <v>0.16620770138594662</v>
      </c>
      <c r="AA149">
        <f t="shared" si="98"/>
        <v>0.1891163662933486</v>
      </c>
      <c r="AB149">
        <f t="shared" si="80"/>
        <v>-0.15580000000000283</v>
      </c>
      <c r="AC149">
        <f t="shared" si="81"/>
        <v>-0.17949999999999733</v>
      </c>
      <c r="AD149">
        <f t="shared" si="82"/>
        <v>-0.20669999999999966</v>
      </c>
      <c r="AE149">
        <f t="shared" si="83"/>
        <v>-0.17949999999999733</v>
      </c>
      <c r="AF149">
        <f t="shared" si="84"/>
        <v>-0.96652142000000008</v>
      </c>
      <c r="AG149">
        <f t="shared" si="85"/>
        <v>0.25687800000000005</v>
      </c>
      <c r="AH149">
        <f t="shared" si="86"/>
        <v>0.17349059488999743</v>
      </c>
      <c r="AI149">
        <f t="shared" si="99"/>
        <v>-3.9153409471287814E-2</v>
      </c>
      <c r="AJ149">
        <f t="shared" si="87"/>
        <v>0.30595964911079371</v>
      </c>
      <c r="AK149">
        <f t="shared" si="100"/>
        <v>0.31898480666639911</v>
      </c>
      <c r="AL149">
        <f t="shared" si="101"/>
        <v>0.13117499999999999</v>
      </c>
      <c r="AM149">
        <f t="shared" si="102"/>
        <v>-0.32624999999999998</v>
      </c>
      <c r="AN149">
        <f t="shared" si="103"/>
        <v>0.41</v>
      </c>
      <c r="AO149">
        <f t="shared" si="104"/>
        <v>-0.32200000000000001</v>
      </c>
      <c r="AP149">
        <f t="shared" si="88"/>
        <v>0</v>
      </c>
      <c r="AQ149">
        <f t="shared" si="105"/>
        <v>0</v>
      </c>
      <c r="AR149">
        <f t="shared" si="89"/>
        <v>0.32750109018085016</v>
      </c>
      <c r="AS149">
        <f t="shared" si="90"/>
        <v>-4.8000000000000001E-2</v>
      </c>
      <c r="AT149">
        <f t="shared" si="58"/>
        <v>-8.7153409471287815E-2</v>
      </c>
      <c r="AU149" t="e">
        <f t="shared" si="106"/>
        <v>#NUM!</v>
      </c>
      <c r="AV149" t="e">
        <f t="shared" si="107"/>
        <v>#NUM!</v>
      </c>
      <c r="AW149">
        <f t="shared" si="108"/>
        <v>1.3231298123374369</v>
      </c>
      <c r="AX149" s="8" t="e">
        <f t="shared" si="91"/>
        <v>#NUM!</v>
      </c>
      <c r="AY149">
        <f t="shared" si="109"/>
        <v>0.32600000000000001</v>
      </c>
      <c r="AZ149">
        <f t="shared" si="110"/>
        <v>0.2868465905287122</v>
      </c>
      <c r="BA149">
        <f t="shared" si="111"/>
        <v>1.5565591928418438E-2</v>
      </c>
      <c r="BB149">
        <f t="shared" si="92"/>
        <v>0.9375307866980841</v>
      </c>
      <c r="BC149">
        <f t="shared" si="112"/>
        <v>-999</v>
      </c>
    </row>
    <row r="150" spans="1:55" x14ac:dyDescent="0.2">
      <c r="A150">
        <f>Summary!A95</f>
        <v>0</v>
      </c>
      <c r="B150">
        <f>Summary!B95</f>
        <v>0</v>
      </c>
      <c r="C150">
        <f>Summary!C95</f>
        <v>0</v>
      </c>
      <c r="D150" s="8">
        <f t="shared" si="63"/>
        <v>0</v>
      </c>
      <c r="E150" s="9">
        <f t="shared" si="66"/>
        <v>0</v>
      </c>
      <c r="F150" s="8">
        <f t="shared" si="67"/>
        <v>0.30595964911079371</v>
      </c>
      <c r="G150" s="8">
        <f t="shared" si="93"/>
        <v>0.31898480666639911</v>
      </c>
      <c r="H150" s="8">
        <f t="shared" si="64"/>
        <v>0</v>
      </c>
      <c r="I150" s="8">
        <f t="shared" si="65"/>
        <v>0.32750109018085016</v>
      </c>
      <c r="J150" s="8">
        <f t="shared" si="68"/>
        <v>-999</v>
      </c>
      <c r="K150" s="8">
        <f t="shared" si="69"/>
        <v>-999</v>
      </c>
      <c r="L150" s="8" t="e">
        <f t="shared" si="70"/>
        <v>#NUM!</v>
      </c>
      <c r="M150" s="8" t="e">
        <f t="shared" si="94"/>
        <v>#NUM!</v>
      </c>
      <c r="N150" s="8">
        <f t="shared" si="71"/>
        <v>0.16620770138594662</v>
      </c>
      <c r="O150" s="8"/>
      <c r="P150">
        <f t="shared" si="72"/>
        <v>2.629833068116515E-4</v>
      </c>
      <c r="Q150">
        <f t="shared" si="73"/>
        <v>0.15</v>
      </c>
      <c r="R150">
        <f t="shared" si="74"/>
        <v>-1</v>
      </c>
      <c r="S150">
        <f t="shared" si="75"/>
        <v>6.5</v>
      </c>
      <c r="T150">
        <f t="shared" si="76"/>
        <v>1</v>
      </c>
      <c r="U150">
        <f t="shared" si="77"/>
        <v>-0.21264400436128525</v>
      </c>
      <c r="V150" t="e">
        <f t="shared" si="78"/>
        <v>#NUM!</v>
      </c>
      <c r="W150">
        <f t="shared" si="95"/>
        <v>0.12</v>
      </c>
      <c r="X150">
        <f t="shared" si="96"/>
        <v>0.115</v>
      </c>
      <c r="Y150">
        <f t="shared" si="97"/>
        <v>0.1501332741266905</v>
      </c>
      <c r="Z150">
        <f t="shared" si="79"/>
        <v>0.16620770138594662</v>
      </c>
      <c r="AA150">
        <f t="shared" si="98"/>
        <v>0.1891163662933486</v>
      </c>
      <c r="AB150">
        <f t="shared" si="80"/>
        <v>-0.15580000000000283</v>
      </c>
      <c r="AC150">
        <f t="shared" si="81"/>
        <v>-0.17949999999999733</v>
      </c>
      <c r="AD150">
        <f t="shared" si="82"/>
        <v>-0.20669999999999966</v>
      </c>
      <c r="AE150">
        <f t="shared" si="83"/>
        <v>-0.17949999999999733</v>
      </c>
      <c r="AF150">
        <f t="shared" si="84"/>
        <v>-0.96652142000000008</v>
      </c>
      <c r="AG150">
        <f t="shared" si="85"/>
        <v>0.25687800000000005</v>
      </c>
      <c r="AH150">
        <f t="shared" si="86"/>
        <v>0.17349059488999743</v>
      </c>
      <c r="AI150">
        <f t="shared" si="99"/>
        <v>-3.9153409471287814E-2</v>
      </c>
      <c r="AJ150">
        <f t="shared" si="87"/>
        <v>0.30595964911079371</v>
      </c>
      <c r="AK150">
        <f t="shared" si="100"/>
        <v>0.31898480666639911</v>
      </c>
      <c r="AL150">
        <f t="shared" si="101"/>
        <v>0.13117499999999999</v>
      </c>
      <c r="AM150">
        <f t="shared" si="102"/>
        <v>-0.32624999999999998</v>
      </c>
      <c r="AN150">
        <f t="shared" si="103"/>
        <v>0.41</v>
      </c>
      <c r="AO150">
        <f t="shared" si="104"/>
        <v>-0.32200000000000001</v>
      </c>
      <c r="AP150">
        <f t="shared" si="88"/>
        <v>0</v>
      </c>
      <c r="AQ150">
        <f t="shared" si="105"/>
        <v>0</v>
      </c>
      <c r="AR150">
        <f t="shared" si="89"/>
        <v>0.32750109018085016</v>
      </c>
      <c r="AS150">
        <f t="shared" si="90"/>
        <v>-4.8000000000000001E-2</v>
      </c>
      <c r="AT150">
        <f t="shared" si="58"/>
        <v>-8.7153409471287815E-2</v>
      </c>
      <c r="AU150" t="e">
        <f t="shared" si="106"/>
        <v>#NUM!</v>
      </c>
      <c r="AV150" t="e">
        <f t="shared" si="107"/>
        <v>#NUM!</v>
      </c>
      <c r="AW150">
        <f t="shared" si="108"/>
        <v>1.3231298123374369</v>
      </c>
      <c r="AX150" s="8" t="e">
        <f t="shared" si="91"/>
        <v>#NUM!</v>
      </c>
      <c r="AY150">
        <f t="shared" si="109"/>
        <v>0.32600000000000001</v>
      </c>
      <c r="AZ150">
        <f t="shared" si="110"/>
        <v>0.2868465905287122</v>
      </c>
      <c r="BA150">
        <f t="shared" si="111"/>
        <v>1.5565591928418438E-2</v>
      </c>
      <c r="BB150">
        <f t="shared" si="92"/>
        <v>0.9375307866980841</v>
      </c>
      <c r="BC150">
        <f t="shared" si="112"/>
        <v>-999</v>
      </c>
    </row>
    <row r="151" spans="1:55" x14ac:dyDescent="0.2">
      <c r="A151">
        <f>Summary!A96</f>
        <v>0</v>
      </c>
      <c r="B151">
        <f>Summary!B96</f>
        <v>0</v>
      </c>
      <c r="C151">
        <f>Summary!C96</f>
        <v>0</v>
      </c>
      <c r="D151" s="8">
        <f t="shared" si="63"/>
        <v>0</v>
      </c>
      <c r="E151" s="9">
        <f t="shared" si="66"/>
        <v>0</v>
      </c>
      <c r="F151" s="8">
        <f t="shared" si="67"/>
        <v>0.30595964911079371</v>
      </c>
      <c r="G151" s="8">
        <f t="shared" si="93"/>
        <v>0.31898480666639911</v>
      </c>
      <c r="H151" s="8">
        <f t="shared" si="64"/>
        <v>0</v>
      </c>
      <c r="I151" s="8">
        <f t="shared" si="65"/>
        <v>0.32750109018085016</v>
      </c>
      <c r="J151" s="8">
        <f t="shared" si="68"/>
        <v>-999</v>
      </c>
      <c r="K151" s="8">
        <f t="shared" si="69"/>
        <v>-999</v>
      </c>
      <c r="L151" s="8" t="e">
        <f t="shared" si="70"/>
        <v>#NUM!</v>
      </c>
      <c r="M151" s="8" t="e">
        <f t="shared" si="94"/>
        <v>#NUM!</v>
      </c>
      <c r="N151" s="8">
        <f t="shared" si="71"/>
        <v>0.16620770138594662</v>
      </c>
      <c r="O151" s="8"/>
      <c r="P151">
        <f t="shared" si="72"/>
        <v>2.629833068116515E-4</v>
      </c>
      <c r="Q151">
        <f t="shared" si="73"/>
        <v>0.15</v>
      </c>
      <c r="R151">
        <f t="shared" si="74"/>
        <v>-1</v>
      </c>
      <c r="S151">
        <f t="shared" si="75"/>
        <v>6.5</v>
      </c>
      <c r="T151">
        <f t="shared" si="76"/>
        <v>1</v>
      </c>
      <c r="U151">
        <f t="shared" si="77"/>
        <v>-0.21264400436128525</v>
      </c>
      <c r="V151" t="e">
        <f t="shared" si="78"/>
        <v>#NUM!</v>
      </c>
      <c r="W151">
        <f t="shared" si="95"/>
        <v>0.12</v>
      </c>
      <c r="X151">
        <f t="shared" si="96"/>
        <v>0.115</v>
      </c>
      <c r="Y151">
        <f t="shared" si="97"/>
        <v>0.1501332741266905</v>
      </c>
      <c r="Z151">
        <f t="shared" si="79"/>
        <v>0.16620770138594662</v>
      </c>
      <c r="AA151">
        <f t="shared" si="98"/>
        <v>0.1891163662933486</v>
      </c>
      <c r="AB151">
        <f t="shared" si="80"/>
        <v>-0.15580000000000283</v>
      </c>
      <c r="AC151">
        <f t="shared" si="81"/>
        <v>-0.17949999999999733</v>
      </c>
      <c r="AD151">
        <f t="shared" si="82"/>
        <v>-0.20669999999999966</v>
      </c>
      <c r="AE151">
        <f t="shared" si="83"/>
        <v>-0.17949999999999733</v>
      </c>
      <c r="AF151">
        <f t="shared" si="84"/>
        <v>-0.96652142000000008</v>
      </c>
      <c r="AG151">
        <f t="shared" si="85"/>
        <v>0.25687800000000005</v>
      </c>
      <c r="AH151">
        <f t="shared" si="86"/>
        <v>0.17349059488999743</v>
      </c>
      <c r="AI151">
        <f t="shared" si="99"/>
        <v>-3.9153409471287814E-2</v>
      </c>
      <c r="AJ151">
        <f t="shared" si="87"/>
        <v>0.30595964911079371</v>
      </c>
      <c r="AK151">
        <f t="shared" si="100"/>
        <v>0.31898480666639911</v>
      </c>
      <c r="AL151">
        <f t="shared" si="101"/>
        <v>0.13117499999999999</v>
      </c>
      <c r="AM151">
        <f t="shared" si="102"/>
        <v>-0.32624999999999998</v>
      </c>
      <c r="AN151">
        <f t="shared" si="103"/>
        <v>0.41</v>
      </c>
      <c r="AO151">
        <f t="shared" si="104"/>
        <v>-0.32200000000000001</v>
      </c>
      <c r="AP151">
        <f t="shared" si="88"/>
        <v>0</v>
      </c>
      <c r="AQ151">
        <f t="shared" si="105"/>
        <v>0</v>
      </c>
      <c r="AR151">
        <f t="shared" si="89"/>
        <v>0.32750109018085016</v>
      </c>
      <c r="AS151">
        <f t="shared" si="90"/>
        <v>-4.8000000000000001E-2</v>
      </c>
      <c r="AT151">
        <f t="shared" si="58"/>
        <v>-8.7153409471287815E-2</v>
      </c>
      <c r="AU151" t="e">
        <f t="shared" si="106"/>
        <v>#NUM!</v>
      </c>
      <c r="AV151" t="e">
        <f t="shared" si="107"/>
        <v>#NUM!</v>
      </c>
      <c r="AW151">
        <f t="shared" si="108"/>
        <v>1.3231298123374369</v>
      </c>
      <c r="AX151" s="8" t="e">
        <f t="shared" si="91"/>
        <v>#NUM!</v>
      </c>
      <c r="AY151">
        <f t="shared" si="109"/>
        <v>0.32600000000000001</v>
      </c>
      <c r="AZ151">
        <f t="shared" si="110"/>
        <v>0.2868465905287122</v>
      </c>
      <c r="BA151">
        <f t="shared" si="111"/>
        <v>1.5565591928418438E-2</v>
      </c>
      <c r="BB151">
        <f t="shared" si="92"/>
        <v>0.9375307866980841</v>
      </c>
      <c r="BC151">
        <f t="shared" si="112"/>
        <v>-999</v>
      </c>
    </row>
    <row r="152" spans="1:55" x14ac:dyDescent="0.2">
      <c r="A152">
        <f>Summary!A97</f>
        <v>0</v>
      </c>
      <c r="B152">
        <f>Summary!B97</f>
        <v>0</v>
      </c>
      <c r="C152">
        <f>Summary!C97</f>
        <v>0</v>
      </c>
      <c r="D152" s="8">
        <f t="shared" si="63"/>
        <v>0</v>
      </c>
      <c r="E152" s="9">
        <f t="shared" si="66"/>
        <v>0</v>
      </c>
      <c r="F152" s="8">
        <f t="shared" si="67"/>
        <v>0.30595964911079371</v>
      </c>
      <c r="G152" s="8">
        <f t="shared" si="93"/>
        <v>0.31898480666639911</v>
      </c>
      <c r="H152" s="8">
        <f t="shared" si="64"/>
        <v>0</v>
      </c>
      <c r="I152" s="8">
        <f t="shared" si="65"/>
        <v>0.32750109018085016</v>
      </c>
      <c r="J152" s="8">
        <f t="shared" si="68"/>
        <v>-999</v>
      </c>
      <c r="K152" s="8">
        <f t="shared" si="69"/>
        <v>-999</v>
      </c>
      <c r="L152" s="8" t="e">
        <f t="shared" si="70"/>
        <v>#NUM!</v>
      </c>
      <c r="M152" s="8" t="e">
        <f t="shared" si="94"/>
        <v>#NUM!</v>
      </c>
      <c r="N152" s="8">
        <f t="shared" si="71"/>
        <v>0.16620770138594662</v>
      </c>
      <c r="O152" s="8"/>
      <c r="P152">
        <f t="shared" si="72"/>
        <v>2.629833068116515E-4</v>
      </c>
      <c r="Q152">
        <f t="shared" si="73"/>
        <v>0.15</v>
      </c>
      <c r="R152">
        <f t="shared" si="74"/>
        <v>-1</v>
      </c>
      <c r="S152">
        <f t="shared" si="75"/>
        <v>6.5</v>
      </c>
      <c r="T152">
        <f t="shared" si="76"/>
        <v>1</v>
      </c>
      <c r="U152">
        <f t="shared" si="77"/>
        <v>-0.21264400436128525</v>
      </c>
      <c r="V152" t="e">
        <f t="shared" si="78"/>
        <v>#NUM!</v>
      </c>
      <c r="W152">
        <f t="shared" si="95"/>
        <v>0.12</v>
      </c>
      <c r="X152">
        <f t="shared" si="96"/>
        <v>0.115</v>
      </c>
      <c r="Y152">
        <f t="shared" si="97"/>
        <v>0.1501332741266905</v>
      </c>
      <c r="Z152">
        <f t="shared" si="79"/>
        <v>0.16620770138594662</v>
      </c>
      <c r="AA152">
        <f t="shared" si="98"/>
        <v>0.1891163662933486</v>
      </c>
      <c r="AB152">
        <f t="shared" si="80"/>
        <v>-0.15580000000000283</v>
      </c>
      <c r="AC152">
        <f t="shared" si="81"/>
        <v>-0.17949999999999733</v>
      </c>
      <c r="AD152">
        <f t="shared" si="82"/>
        <v>-0.20669999999999966</v>
      </c>
      <c r="AE152">
        <f t="shared" si="83"/>
        <v>-0.17949999999999733</v>
      </c>
      <c r="AF152">
        <f t="shared" si="84"/>
        <v>-0.96652142000000008</v>
      </c>
      <c r="AG152">
        <f t="shared" si="85"/>
        <v>0.25687800000000005</v>
      </c>
      <c r="AH152">
        <f t="shared" si="86"/>
        <v>0.17349059488999743</v>
      </c>
      <c r="AI152">
        <f t="shared" si="99"/>
        <v>-3.9153409471287814E-2</v>
      </c>
      <c r="AJ152">
        <f t="shared" si="87"/>
        <v>0.30595964911079371</v>
      </c>
      <c r="AK152">
        <f t="shared" si="100"/>
        <v>0.31898480666639911</v>
      </c>
      <c r="AL152">
        <f t="shared" si="101"/>
        <v>0.13117499999999999</v>
      </c>
      <c r="AM152">
        <f t="shared" si="102"/>
        <v>-0.32624999999999998</v>
      </c>
      <c r="AN152">
        <f t="shared" si="103"/>
        <v>0.41</v>
      </c>
      <c r="AO152">
        <f t="shared" si="104"/>
        <v>-0.32200000000000001</v>
      </c>
      <c r="AP152">
        <f t="shared" si="88"/>
        <v>0</v>
      </c>
      <c r="AQ152">
        <f t="shared" si="105"/>
        <v>0</v>
      </c>
      <c r="AR152">
        <f t="shared" si="89"/>
        <v>0.32750109018085016</v>
      </c>
      <c r="AS152">
        <f t="shared" si="90"/>
        <v>-4.8000000000000001E-2</v>
      </c>
      <c r="AT152">
        <f t="shared" si="58"/>
        <v>-8.7153409471287815E-2</v>
      </c>
      <c r="AU152" t="e">
        <f t="shared" si="106"/>
        <v>#NUM!</v>
      </c>
      <c r="AV152" t="e">
        <f t="shared" si="107"/>
        <v>#NUM!</v>
      </c>
      <c r="AW152">
        <f t="shared" si="108"/>
        <v>1.3231298123374369</v>
      </c>
      <c r="AX152" s="8" t="e">
        <f t="shared" si="91"/>
        <v>#NUM!</v>
      </c>
      <c r="AY152">
        <f t="shared" si="109"/>
        <v>0.32600000000000001</v>
      </c>
      <c r="AZ152">
        <f t="shared" si="110"/>
        <v>0.2868465905287122</v>
      </c>
      <c r="BA152">
        <f t="shared" si="111"/>
        <v>1.5565591928418438E-2</v>
      </c>
      <c r="BB152">
        <f t="shared" si="92"/>
        <v>0.9375307866980841</v>
      </c>
      <c r="BC152">
        <f t="shared" si="112"/>
        <v>-999</v>
      </c>
    </row>
    <row r="153" spans="1:55" x14ac:dyDescent="0.2">
      <c r="A153">
        <f>Summary!A98</f>
        <v>0</v>
      </c>
      <c r="B153">
        <f>Summary!B98</f>
        <v>0</v>
      </c>
      <c r="C153">
        <f>Summary!C98</f>
        <v>0</v>
      </c>
      <c r="D153" s="8">
        <f t="shared" si="63"/>
        <v>0</v>
      </c>
      <c r="E153" s="9">
        <f t="shared" si="66"/>
        <v>0</v>
      </c>
      <c r="F153" s="8">
        <f t="shared" si="67"/>
        <v>0.30595964911079371</v>
      </c>
      <c r="G153" s="8">
        <f t="shared" si="93"/>
        <v>0.31898480666639911</v>
      </c>
      <c r="H153" s="8">
        <f t="shared" si="64"/>
        <v>0</v>
      </c>
      <c r="I153" s="8">
        <f t="shared" si="65"/>
        <v>0.32750109018085016</v>
      </c>
      <c r="J153" s="8">
        <f t="shared" si="68"/>
        <v>-999</v>
      </c>
      <c r="K153" s="8">
        <f t="shared" si="69"/>
        <v>-999</v>
      </c>
      <c r="L153" s="8" t="e">
        <f t="shared" si="70"/>
        <v>#NUM!</v>
      </c>
      <c r="M153" s="8" t="e">
        <f t="shared" si="94"/>
        <v>#NUM!</v>
      </c>
      <c r="N153" s="8">
        <f t="shared" si="71"/>
        <v>0.16620770138594662</v>
      </c>
      <c r="O153" s="8"/>
      <c r="P153">
        <f t="shared" si="72"/>
        <v>2.629833068116515E-4</v>
      </c>
      <c r="Q153">
        <f t="shared" si="73"/>
        <v>0.15</v>
      </c>
      <c r="R153">
        <f t="shared" si="74"/>
        <v>-1</v>
      </c>
      <c r="S153">
        <f t="shared" si="75"/>
        <v>6.5</v>
      </c>
      <c r="T153">
        <f t="shared" si="76"/>
        <v>1</v>
      </c>
      <c r="U153">
        <f t="shared" si="77"/>
        <v>-0.21264400436128525</v>
      </c>
      <c r="V153" t="e">
        <f t="shared" si="78"/>
        <v>#NUM!</v>
      </c>
      <c r="W153">
        <f t="shared" si="95"/>
        <v>0.12</v>
      </c>
      <c r="X153">
        <f t="shared" si="96"/>
        <v>0.115</v>
      </c>
      <c r="Y153">
        <f t="shared" si="97"/>
        <v>0.1501332741266905</v>
      </c>
      <c r="Z153">
        <f t="shared" si="79"/>
        <v>0.16620770138594662</v>
      </c>
      <c r="AA153">
        <f t="shared" si="98"/>
        <v>0.1891163662933486</v>
      </c>
      <c r="AB153">
        <f t="shared" si="80"/>
        <v>-0.15580000000000283</v>
      </c>
      <c r="AC153">
        <f t="shared" si="81"/>
        <v>-0.17949999999999733</v>
      </c>
      <c r="AD153">
        <f t="shared" si="82"/>
        <v>-0.20669999999999966</v>
      </c>
      <c r="AE153">
        <f t="shared" si="83"/>
        <v>-0.17949999999999733</v>
      </c>
      <c r="AF153">
        <f t="shared" si="84"/>
        <v>-0.96652142000000008</v>
      </c>
      <c r="AG153">
        <f t="shared" si="85"/>
        <v>0.25687800000000005</v>
      </c>
      <c r="AH153">
        <f t="shared" si="86"/>
        <v>0.17349059488999743</v>
      </c>
      <c r="AI153">
        <f t="shared" si="99"/>
        <v>-3.9153409471287814E-2</v>
      </c>
      <c r="AJ153">
        <f t="shared" si="87"/>
        <v>0.30595964911079371</v>
      </c>
      <c r="AK153">
        <f t="shared" si="100"/>
        <v>0.31898480666639911</v>
      </c>
      <c r="AL153">
        <f t="shared" si="101"/>
        <v>0.13117499999999999</v>
      </c>
      <c r="AM153">
        <f t="shared" si="102"/>
        <v>-0.32624999999999998</v>
      </c>
      <c r="AN153">
        <f t="shared" si="103"/>
        <v>0.41</v>
      </c>
      <c r="AO153">
        <f t="shared" si="104"/>
        <v>-0.32200000000000001</v>
      </c>
      <c r="AP153">
        <f t="shared" si="88"/>
        <v>0</v>
      </c>
      <c r="AQ153">
        <f t="shared" si="105"/>
        <v>0</v>
      </c>
      <c r="AR153">
        <f t="shared" si="89"/>
        <v>0.32750109018085016</v>
      </c>
      <c r="AS153">
        <f t="shared" si="90"/>
        <v>-4.8000000000000001E-2</v>
      </c>
      <c r="AT153">
        <f t="shared" si="58"/>
        <v>-8.7153409471287815E-2</v>
      </c>
      <c r="AU153" t="e">
        <f t="shared" si="106"/>
        <v>#NUM!</v>
      </c>
      <c r="AV153" t="e">
        <f t="shared" si="107"/>
        <v>#NUM!</v>
      </c>
      <c r="AW153">
        <f t="shared" si="108"/>
        <v>1.3231298123374369</v>
      </c>
      <c r="AX153" s="8" t="e">
        <f t="shared" si="91"/>
        <v>#NUM!</v>
      </c>
      <c r="AY153">
        <f t="shared" si="109"/>
        <v>0.32600000000000001</v>
      </c>
      <c r="AZ153">
        <f t="shared" si="110"/>
        <v>0.2868465905287122</v>
      </c>
      <c r="BA153">
        <f t="shared" si="111"/>
        <v>1.5565591928418438E-2</v>
      </c>
      <c r="BB153">
        <f t="shared" si="92"/>
        <v>0.9375307866980841</v>
      </c>
      <c r="BC153">
        <f t="shared" si="112"/>
        <v>-999</v>
      </c>
    </row>
    <row r="154" spans="1:55" x14ac:dyDescent="0.2">
      <c r="A154">
        <f>Summary!A99</f>
        <v>0</v>
      </c>
      <c r="B154">
        <f>Summary!B99</f>
        <v>0</v>
      </c>
      <c r="C154">
        <f>Summary!C99</f>
        <v>0</v>
      </c>
      <c r="D154" s="8">
        <f t="shared" si="63"/>
        <v>0</v>
      </c>
      <c r="E154" s="9">
        <f t="shared" si="66"/>
        <v>0</v>
      </c>
      <c r="F154" s="8">
        <f t="shared" si="67"/>
        <v>0.30595964911079371</v>
      </c>
      <c r="G154" s="8">
        <f t="shared" si="93"/>
        <v>0.31898480666639911</v>
      </c>
      <c r="H154" s="8">
        <f t="shared" si="64"/>
        <v>0</v>
      </c>
      <c r="I154" s="8">
        <f t="shared" si="65"/>
        <v>0.32750109018085016</v>
      </c>
      <c r="J154" s="8">
        <f t="shared" si="68"/>
        <v>-999</v>
      </c>
      <c r="K154" s="8">
        <f t="shared" si="69"/>
        <v>-999</v>
      </c>
      <c r="L154" s="8" t="e">
        <f t="shared" si="70"/>
        <v>#NUM!</v>
      </c>
      <c r="M154" s="8" t="e">
        <f t="shared" si="94"/>
        <v>#NUM!</v>
      </c>
      <c r="N154" s="8">
        <f t="shared" si="71"/>
        <v>0.16620770138594662</v>
      </c>
      <c r="O154" s="8"/>
      <c r="P154">
        <f t="shared" si="72"/>
        <v>2.629833068116515E-4</v>
      </c>
      <c r="Q154">
        <f t="shared" si="73"/>
        <v>0.15</v>
      </c>
      <c r="R154">
        <f t="shared" si="74"/>
        <v>-1</v>
      </c>
      <c r="S154">
        <f t="shared" si="75"/>
        <v>6.5</v>
      </c>
      <c r="T154">
        <f t="shared" si="76"/>
        <v>1</v>
      </c>
      <c r="U154">
        <f t="shared" si="77"/>
        <v>-0.21264400436128525</v>
      </c>
      <c r="V154" t="e">
        <f t="shared" si="78"/>
        <v>#NUM!</v>
      </c>
      <c r="W154">
        <f t="shared" si="95"/>
        <v>0.12</v>
      </c>
      <c r="X154">
        <f t="shared" si="96"/>
        <v>0.115</v>
      </c>
      <c r="Y154">
        <f t="shared" si="97"/>
        <v>0.1501332741266905</v>
      </c>
      <c r="Z154">
        <f t="shared" si="79"/>
        <v>0.16620770138594662</v>
      </c>
      <c r="AA154">
        <f t="shared" si="98"/>
        <v>0.1891163662933486</v>
      </c>
      <c r="AB154">
        <f t="shared" si="80"/>
        <v>-0.15580000000000283</v>
      </c>
      <c r="AC154">
        <f t="shared" si="81"/>
        <v>-0.17949999999999733</v>
      </c>
      <c r="AD154">
        <f t="shared" si="82"/>
        <v>-0.20669999999999966</v>
      </c>
      <c r="AE154">
        <f t="shared" si="83"/>
        <v>-0.17949999999999733</v>
      </c>
      <c r="AF154">
        <f t="shared" si="84"/>
        <v>-0.96652142000000008</v>
      </c>
      <c r="AG154">
        <f t="shared" si="85"/>
        <v>0.25687800000000005</v>
      </c>
      <c r="AH154">
        <f t="shared" si="86"/>
        <v>0.17349059488999743</v>
      </c>
      <c r="AI154">
        <f t="shared" si="99"/>
        <v>-3.9153409471287814E-2</v>
      </c>
      <c r="AJ154">
        <f t="shared" si="87"/>
        <v>0.30595964911079371</v>
      </c>
      <c r="AK154">
        <f t="shared" si="100"/>
        <v>0.31898480666639911</v>
      </c>
      <c r="AL154">
        <f t="shared" si="101"/>
        <v>0.13117499999999999</v>
      </c>
      <c r="AM154">
        <f t="shared" si="102"/>
        <v>-0.32624999999999998</v>
      </c>
      <c r="AN154">
        <f t="shared" si="103"/>
        <v>0.41</v>
      </c>
      <c r="AO154">
        <f t="shared" si="104"/>
        <v>-0.32200000000000001</v>
      </c>
      <c r="AP154">
        <f t="shared" si="88"/>
        <v>0</v>
      </c>
      <c r="AQ154">
        <f t="shared" si="105"/>
        <v>0</v>
      </c>
      <c r="AR154">
        <f t="shared" si="89"/>
        <v>0.32750109018085016</v>
      </c>
      <c r="AS154">
        <f t="shared" si="90"/>
        <v>-4.8000000000000001E-2</v>
      </c>
      <c r="AT154">
        <f t="shared" si="58"/>
        <v>-8.7153409471287815E-2</v>
      </c>
      <c r="AU154" t="e">
        <f t="shared" si="106"/>
        <v>#NUM!</v>
      </c>
      <c r="AV154" t="e">
        <f t="shared" si="107"/>
        <v>#NUM!</v>
      </c>
      <c r="AW154">
        <f t="shared" si="108"/>
        <v>1.3231298123374369</v>
      </c>
      <c r="AX154" s="8" t="e">
        <f t="shared" si="91"/>
        <v>#NUM!</v>
      </c>
      <c r="AY154">
        <f t="shared" si="109"/>
        <v>0.32600000000000001</v>
      </c>
      <c r="AZ154">
        <f t="shared" si="110"/>
        <v>0.2868465905287122</v>
      </c>
      <c r="BA154">
        <f t="shared" si="111"/>
        <v>1.5565591928418438E-2</v>
      </c>
      <c r="BB154">
        <f t="shared" si="92"/>
        <v>0.9375307866980841</v>
      </c>
      <c r="BC154">
        <f t="shared" si="112"/>
        <v>-999</v>
      </c>
    </row>
    <row r="155" spans="1:55" x14ac:dyDescent="0.2">
      <c r="A155">
        <f>Summary!A100</f>
        <v>0</v>
      </c>
      <c r="B155">
        <f>Summary!B100</f>
        <v>0</v>
      </c>
      <c r="C155">
        <f>Summary!C100</f>
        <v>0</v>
      </c>
      <c r="D155" s="8">
        <f t="shared" si="63"/>
        <v>0</v>
      </c>
      <c r="E155" s="9">
        <f t="shared" si="66"/>
        <v>0</v>
      </c>
      <c r="F155" s="8">
        <f t="shared" si="67"/>
        <v>0.30595964911079371</v>
      </c>
      <c r="G155" s="8">
        <f t="shared" si="93"/>
        <v>0.31898480666639911</v>
      </c>
      <c r="H155" s="8">
        <f t="shared" si="64"/>
        <v>0</v>
      </c>
      <c r="I155" s="8">
        <f t="shared" si="65"/>
        <v>0.32750109018085016</v>
      </c>
      <c r="J155" s="8">
        <f t="shared" si="68"/>
        <v>-999</v>
      </c>
      <c r="K155" s="8">
        <f t="shared" si="69"/>
        <v>-999</v>
      </c>
      <c r="L155" s="8" t="e">
        <f t="shared" si="70"/>
        <v>#NUM!</v>
      </c>
      <c r="M155" s="8" t="e">
        <f t="shared" si="94"/>
        <v>#NUM!</v>
      </c>
      <c r="N155" s="8">
        <f t="shared" si="71"/>
        <v>0.16620770138594662</v>
      </c>
      <c r="O155" s="8"/>
      <c r="P155">
        <f t="shared" si="72"/>
        <v>2.629833068116515E-4</v>
      </c>
      <c r="Q155">
        <f t="shared" si="73"/>
        <v>0.15</v>
      </c>
      <c r="R155">
        <f t="shared" si="74"/>
        <v>-1</v>
      </c>
      <c r="S155">
        <f t="shared" si="75"/>
        <v>6.5</v>
      </c>
      <c r="T155">
        <f t="shared" si="76"/>
        <v>1</v>
      </c>
      <c r="U155">
        <f t="shared" si="77"/>
        <v>-0.21264400436128525</v>
      </c>
      <c r="V155" t="e">
        <f t="shared" si="78"/>
        <v>#NUM!</v>
      </c>
      <c r="W155">
        <f t="shared" si="95"/>
        <v>0.12</v>
      </c>
      <c r="X155">
        <f t="shared" si="96"/>
        <v>0.115</v>
      </c>
      <c r="Y155">
        <f t="shared" si="97"/>
        <v>0.1501332741266905</v>
      </c>
      <c r="Z155">
        <f t="shared" si="79"/>
        <v>0.16620770138594662</v>
      </c>
      <c r="AA155">
        <f t="shared" si="98"/>
        <v>0.1891163662933486</v>
      </c>
      <c r="AB155">
        <f t="shared" si="80"/>
        <v>-0.15580000000000283</v>
      </c>
      <c r="AC155">
        <f t="shared" si="81"/>
        <v>-0.17949999999999733</v>
      </c>
      <c r="AD155">
        <f t="shared" si="82"/>
        <v>-0.20669999999999966</v>
      </c>
      <c r="AE155">
        <f t="shared" si="83"/>
        <v>-0.17949999999999733</v>
      </c>
      <c r="AF155">
        <f t="shared" si="84"/>
        <v>-0.96652142000000008</v>
      </c>
      <c r="AG155">
        <f t="shared" si="85"/>
        <v>0.25687800000000005</v>
      </c>
      <c r="AH155">
        <f t="shared" si="86"/>
        <v>0.17349059488999743</v>
      </c>
      <c r="AI155">
        <f t="shared" si="99"/>
        <v>-3.9153409471287814E-2</v>
      </c>
      <c r="AJ155">
        <f t="shared" si="87"/>
        <v>0.30595964911079371</v>
      </c>
      <c r="AK155">
        <f t="shared" si="100"/>
        <v>0.31898480666639911</v>
      </c>
      <c r="AL155">
        <f t="shared" si="101"/>
        <v>0.13117499999999999</v>
      </c>
      <c r="AM155">
        <f t="shared" si="102"/>
        <v>-0.32624999999999998</v>
      </c>
      <c r="AN155">
        <f t="shared" si="103"/>
        <v>0.41</v>
      </c>
      <c r="AO155">
        <f t="shared" si="104"/>
        <v>-0.32200000000000001</v>
      </c>
      <c r="AP155">
        <f t="shared" si="88"/>
        <v>0</v>
      </c>
      <c r="AQ155">
        <f t="shared" si="105"/>
        <v>0</v>
      </c>
      <c r="AR155">
        <f t="shared" si="89"/>
        <v>0.32750109018085016</v>
      </c>
      <c r="AS155">
        <f t="shared" si="90"/>
        <v>-4.8000000000000001E-2</v>
      </c>
      <c r="AT155">
        <f t="shared" si="58"/>
        <v>-8.7153409471287815E-2</v>
      </c>
      <c r="AU155" t="e">
        <f t="shared" si="106"/>
        <v>#NUM!</v>
      </c>
      <c r="AV155" t="e">
        <f t="shared" si="107"/>
        <v>#NUM!</v>
      </c>
      <c r="AW155">
        <f t="shared" si="108"/>
        <v>1.3231298123374369</v>
      </c>
      <c r="AX155" s="8" t="e">
        <f t="shared" si="91"/>
        <v>#NUM!</v>
      </c>
      <c r="AY155">
        <f t="shared" si="109"/>
        <v>0.32600000000000001</v>
      </c>
      <c r="AZ155">
        <f t="shared" si="110"/>
        <v>0.2868465905287122</v>
      </c>
      <c r="BA155">
        <f t="shared" si="111"/>
        <v>1.5565591928418438E-2</v>
      </c>
      <c r="BB155">
        <f t="shared" si="92"/>
        <v>0.9375307866980841</v>
      </c>
      <c r="BC155">
        <f t="shared" si="112"/>
        <v>-999</v>
      </c>
    </row>
    <row r="156" spans="1:55" x14ac:dyDescent="0.2">
      <c r="A156">
        <f>Summary!A101</f>
        <v>0</v>
      </c>
      <c r="B156">
        <f>Summary!B101</f>
        <v>0</v>
      </c>
      <c r="C156">
        <f>Summary!C101</f>
        <v>0</v>
      </c>
      <c r="D156" s="8">
        <f t="shared" si="63"/>
        <v>0</v>
      </c>
      <c r="E156" s="9">
        <f t="shared" si="66"/>
        <v>0</v>
      </c>
      <c r="F156" s="8">
        <f t="shared" si="67"/>
        <v>0.30595964911079371</v>
      </c>
      <c r="G156" s="8">
        <f t="shared" si="93"/>
        <v>0.31898480666639911</v>
      </c>
      <c r="H156" s="8">
        <f t="shared" si="64"/>
        <v>0</v>
      </c>
      <c r="I156" s="8">
        <f t="shared" si="65"/>
        <v>0.32750109018085016</v>
      </c>
      <c r="J156" s="8">
        <f t="shared" si="68"/>
        <v>-999</v>
      </c>
      <c r="K156" s="8">
        <f t="shared" si="69"/>
        <v>-999</v>
      </c>
      <c r="L156" s="8" t="e">
        <f t="shared" si="70"/>
        <v>#NUM!</v>
      </c>
      <c r="M156" s="8" t="e">
        <f t="shared" si="94"/>
        <v>#NUM!</v>
      </c>
      <c r="N156" s="8">
        <f t="shared" si="71"/>
        <v>0.16620770138594662</v>
      </c>
      <c r="O156" s="8"/>
      <c r="P156">
        <f t="shared" si="72"/>
        <v>2.629833068116515E-4</v>
      </c>
      <c r="Q156">
        <f t="shared" si="73"/>
        <v>0.15</v>
      </c>
      <c r="R156">
        <f t="shared" si="74"/>
        <v>-1</v>
      </c>
      <c r="S156">
        <f t="shared" si="75"/>
        <v>6.5</v>
      </c>
      <c r="T156">
        <f t="shared" si="76"/>
        <v>1</v>
      </c>
      <c r="U156">
        <f t="shared" si="77"/>
        <v>-0.21264400436128525</v>
      </c>
      <c r="V156" t="e">
        <f t="shared" si="78"/>
        <v>#NUM!</v>
      </c>
      <c r="W156">
        <f t="shared" si="95"/>
        <v>0.12</v>
      </c>
      <c r="X156">
        <f t="shared" si="96"/>
        <v>0.115</v>
      </c>
      <c r="Y156">
        <f t="shared" si="97"/>
        <v>0.1501332741266905</v>
      </c>
      <c r="Z156">
        <f t="shared" si="79"/>
        <v>0.16620770138594662</v>
      </c>
      <c r="AA156">
        <f t="shared" si="98"/>
        <v>0.1891163662933486</v>
      </c>
      <c r="AB156">
        <f t="shared" si="80"/>
        <v>-0.15580000000000283</v>
      </c>
      <c r="AC156">
        <f t="shared" si="81"/>
        <v>-0.17949999999999733</v>
      </c>
      <c r="AD156">
        <f t="shared" si="82"/>
        <v>-0.20669999999999966</v>
      </c>
      <c r="AE156">
        <f t="shared" si="83"/>
        <v>-0.17949999999999733</v>
      </c>
      <c r="AF156">
        <f t="shared" si="84"/>
        <v>-0.96652142000000008</v>
      </c>
      <c r="AG156">
        <f t="shared" si="85"/>
        <v>0.25687800000000005</v>
      </c>
      <c r="AH156">
        <f t="shared" si="86"/>
        <v>0.17349059488999743</v>
      </c>
      <c r="AI156">
        <f t="shared" si="99"/>
        <v>-3.9153409471287814E-2</v>
      </c>
      <c r="AJ156">
        <f t="shared" si="87"/>
        <v>0.30595964911079371</v>
      </c>
      <c r="AK156">
        <f t="shared" si="100"/>
        <v>0.31898480666639911</v>
      </c>
      <c r="AL156">
        <f t="shared" si="101"/>
        <v>0.13117499999999999</v>
      </c>
      <c r="AM156">
        <f t="shared" si="102"/>
        <v>-0.32624999999999998</v>
      </c>
      <c r="AN156">
        <f t="shared" si="103"/>
        <v>0.41</v>
      </c>
      <c r="AO156">
        <f t="shared" si="104"/>
        <v>-0.32200000000000001</v>
      </c>
      <c r="AP156">
        <f t="shared" si="88"/>
        <v>0</v>
      </c>
      <c r="AQ156">
        <f t="shared" si="105"/>
        <v>0</v>
      </c>
      <c r="AR156">
        <f t="shared" si="89"/>
        <v>0.32750109018085016</v>
      </c>
      <c r="AS156">
        <f t="shared" si="90"/>
        <v>-4.8000000000000001E-2</v>
      </c>
      <c r="AT156">
        <f t="shared" si="58"/>
        <v>-8.7153409471287815E-2</v>
      </c>
      <c r="AU156" t="e">
        <f t="shared" si="106"/>
        <v>#NUM!</v>
      </c>
      <c r="AV156" t="e">
        <f t="shared" si="107"/>
        <v>#NUM!</v>
      </c>
      <c r="AW156">
        <f t="shared" si="108"/>
        <v>1.3231298123374369</v>
      </c>
      <c r="AX156" s="8" t="e">
        <f t="shared" si="91"/>
        <v>#NUM!</v>
      </c>
      <c r="AY156">
        <f t="shared" si="109"/>
        <v>0.32600000000000001</v>
      </c>
      <c r="AZ156">
        <f t="shared" si="110"/>
        <v>0.2868465905287122</v>
      </c>
      <c r="BA156">
        <f t="shared" si="111"/>
        <v>1.5565591928418438E-2</v>
      </c>
      <c r="BB156">
        <f t="shared" si="92"/>
        <v>0.9375307866980841</v>
      </c>
      <c r="BC156">
        <f t="shared" si="112"/>
        <v>-999</v>
      </c>
    </row>
    <row r="157" spans="1:55" x14ac:dyDescent="0.2">
      <c r="A157">
        <f>Summary!A102</f>
        <v>0</v>
      </c>
      <c r="B157">
        <f>Summary!B102</f>
        <v>0</v>
      </c>
      <c r="C157">
        <f>Summary!C102</f>
        <v>0</v>
      </c>
      <c r="D157" s="8">
        <f t="shared" si="63"/>
        <v>0</v>
      </c>
      <c r="E157" s="9">
        <f t="shared" si="66"/>
        <v>0</v>
      </c>
      <c r="F157" s="8">
        <f t="shared" si="67"/>
        <v>0.30595964911079371</v>
      </c>
      <c r="G157" s="8">
        <f t="shared" si="93"/>
        <v>0.31898480666639911</v>
      </c>
      <c r="H157" s="8">
        <f t="shared" si="64"/>
        <v>0</v>
      </c>
      <c r="I157" s="8">
        <f t="shared" si="65"/>
        <v>0.32750109018085016</v>
      </c>
      <c r="J157" s="8">
        <f t="shared" ref="J157:J188" si="113">IF($C157=0.25,$AX157,-999)</f>
        <v>-999</v>
      </c>
      <c r="K157" s="8">
        <f t="shared" ref="K157:K188" si="114">IF($C157=0.25,$BA157,-999)</f>
        <v>-999</v>
      </c>
      <c r="L157" s="8" t="e">
        <f t="shared" si="70"/>
        <v>#NUM!</v>
      </c>
      <c r="M157" s="8" t="e">
        <f t="shared" si="94"/>
        <v>#NUM!</v>
      </c>
      <c r="N157" s="8">
        <f t="shared" si="71"/>
        <v>0.16620770138594662</v>
      </c>
      <c r="O157" s="8"/>
      <c r="P157">
        <f t="shared" si="72"/>
        <v>2.629833068116515E-4</v>
      </c>
      <c r="Q157">
        <f t="shared" si="73"/>
        <v>0.15</v>
      </c>
      <c r="R157">
        <f t="shared" ref="R157:R188" si="115">IF($C157&lt;$Q157,($C157-$Q157),0)/$Q157</f>
        <v>-1</v>
      </c>
      <c r="S157">
        <f t="shared" si="75"/>
        <v>6.5</v>
      </c>
      <c r="T157">
        <f t="shared" ref="T157:T188" si="116">IF($A157&gt;7,0,IF($A157&lt;$S157,1,(7-$A157)/(7-$S157)))</f>
        <v>1</v>
      </c>
      <c r="U157">
        <f t="shared" si="77"/>
        <v>-0.21264400436128525</v>
      </c>
      <c r="V157" t="e">
        <f t="shared" si="78"/>
        <v>#NUM!</v>
      </c>
      <c r="W157">
        <f t="shared" si="95"/>
        <v>0.12</v>
      </c>
      <c r="X157">
        <f t="shared" si="96"/>
        <v>0.115</v>
      </c>
      <c r="Y157">
        <f t="shared" si="97"/>
        <v>0.1501332741266905</v>
      </c>
      <c r="Z157">
        <f t="shared" si="79"/>
        <v>0.16620770138594662</v>
      </c>
      <c r="AA157">
        <f t="shared" si="98"/>
        <v>0.1891163662933486</v>
      </c>
      <c r="AB157">
        <f t="shared" si="80"/>
        <v>-0.15580000000000283</v>
      </c>
      <c r="AC157">
        <f t="shared" si="81"/>
        <v>-0.17949999999999733</v>
      </c>
      <c r="AD157">
        <f t="shared" si="82"/>
        <v>-0.20669999999999966</v>
      </c>
      <c r="AE157">
        <f t="shared" ref="AE157:AE188" si="117">IF($B157=-1,$AB157,IF($B157=0,$AC157,$AD157))</f>
        <v>-0.17949999999999733</v>
      </c>
      <c r="AF157">
        <f t="shared" si="84"/>
        <v>-0.96652142000000008</v>
      </c>
      <c r="AG157">
        <f t="shared" si="85"/>
        <v>0.25687800000000005</v>
      </c>
      <c r="AH157">
        <f t="shared" si="86"/>
        <v>0.17349059488999743</v>
      </c>
      <c r="AI157">
        <f t="shared" si="99"/>
        <v>-3.9153409471287814E-2</v>
      </c>
      <c r="AJ157">
        <f t="shared" si="87"/>
        <v>0.30595964911079371</v>
      </c>
      <c r="AK157">
        <f t="shared" si="100"/>
        <v>0.31898480666639911</v>
      </c>
      <c r="AL157">
        <f t="shared" si="101"/>
        <v>0.13117499999999999</v>
      </c>
      <c r="AM157">
        <f t="shared" si="102"/>
        <v>-0.32624999999999998</v>
      </c>
      <c r="AN157">
        <f t="shared" si="103"/>
        <v>0.41</v>
      </c>
      <c r="AO157">
        <f t="shared" si="104"/>
        <v>-0.32200000000000001</v>
      </c>
      <c r="AP157">
        <f t="shared" ref="AP157:AP188" si="118">IF($C157&lt;0.1,0,IF($C157&lt;0.15,20*$AM157*($C157-0.1),IF($C157&lt;0.28,$AM157+7.69*(1-$AM157)*($C157-0.15),IF($C157&lt;0.3,1,IF($C157&lt;0.4,1-10*(1-$AN157)*($C157-0.3),$AN157-10*($AN157-$AO157)*($C157-0.4))))))</f>
        <v>0</v>
      </c>
      <c r="AQ157">
        <f t="shared" si="105"/>
        <v>0</v>
      </c>
      <c r="AR157">
        <f t="shared" ref="AR157:AR188" si="119">1/(1+EXP(IF($B157=-1,$C$42+$C$43*AI157,IF($B157=0,$D$42+$D$43*$AI157,$E$42+$E$43*$AI157))))</f>
        <v>0.32750109018085016</v>
      </c>
      <c r="AS157">
        <f t="shared" si="90"/>
        <v>-4.8000000000000001E-2</v>
      </c>
      <c r="AT157">
        <f t="shared" ref="AT157:AT203" si="120">$AI157+$AS157</f>
        <v>-8.7153409471287815E-2</v>
      </c>
      <c r="AU157" t="e">
        <f t="shared" si="106"/>
        <v>#NUM!</v>
      </c>
      <c r="AV157" t="e">
        <f t="shared" si="107"/>
        <v>#NUM!</v>
      </c>
      <c r="AW157">
        <f t="shared" si="108"/>
        <v>1.3231298123374369</v>
      </c>
      <c r="AX157" s="8" t="e">
        <f t="shared" ref="AX157:AX188" si="121">IF($B157=-1,$AU157,IF($B157=0,$AV157,$AW157))*($AT157^(1/0.3))</f>
        <v>#NUM!</v>
      </c>
      <c r="AY157">
        <f t="shared" si="109"/>
        <v>0.32600000000000001</v>
      </c>
      <c r="AZ157">
        <f t="shared" si="110"/>
        <v>0.2868465905287122</v>
      </c>
      <c r="BA157">
        <f t="shared" si="111"/>
        <v>1.5565591928418438E-2</v>
      </c>
      <c r="BB157">
        <f t="shared" ref="BB157:BB188" si="122">($AZ157-$D157^0.3)/$F157</f>
        <v>0.9375307866980841</v>
      </c>
      <c r="BC157">
        <f t="shared" si="112"/>
        <v>-999</v>
      </c>
    </row>
    <row r="158" spans="1:55" x14ac:dyDescent="0.2">
      <c r="A158">
        <f>Summary!A103</f>
        <v>0</v>
      </c>
      <c r="B158">
        <f>Summary!B103</f>
        <v>0</v>
      </c>
      <c r="C158">
        <f>Summary!C103</f>
        <v>0</v>
      </c>
      <c r="D158" s="8">
        <f t="shared" si="63"/>
        <v>0</v>
      </c>
      <c r="E158" s="9">
        <f t="shared" si="66"/>
        <v>0</v>
      </c>
      <c r="F158" s="8">
        <f t="shared" si="67"/>
        <v>0.30595964911079371</v>
      </c>
      <c r="G158" s="8">
        <f t="shared" si="93"/>
        <v>0.31898480666639911</v>
      </c>
      <c r="H158" s="8">
        <f t="shared" si="64"/>
        <v>0</v>
      </c>
      <c r="I158" s="8">
        <f t="shared" si="65"/>
        <v>0.32750109018085016</v>
      </c>
      <c r="J158" s="8">
        <f t="shared" si="113"/>
        <v>-999</v>
      </c>
      <c r="K158" s="8">
        <f t="shared" si="114"/>
        <v>-999</v>
      </c>
      <c r="L158" s="8" t="e">
        <f t="shared" si="70"/>
        <v>#NUM!</v>
      </c>
      <c r="M158" s="8" t="e">
        <f t="shared" si="94"/>
        <v>#NUM!</v>
      </c>
      <c r="N158" s="8">
        <f t="shared" si="71"/>
        <v>0.16620770138594662</v>
      </c>
      <c r="O158" s="8"/>
      <c r="P158">
        <f t="shared" si="72"/>
        <v>2.629833068116515E-4</v>
      </c>
      <c r="Q158">
        <f t="shared" si="73"/>
        <v>0.15</v>
      </c>
      <c r="R158">
        <f t="shared" si="115"/>
        <v>-1</v>
      </c>
      <c r="S158">
        <f t="shared" si="75"/>
        <v>6.5</v>
      </c>
      <c r="T158">
        <f t="shared" si="116"/>
        <v>1</v>
      </c>
      <c r="U158">
        <f t="shared" si="77"/>
        <v>-0.21264400436128525</v>
      </c>
      <c r="V158" t="e">
        <f t="shared" si="78"/>
        <v>#NUM!</v>
      </c>
      <c r="W158">
        <f t="shared" si="95"/>
        <v>0.12</v>
      </c>
      <c r="X158">
        <f t="shared" si="96"/>
        <v>0.115</v>
      </c>
      <c r="Y158">
        <f t="shared" si="97"/>
        <v>0.1501332741266905</v>
      </c>
      <c r="Z158">
        <f t="shared" si="79"/>
        <v>0.16620770138594662</v>
      </c>
      <c r="AA158">
        <f t="shared" si="98"/>
        <v>0.1891163662933486</v>
      </c>
      <c r="AB158">
        <f t="shared" si="80"/>
        <v>-0.15580000000000283</v>
      </c>
      <c r="AC158">
        <f t="shared" si="81"/>
        <v>-0.17949999999999733</v>
      </c>
      <c r="AD158">
        <f t="shared" si="82"/>
        <v>-0.20669999999999966</v>
      </c>
      <c r="AE158">
        <f t="shared" si="117"/>
        <v>-0.17949999999999733</v>
      </c>
      <c r="AF158">
        <f t="shared" si="84"/>
        <v>-0.96652142000000008</v>
      </c>
      <c r="AG158">
        <f t="shared" si="85"/>
        <v>0.25687800000000005</v>
      </c>
      <c r="AH158">
        <f t="shared" si="86"/>
        <v>0.17349059488999743</v>
      </c>
      <c r="AI158">
        <f t="shared" si="99"/>
        <v>-3.9153409471287814E-2</v>
      </c>
      <c r="AJ158">
        <f t="shared" si="87"/>
        <v>0.30595964911079371</v>
      </c>
      <c r="AK158">
        <f t="shared" si="100"/>
        <v>0.31898480666639911</v>
      </c>
      <c r="AL158">
        <f t="shared" si="101"/>
        <v>0.13117499999999999</v>
      </c>
      <c r="AM158">
        <f t="shared" si="102"/>
        <v>-0.32624999999999998</v>
      </c>
      <c r="AN158">
        <f t="shared" si="103"/>
        <v>0.41</v>
      </c>
      <c r="AO158">
        <f t="shared" si="104"/>
        <v>-0.32200000000000001</v>
      </c>
      <c r="AP158">
        <f t="shared" si="118"/>
        <v>0</v>
      </c>
      <c r="AQ158">
        <f t="shared" si="105"/>
        <v>0</v>
      </c>
      <c r="AR158">
        <f t="shared" si="119"/>
        <v>0.32750109018085016</v>
      </c>
      <c r="AS158">
        <f t="shared" si="90"/>
        <v>-4.8000000000000001E-2</v>
      </c>
      <c r="AT158">
        <f t="shared" si="120"/>
        <v>-8.7153409471287815E-2</v>
      </c>
      <c r="AU158" t="e">
        <f t="shared" si="106"/>
        <v>#NUM!</v>
      </c>
      <c r="AV158" t="e">
        <f t="shared" si="107"/>
        <v>#NUM!</v>
      </c>
      <c r="AW158">
        <f t="shared" si="108"/>
        <v>1.3231298123374369</v>
      </c>
      <c r="AX158" s="8" t="e">
        <f t="shared" si="121"/>
        <v>#NUM!</v>
      </c>
      <c r="AY158">
        <f t="shared" si="109"/>
        <v>0.32600000000000001</v>
      </c>
      <c r="AZ158">
        <f t="shared" si="110"/>
        <v>0.2868465905287122</v>
      </c>
      <c r="BA158">
        <f t="shared" si="111"/>
        <v>1.5565591928418438E-2</v>
      </c>
      <c r="BB158">
        <f t="shared" si="122"/>
        <v>0.9375307866980841</v>
      </c>
      <c r="BC158">
        <f t="shared" si="112"/>
        <v>-999</v>
      </c>
    </row>
    <row r="159" spans="1:55" x14ac:dyDescent="0.2">
      <c r="A159">
        <f>Summary!A104</f>
        <v>0</v>
      </c>
      <c r="B159">
        <f>Summary!B104</f>
        <v>0</v>
      </c>
      <c r="C159">
        <f>Summary!C104</f>
        <v>0</v>
      </c>
      <c r="D159" s="8">
        <f t="shared" si="63"/>
        <v>0</v>
      </c>
      <c r="E159" s="9">
        <f t="shared" si="66"/>
        <v>0</v>
      </c>
      <c r="F159" s="8">
        <f t="shared" si="67"/>
        <v>0.30595964911079371</v>
      </c>
      <c r="G159" s="8">
        <f t="shared" si="93"/>
        <v>0.31898480666639911</v>
      </c>
      <c r="H159" s="8">
        <f t="shared" si="64"/>
        <v>0</v>
      </c>
      <c r="I159" s="8">
        <f t="shared" si="65"/>
        <v>0.32750109018085016</v>
      </c>
      <c r="J159" s="8">
        <f t="shared" si="113"/>
        <v>-999</v>
      </c>
      <c r="K159" s="8">
        <f t="shared" si="114"/>
        <v>-999</v>
      </c>
      <c r="L159" s="8" t="e">
        <f t="shared" si="70"/>
        <v>#NUM!</v>
      </c>
      <c r="M159" s="8" t="e">
        <f t="shared" si="94"/>
        <v>#NUM!</v>
      </c>
      <c r="N159" s="8">
        <f t="shared" si="71"/>
        <v>0.16620770138594662</v>
      </c>
      <c r="O159" s="8"/>
      <c r="P159">
        <f t="shared" si="72"/>
        <v>2.629833068116515E-4</v>
      </c>
      <c r="Q159">
        <f t="shared" si="73"/>
        <v>0.15</v>
      </c>
      <c r="R159">
        <f t="shared" si="115"/>
        <v>-1</v>
      </c>
      <c r="S159">
        <f t="shared" si="75"/>
        <v>6.5</v>
      </c>
      <c r="T159">
        <f t="shared" si="116"/>
        <v>1</v>
      </c>
      <c r="U159">
        <f t="shared" si="77"/>
        <v>-0.21264400436128525</v>
      </c>
      <c r="V159" t="e">
        <f t="shared" si="78"/>
        <v>#NUM!</v>
      </c>
      <c r="W159">
        <f t="shared" si="95"/>
        <v>0.12</v>
      </c>
      <c r="X159">
        <f t="shared" si="96"/>
        <v>0.115</v>
      </c>
      <c r="Y159">
        <f t="shared" si="97"/>
        <v>0.1501332741266905</v>
      </c>
      <c r="Z159">
        <f t="shared" si="79"/>
        <v>0.16620770138594662</v>
      </c>
      <c r="AA159">
        <f t="shared" si="98"/>
        <v>0.1891163662933486</v>
      </c>
      <c r="AB159">
        <f t="shared" si="80"/>
        <v>-0.15580000000000283</v>
      </c>
      <c r="AC159">
        <f t="shared" si="81"/>
        <v>-0.17949999999999733</v>
      </c>
      <c r="AD159">
        <f t="shared" si="82"/>
        <v>-0.20669999999999966</v>
      </c>
      <c r="AE159">
        <f t="shared" si="117"/>
        <v>-0.17949999999999733</v>
      </c>
      <c r="AF159">
        <f t="shared" si="84"/>
        <v>-0.96652142000000008</v>
      </c>
      <c r="AG159">
        <f t="shared" si="85"/>
        <v>0.25687800000000005</v>
      </c>
      <c r="AH159">
        <f t="shared" si="86"/>
        <v>0.17349059488999743</v>
      </c>
      <c r="AI159">
        <f t="shared" si="99"/>
        <v>-3.9153409471287814E-2</v>
      </c>
      <c r="AJ159">
        <f t="shared" si="87"/>
        <v>0.30595964911079371</v>
      </c>
      <c r="AK159">
        <f t="shared" si="100"/>
        <v>0.31898480666639911</v>
      </c>
      <c r="AL159">
        <f t="shared" si="101"/>
        <v>0.13117499999999999</v>
      </c>
      <c r="AM159">
        <f t="shared" si="102"/>
        <v>-0.32624999999999998</v>
      </c>
      <c r="AN159">
        <f t="shared" si="103"/>
        <v>0.41</v>
      </c>
      <c r="AO159">
        <f t="shared" si="104"/>
        <v>-0.32200000000000001</v>
      </c>
      <c r="AP159">
        <f t="shared" si="118"/>
        <v>0</v>
      </c>
      <c r="AQ159">
        <f t="shared" si="105"/>
        <v>0</v>
      </c>
      <c r="AR159">
        <f t="shared" si="119"/>
        <v>0.32750109018085016</v>
      </c>
      <c r="AS159">
        <f t="shared" si="90"/>
        <v>-4.8000000000000001E-2</v>
      </c>
      <c r="AT159">
        <f t="shared" si="120"/>
        <v>-8.7153409471287815E-2</v>
      </c>
      <c r="AU159" t="e">
        <f t="shared" si="106"/>
        <v>#NUM!</v>
      </c>
      <c r="AV159" t="e">
        <f t="shared" si="107"/>
        <v>#NUM!</v>
      </c>
      <c r="AW159">
        <f t="shared" si="108"/>
        <v>1.3231298123374369</v>
      </c>
      <c r="AX159" s="8" t="e">
        <f t="shared" si="121"/>
        <v>#NUM!</v>
      </c>
      <c r="AY159">
        <f t="shared" si="109"/>
        <v>0.32600000000000001</v>
      </c>
      <c r="AZ159">
        <f t="shared" si="110"/>
        <v>0.2868465905287122</v>
      </c>
      <c r="BA159">
        <f t="shared" si="111"/>
        <v>1.5565591928418438E-2</v>
      </c>
      <c r="BB159">
        <f t="shared" si="122"/>
        <v>0.9375307866980841</v>
      </c>
      <c r="BC159">
        <f t="shared" si="112"/>
        <v>-999</v>
      </c>
    </row>
    <row r="160" spans="1:55" x14ac:dyDescent="0.2">
      <c r="A160">
        <f>Summary!A105</f>
        <v>0</v>
      </c>
      <c r="B160">
        <f>Summary!B105</f>
        <v>0</v>
      </c>
      <c r="C160">
        <f>Summary!C105</f>
        <v>0</v>
      </c>
      <c r="D160" s="8">
        <f t="shared" si="63"/>
        <v>0</v>
      </c>
      <c r="E160" s="9">
        <f t="shared" si="66"/>
        <v>0</v>
      </c>
      <c r="F160" s="8">
        <f t="shared" si="67"/>
        <v>0.30595964911079371</v>
      </c>
      <c r="G160" s="8">
        <f t="shared" si="93"/>
        <v>0.31898480666639911</v>
      </c>
      <c r="H160" s="8">
        <f t="shared" si="64"/>
        <v>0</v>
      </c>
      <c r="I160" s="8">
        <f t="shared" si="65"/>
        <v>0.32750109018085016</v>
      </c>
      <c r="J160" s="8">
        <f t="shared" si="113"/>
        <v>-999</v>
      </c>
      <c r="K160" s="8">
        <f t="shared" si="114"/>
        <v>-999</v>
      </c>
      <c r="L160" s="8" t="e">
        <f t="shared" si="70"/>
        <v>#NUM!</v>
      </c>
      <c r="M160" s="8" t="e">
        <f t="shared" si="94"/>
        <v>#NUM!</v>
      </c>
      <c r="N160" s="8">
        <f t="shared" si="71"/>
        <v>0.16620770138594662</v>
      </c>
      <c r="O160" s="8"/>
      <c r="P160">
        <f t="shared" si="72"/>
        <v>2.629833068116515E-4</v>
      </c>
      <c r="Q160">
        <f t="shared" si="73"/>
        <v>0.15</v>
      </c>
      <c r="R160">
        <f t="shared" si="115"/>
        <v>-1</v>
      </c>
      <c r="S160">
        <f t="shared" si="75"/>
        <v>6.5</v>
      </c>
      <c r="T160">
        <f t="shared" si="116"/>
        <v>1</v>
      </c>
      <c r="U160">
        <f t="shared" si="77"/>
        <v>-0.21264400436128525</v>
      </c>
      <c r="V160" t="e">
        <f t="shared" si="78"/>
        <v>#NUM!</v>
      </c>
      <c r="W160">
        <f t="shared" si="95"/>
        <v>0.12</v>
      </c>
      <c r="X160">
        <f t="shared" si="96"/>
        <v>0.115</v>
      </c>
      <c r="Y160">
        <f t="shared" si="97"/>
        <v>0.1501332741266905</v>
      </c>
      <c r="Z160">
        <f t="shared" si="79"/>
        <v>0.16620770138594662</v>
      </c>
      <c r="AA160">
        <f t="shared" si="98"/>
        <v>0.1891163662933486</v>
      </c>
      <c r="AB160">
        <f t="shared" si="80"/>
        <v>-0.15580000000000283</v>
      </c>
      <c r="AC160">
        <f t="shared" si="81"/>
        <v>-0.17949999999999733</v>
      </c>
      <c r="AD160">
        <f t="shared" si="82"/>
        <v>-0.20669999999999966</v>
      </c>
      <c r="AE160">
        <f t="shared" si="117"/>
        <v>-0.17949999999999733</v>
      </c>
      <c r="AF160">
        <f t="shared" si="84"/>
        <v>-0.96652142000000008</v>
      </c>
      <c r="AG160">
        <f t="shared" si="85"/>
        <v>0.25687800000000005</v>
      </c>
      <c r="AH160">
        <f t="shared" si="86"/>
        <v>0.17349059488999743</v>
      </c>
      <c r="AI160">
        <f t="shared" si="99"/>
        <v>-3.9153409471287814E-2</v>
      </c>
      <c r="AJ160">
        <f t="shared" si="87"/>
        <v>0.30595964911079371</v>
      </c>
      <c r="AK160">
        <f t="shared" si="100"/>
        <v>0.31898480666639911</v>
      </c>
      <c r="AL160">
        <f t="shared" si="101"/>
        <v>0.13117499999999999</v>
      </c>
      <c r="AM160">
        <f t="shared" si="102"/>
        <v>-0.32624999999999998</v>
      </c>
      <c r="AN160">
        <f t="shared" si="103"/>
        <v>0.41</v>
      </c>
      <c r="AO160">
        <f t="shared" si="104"/>
        <v>-0.32200000000000001</v>
      </c>
      <c r="AP160">
        <f t="shared" si="118"/>
        <v>0</v>
      </c>
      <c r="AQ160">
        <f t="shared" si="105"/>
        <v>0</v>
      </c>
      <c r="AR160">
        <f t="shared" si="119"/>
        <v>0.32750109018085016</v>
      </c>
      <c r="AS160">
        <f t="shared" si="90"/>
        <v>-4.8000000000000001E-2</v>
      </c>
      <c r="AT160">
        <f t="shared" si="120"/>
        <v>-8.7153409471287815E-2</v>
      </c>
      <c r="AU160" t="e">
        <f t="shared" si="106"/>
        <v>#NUM!</v>
      </c>
      <c r="AV160" t="e">
        <f t="shared" si="107"/>
        <v>#NUM!</v>
      </c>
      <c r="AW160">
        <f t="shared" si="108"/>
        <v>1.3231298123374369</v>
      </c>
      <c r="AX160" s="8" t="e">
        <f t="shared" si="121"/>
        <v>#NUM!</v>
      </c>
      <c r="AY160">
        <f t="shared" si="109"/>
        <v>0.32600000000000001</v>
      </c>
      <c r="AZ160">
        <f t="shared" si="110"/>
        <v>0.2868465905287122</v>
      </c>
      <c r="BA160">
        <f t="shared" si="111"/>
        <v>1.5565591928418438E-2</v>
      </c>
      <c r="BB160">
        <f t="shared" si="122"/>
        <v>0.9375307866980841</v>
      </c>
      <c r="BC160">
        <f t="shared" si="112"/>
        <v>-999</v>
      </c>
    </row>
    <row r="161" spans="1:55" x14ac:dyDescent="0.2">
      <c r="A161">
        <f>Summary!A106</f>
        <v>0</v>
      </c>
      <c r="B161">
        <f>Summary!B106</f>
        <v>0</v>
      </c>
      <c r="C161">
        <f>Summary!C106</f>
        <v>0</v>
      </c>
      <c r="D161" s="8">
        <f t="shared" si="63"/>
        <v>0</v>
      </c>
      <c r="E161" s="9">
        <f t="shared" si="66"/>
        <v>0</v>
      </c>
      <c r="F161" s="8">
        <f t="shared" si="67"/>
        <v>0.30595964911079371</v>
      </c>
      <c r="G161" s="8">
        <f t="shared" si="93"/>
        <v>0.31898480666639911</v>
      </c>
      <c r="H161" s="8">
        <f t="shared" si="64"/>
        <v>0</v>
      </c>
      <c r="I161" s="8">
        <f t="shared" si="65"/>
        <v>0.32750109018085016</v>
      </c>
      <c r="J161" s="8">
        <f t="shared" si="113"/>
        <v>-999</v>
      </c>
      <c r="K161" s="8">
        <f t="shared" si="114"/>
        <v>-999</v>
      </c>
      <c r="L161" s="8" t="e">
        <f t="shared" si="70"/>
        <v>#NUM!</v>
      </c>
      <c r="M161" s="8" t="e">
        <f t="shared" si="94"/>
        <v>#NUM!</v>
      </c>
      <c r="N161" s="8">
        <f t="shared" si="71"/>
        <v>0.16620770138594662</v>
      </c>
      <c r="O161" s="8"/>
      <c r="P161">
        <f t="shared" si="72"/>
        <v>2.629833068116515E-4</v>
      </c>
      <c r="Q161">
        <f t="shared" si="73"/>
        <v>0.15</v>
      </c>
      <c r="R161">
        <f t="shared" si="115"/>
        <v>-1</v>
      </c>
      <c r="S161">
        <f t="shared" si="75"/>
        <v>6.5</v>
      </c>
      <c r="T161">
        <f t="shared" si="116"/>
        <v>1</v>
      </c>
      <c r="U161">
        <f t="shared" si="77"/>
        <v>-0.21264400436128525</v>
      </c>
      <c r="V161" t="e">
        <f t="shared" si="78"/>
        <v>#NUM!</v>
      </c>
      <c r="W161">
        <f t="shared" si="95"/>
        <v>0.12</v>
      </c>
      <c r="X161">
        <f t="shared" si="96"/>
        <v>0.115</v>
      </c>
      <c r="Y161">
        <f t="shared" si="97"/>
        <v>0.1501332741266905</v>
      </c>
      <c r="Z161">
        <f t="shared" si="79"/>
        <v>0.16620770138594662</v>
      </c>
      <c r="AA161">
        <f t="shared" si="98"/>
        <v>0.1891163662933486</v>
      </c>
      <c r="AB161">
        <f t="shared" si="80"/>
        <v>-0.15580000000000283</v>
      </c>
      <c r="AC161">
        <f t="shared" si="81"/>
        <v>-0.17949999999999733</v>
      </c>
      <c r="AD161">
        <f t="shared" si="82"/>
        <v>-0.20669999999999966</v>
      </c>
      <c r="AE161">
        <f t="shared" si="117"/>
        <v>-0.17949999999999733</v>
      </c>
      <c r="AF161">
        <f t="shared" si="84"/>
        <v>-0.96652142000000008</v>
      </c>
      <c r="AG161">
        <f t="shared" si="85"/>
        <v>0.25687800000000005</v>
      </c>
      <c r="AH161">
        <f t="shared" si="86"/>
        <v>0.17349059488999743</v>
      </c>
      <c r="AI161">
        <f t="shared" si="99"/>
        <v>-3.9153409471287814E-2</v>
      </c>
      <c r="AJ161">
        <f t="shared" si="87"/>
        <v>0.30595964911079371</v>
      </c>
      <c r="AK161">
        <f t="shared" si="100"/>
        <v>0.31898480666639911</v>
      </c>
      <c r="AL161">
        <f t="shared" si="101"/>
        <v>0.13117499999999999</v>
      </c>
      <c r="AM161">
        <f t="shared" si="102"/>
        <v>-0.32624999999999998</v>
      </c>
      <c r="AN161">
        <f t="shared" si="103"/>
        <v>0.41</v>
      </c>
      <c r="AO161">
        <f t="shared" si="104"/>
        <v>-0.32200000000000001</v>
      </c>
      <c r="AP161">
        <f t="shared" si="118"/>
        <v>0</v>
      </c>
      <c r="AQ161">
        <f t="shared" si="105"/>
        <v>0</v>
      </c>
      <c r="AR161">
        <f t="shared" si="119"/>
        <v>0.32750109018085016</v>
      </c>
      <c r="AS161">
        <f t="shared" si="90"/>
        <v>-4.8000000000000001E-2</v>
      </c>
      <c r="AT161">
        <f t="shared" si="120"/>
        <v>-8.7153409471287815E-2</v>
      </c>
      <c r="AU161" t="e">
        <f t="shared" si="106"/>
        <v>#NUM!</v>
      </c>
      <c r="AV161" t="e">
        <f t="shared" si="107"/>
        <v>#NUM!</v>
      </c>
      <c r="AW161">
        <f t="shared" si="108"/>
        <v>1.3231298123374369</v>
      </c>
      <c r="AX161" s="8" t="e">
        <f t="shared" si="121"/>
        <v>#NUM!</v>
      </c>
      <c r="AY161">
        <f t="shared" si="109"/>
        <v>0.32600000000000001</v>
      </c>
      <c r="AZ161">
        <f t="shared" si="110"/>
        <v>0.2868465905287122</v>
      </c>
      <c r="BA161">
        <f t="shared" si="111"/>
        <v>1.5565591928418438E-2</v>
      </c>
      <c r="BB161">
        <f t="shared" si="122"/>
        <v>0.9375307866980841</v>
      </c>
      <c r="BC161">
        <f t="shared" si="112"/>
        <v>-999</v>
      </c>
    </row>
    <row r="162" spans="1:55" x14ac:dyDescent="0.2">
      <c r="A162">
        <f>Summary!A107</f>
        <v>0</v>
      </c>
      <c r="B162">
        <f>Summary!B107</f>
        <v>0</v>
      </c>
      <c r="C162">
        <f>Summary!C107</f>
        <v>0</v>
      </c>
      <c r="D162" s="8">
        <f t="shared" si="63"/>
        <v>0</v>
      </c>
      <c r="E162" s="9">
        <f t="shared" si="66"/>
        <v>0</v>
      </c>
      <c r="F162" s="8">
        <f t="shared" si="67"/>
        <v>0.30595964911079371</v>
      </c>
      <c r="G162" s="8">
        <f t="shared" si="93"/>
        <v>0.31898480666639911</v>
      </c>
      <c r="H162" s="8">
        <f t="shared" si="64"/>
        <v>0</v>
      </c>
      <c r="I162" s="8">
        <f t="shared" si="65"/>
        <v>0.32750109018085016</v>
      </c>
      <c r="J162" s="8">
        <f t="shared" si="113"/>
        <v>-999</v>
      </c>
      <c r="K162" s="8">
        <f t="shared" si="114"/>
        <v>-999</v>
      </c>
      <c r="L162" s="8" t="e">
        <f t="shared" si="70"/>
        <v>#NUM!</v>
      </c>
      <c r="M162" s="8" t="e">
        <f t="shared" si="94"/>
        <v>#NUM!</v>
      </c>
      <c r="N162" s="8">
        <f t="shared" si="71"/>
        <v>0.16620770138594662</v>
      </c>
      <c r="O162" s="8"/>
      <c r="P162">
        <f t="shared" si="72"/>
        <v>2.629833068116515E-4</v>
      </c>
      <c r="Q162">
        <f t="shared" si="73"/>
        <v>0.15</v>
      </c>
      <c r="R162">
        <f t="shared" si="115"/>
        <v>-1</v>
      </c>
      <c r="S162">
        <f t="shared" si="75"/>
        <v>6.5</v>
      </c>
      <c r="T162">
        <f t="shared" si="116"/>
        <v>1</v>
      </c>
      <c r="U162">
        <f t="shared" si="77"/>
        <v>-0.21264400436128525</v>
      </c>
      <c r="V162" t="e">
        <f t="shared" si="78"/>
        <v>#NUM!</v>
      </c>
      <c r="W162">
        <f t="shared" si="95"/>
        <v>0.12</v>
      </c>
      <c r="X162">
        <f t="shared" si="96"/>
        <v>0.115</v>
      </c>
      <c r="Y162">
        <f t="shared" si="97"/>
        <v>0.1501332741266905</v>
      </c>
      <c r="Z162">
        <f t="shared" si="79"/>
        <v>0.16620770138594662</v>
      </c>
      <c r="AA162">
        <f t="shared" si="98"/>
        <v>0.1891163662933486</v>
      </c>
      <c r="AB162">
        <f t="shared" si="80"/>
        <v>-0.15580000000000283</v>
      </c>
      <c r="AC162">
        <f t="shared" si="81"/>
        <v>-0.17949999999999733</v>
      </c>
      <c r="AD162">
        <f t="shared" si="82"/>
        <v>-0.20669999999999966</v>
      </c>
      <c r="AE162">
        <f t="shared" si="117"/>
        <v>-0.17949999999999733</v>
      </c>
      <c r="AF162">
        <f t="shared" si="84"/>
        <v>-0.96652142000000008</v>
      </c>
      <c r="AG162">
        <f t="shared" si="85"/>
        <v>0.25687800000000005</v>
      </c>
      <c r="AH162">
        <f t="shared" si="86"/>
        <v>0.17349059488999743</v>
      </c>
      <c r="AI162">
        <f t="shared" si="99"/>
        <v>-3.9153409471287814E-2</v>
      </c>
      <c r="AJ162">
        <f t="shared" si="87"/>
        <v>0.30595964911079371</v>
      </c>
      <c r="AK162">
        <f t="shared" si="100"/>
        <v>0.31898480666639911</v>
      </c>
      <c r="AL162">
        <f t="shared" si="101"/>
        <v>0.13117499999999999</v>
      </c>
      <c r="AM162">
        <f t="shared" si="102"/>
        <v>-0.32624999999999998</v>
      </c>
      <c r="AN162">
        <f t="shared" si="103"/>
        <v>0.41</v>
      </c>
      <c r="AO162">
        <f t="shared" si="104"/>
        <v>-0.32200000000000001</v>
      </c>
      <c r="AP162">
        <f t="shared" si="118"/>
        <v>0</v>
      </c>
      <c r="AQ162">
        <f t="shared" si="105"/>
        <v>0</v>
      </c>
      <c r="AR162">
        <f t="shared" si="119"/>
        <v>0.32750109018085016</v>
      </c>
      <c r="AS162">
        <f t="shared" si="90"/>
        <v>-4.8000000000000001E-2</v>
      </c>
      <c r="AT162">
        <f t="shared" si="120"/>
        <v>-8.7153409471287815E-2</v>
      </c>
      <c r="AU162" t="e">
        <f t="shared" si="106"/>
        <v>#NUM!</v>
      </c>
      <c r="AV162" t="e">
        <f t="shared" si="107"/>
        <v>#NUM!</v>
      </c>
      <c r="AW162">
        <f t="shared" si="108"/>
        <v>1.3231298123374369</v>
      </c>
      <c r="AX162" s="8" t="e">
        <f t="shared" si="121"/>
        <v>#NUM!</v>
      </c>
      <c r="AY162">
        <f t="shared" si="109"/>
        <v>0.32600000000000001</v>
      </c>
      <c r="AZ162">
        <f t="shared" si="110"/>
        <v>0.2868465905287122</v>
      </c>
      <c r="BA162">
        <f t="shared" si="111"/>
        <v>1.5565591928418438E-2</v>
      </c>
      <c r="BB162">
        <f t="shared" si="122"/>
        <v>0.9375307866980841</v>
      </c>
      <c r="BC162">
        <f t="shared" si="112"/>
        <v>-999</v>
      </c>
    </row>
    <row r="163" spans="1:55" x14ac:dyDescent="0.2">
      <c r="A163">
        <f>Summary!A108</f>
        <v>0</v>
      </c>
      <c r="B163">
        <f>Summary!B108</f>
        <v>0</v>
      </c>
      <c r="C163">
        <f>Summary!C108</f>
        <v>0</v>
      </c>
      <c r="D163" s="8">
        <f t="shared" si="63"/>
        <v>0</v>
      </c>
      <c r="E163" s="9">
        <f t="shared" si="66"/>
        <v>0</v>
      </c>
      <c r="F163" s="8">
        <f t="shared" si="67"/>
        <v>0.30595964911079371</v>
      </c>
      <c r="G163" s="8">
        <f t="shared" si="93"/>
        <v>0.31898480666639911</v>
      </c>
      <c r="H163" s="8">
        <f t="shared" si="64"/>
        <v>0</v>
      </c>
      <c r="I163" s="8">
        <f t="shared" si="65"/>
        <v>0.32750109018085016</v>
      </c>
      <c r="J163" s="8">
        <f t="shared" si="113"/>
        <v>-999</v>
      </c>
      <c r="K163" s="8">
        <f t="shared" si="114"/>
        <v>-999</v>
      </c>
      <c r="L163" s="8" t="e">
        <f t="shared" si="70"/>
        <v>#NUM!</v>
      </c>
      <c r="M163" s="8" t="e">
        <f t="shared" si="94"/>
        <v>#NUM!</v>
      </c>
      <c r="N163" s="8">
        <f t="shared" si="71"/>
        <v>0.16620770138594662</v>
      </c>
      <c r="O163" s="8"/>
      <c r="P163">
        <f t="shared" si="72"/>
        <v>2.629833068116515E-4</v>
      </c>
      <c r="Q163">
        <f t="shared" si="73"/>
        <v>0.15</v>
      </c>
      <c r="R163">
        <f t="shared" si="115"/>
        <v>-1</v>
      </c>
      <c r="S163">
        <f t="shared" si="75"/>
        <v>6.5</v>
      </c>
      <c r="T163">
        <f t="shared" si="116"/>
        <v>1</v>
      </c>
      <c r="U163">
        <f t="shared" si="77"/>
        <v>-0.21264400436128525</v>
      </c>
      <c r="V163" t="e">
        <f t="shared" si="78"/>
        <v>#NUM!</v>
      </c>
      <c r="W163">
        <f t="shared" si="95"/>
        <v>0.12</v>
      </c>
      <c r="X163">
        <f t="shared" si="96"/>
        <v>0.115</v>
      </c>
      <c r="Y163">
        <f t="shared" si="97"/>
        <v>0.1501332741266905</v>
      </c>
      <c r="Z163">
        <f t="shared" si="79"/>
        <v>0.16620770138594662</v>
      </c>
      <c r="AA163">
        <f t="shared" si="98"/>
        <v>0.1891163662933486</v>
      </c>
      <c r="AB163">
        <f t="shared" si="80"/>
        <v>-0.15580000000000283</v>
      </c>
      <c r="AC163">
        <f t="shared" si="81"/>
        <v>-0.17949999999999733</v>
      </c>
      <c r="AD163">
        <f t="shared" si="82"/>
        <v>-0.20669999999999966</v>
      </c>
      <c r="AE163">
        <f t="shared" si="117"/>
        <v>-0.17949999999999733</v>
      </c>
      <c r="AF163">
        <f t="shared" si="84"/>
        <v>-0.96652142000000008</v>
      </c>
      <c r="AG163">
        <f t="shared" si="85"/>
        <v>0.25687800000000005</v>
      </c>
      <c r="AH163">
        <f t="shared" si="86"/>
        <v>0.17349059488999743</v>
      </c>
      <c r="AI163">
        <f t="shared" si="99"/>
        <v>-3.9153409471287814E-2</v>
      </c>
      <c r="AJ163">
        <f t="shared" si="87"/>
        <v>0.30595964911079371</v>
      </c>
      <c r="AK163">
        <f t="shared" si="100"/>
        <v>0.31898480666639911</v>
      </c>
      <c r="AL163">
        <f t="shared" si="101"/>
        <v>0.13117499999999999</v>
      </c>
      <c r="AM163">
        <f t="shared" si="102"/>
        <v>-0.32624999999999998</v>
      </c>
      <c r="AN163">
        <f t="shared" si="103"/>
        <v>0.41</v>
      </c>
      <c r="AO163">
        <f t="shared" si="104"/>
        <v>-0.32200000000000001</v>
      </c>
      <c r="AP163">
        <f t="shared" si="118"/>
        <v>0</v>
      </c>
      <c r="AQ163">
        <f t="shared" si="105"/>
        <v>0</v>
      </c>
      <c r="AR163">
        <f t="shared" si="119"/>
        <v>0.32750109018085016</v>
      </c>
      <c r="AS163">
        <f t="shared" si="90"/>
        <v>-4.8000000000000001E-2</v>
      </c>
      <c r="AT163">
        <f t="shared" si="120"/>
        <v>-8.7153409471287815E-2</v>
      </c>
      <c r="AU163" t="e">
        <f t="shared" si="106"/>
        <v>#NUM!</v>
      </c>
      <c r="AV163" t="e">
        <f t="shared" si="107"/>
        <v>#NUM!</v>
      </c>
      <c r="AW163">
        <f t="shared" si="108"/>
        <v>1.3231298123374369</v>
      </c>
      <c r="AX163" s="8" t="e">
        <f t="shared" si="121"/>
        <v>#NUM!</v>
      </c>
      <c r="AY163">
        <f t="shared" si="109"/>
        <v>0.32600000000000001</v>
      </c>
      <c r="AZ163">
        <f t="shared" si="110"/>
        <v>0.2868465905287122</v>
      </c>
      <c r="BA163">
        <f t="shared" si="111"/>
        <v>1.5565591928418438E-2</v>
      </c>
      <c r="BB163">
        <f t="shared" si="122"/>
        <v>0.9375307866980841</v>
      </c>
      <c r="BC163">
        <f t="shared" si="112"/>
        <v>-999</v>
      </c>
    </row>
    <row r="164" spans="1:55" x14ac:dyDescent="0.2">
      <c r="A164">
        <f>Summary!A109</f>
        <v>0</v>
      </c>
      <c r="B164">
        <f>Summary!B109</f>
        <v>0</v>
      </c>
      <c r="C164">
        <f>Summary!C109</f>
        <v>0</v>
      </c>
      <c r="D164" s="8">
        <f t="shared" si="63"/>
        <v>0</v>
      </c>
      <c r="E164" s="9">
        <f t="shared" si="66"/>
        <v>0</v>
      </c>
      <c r="F164" s="8">
        <f t="shared" si="67"/>
        <v>0.30595964911079371</v>
      </c>
      <c r="G164" s="8">
        <f t="shared" si="93"/>
        <v>0.31898480666639911</v>
      </c>
      <c r="H164" s="8">
        <f t="shared" si="64"/>
        <v>0</v>
      </c>
      <c r="I164" s="8">
        <f t="shared" si="65"/>
        <v>0.32750109018085016</v>
      </c>
      <c r="J164" s="8">
        <f t="shared" si="113"/>
        <v>-999</v>
      </c>
      <c r="K164" s="8">
        <f t="shared" si="114"/>
        <v>-999</v>
      </c>
      <c r="L164" s="8" t="e">
        <f t="shared" si="70"/>
        <v>#NUM!</v>
      </c>
      <c r="M164" s="8" t="e">
        <f t="shared" si="94"/>
        <v>#NUM!</v>
      </c>
      <c r="N164" s="8">
        <f t="shared" si="71"/>
        <v>0.16620770138594662</v>
      </c>
      <c r="O164" s="8"/>
      <c r="P164">
        <f t="shared" si="72"/>
        <v>2.629833068116515E-4</v>
      </c>
      <c r="Q164">
        <f t="shared" si="73"/>
        <v>0.15</v>
      </c>
      <c r="R164">
        <f t="shared" si="115"/>
        <v>-1</v>
      </c>
      <c r="S164">
        <f t="shared" si="75"/>
        <v>6.5</v>
      </c>
      <c r="T164">
        <f t="shared" si="116"/>
        <v>1</v>
      </c>
      <c r="U164">
        <f t="shared" si="77"/>
        <v>-0.21264400436128525</v>
      </c>
      <c r="V164" t="e">
        <f t="shared" si="78"/>
        <v>#NUM!</v>
      </c>
      <c r="W164">
        <f t="shared" si="95"/>
        <v>0.12</v>
      </c>
      <c r="X164">
        <f t="shared" si="96"/>
        <v>0.115</v>
      </c>
      <c r="Y164">
        <f t="shared" si="97"/>
        <v>0.1501332741266905</v>
      </c>
      <c r="Z164">
        <f t="shared" si="79"/>
        <v>0.16620770138594662</v>
      </c>
      <c r="AA164">
        <f t="shared" si="98"/>
        <v>0.1891163662933486</v>
      </c>
      <c r="AB164">
        <f t="shared" si="80"/>
        <v>-0.15580000000000283</v>
      </c>
      <c r="AC164">
        <f t="shared" si="81"/>
        <v>-0.17949999999999733</v>
      </c>
      <c r="AD164">
        <f t="shared" si="82"/>
        <v>-0.20669999999999966</v>
      </c>
      <c r="AE164">
        <f t="shared" si="117"/>
        <v>-0.17949999999999733</v>
      </c>
      <c r="AF164">
        <f t="shared" si="84"/>
        <v>-0.96652142000000008</v>
      </c>
      <c r="AG164">
        <f t="shared" si="85"/>
        <v>0.25687800000000005</v>
      </c>
      <c r="AH164">
        <f t="shared" si="86"/>
        <v>0.17349059488999743</v>
      </c>
      <c r="AI164">
        <f t="shared" si="99"/>
        <v>-3.9153409471287814E-2</v>
      </c>
      <c r="AJ164">
        <f t="shared" si="87"/>
        <v>0.30595964911079371</v>
      </c>
      <c r="AK164">
        <f t="shared" si="100"/>
        <v>0.31898480666639911</v>
      </c>
      <c r="AL164">
        <f t="shared" si="101"/>
        <v>0.13117499999999999</v>
      </c>
      <c r="AM164">
        <f t="shared" si="102"/>
        <v>-0.32624999999999998</v>
      </c>
      <c r="AN164">
        <f t="shared" si="103"/>
        <v>0.41</v>
      </c>
      <c r="AO164">
        <f t="shared" si="104"/>
        <v>-0.32200000000000001</v>
      </c>
      <c r="AP164">
        <f t="shared" si="118"/>
        <v>0</v>
      </c>
      <c r="AQ164">
        <f t="shared" si="105"/>
        <v>0</v>
      </c>
      <c r="AR164">
        <f t="shared" si="119"/>
        <v>0.32750109018085016</v>
      </c>
      <c r="AS164">
        <f t="shared" si="90"/>
        <v>-4.8000000000000001E-2</v>
      </c>
      <c r="AT164">
        <f t="shared" si="120"/>
        <v>-8.7153409471287815E-2</v>
      </c>
      <c r="AU164" t="e">
        <f t="shared" si="106"/>
        <v>#NUM!</v>
      </c>
      <c r="AV164" t="e">
        <f t="shared" si="107"/>
        <v>#NUM!</v>
      </c>
      <c r="AW164">
        <f t="shared" si="108"/>
        <v>1.3231298123374369</v>
      </c>
      <c r="AX164" s="8" t="e">
        <f t="shared" si="121"/>
        <v>#NUM!</v>
      </c>
      <c r="AY164">
        <f t="shared" si="109"/>
        <v>0.32600000000000001</v>
      </c>
      <c r="AZ164">
        <f t="shared" si="110"/>
        <v>0.2868465905287122</v>
      </c>
      <c r="BA164">
        <f t="shared" si="111"/>
        <v>1.5565591928418438E-2</v>
      </c>
      <c r="BB164">
        <f t="shared" si="122"/>
        <v>0.9375307866980841</v>
      </c>
      <c r="BC164">
        <f t="shared" si="112"/>
        <v>-999</v>
      </c>
    </row>
    <row r="165" spans="1:55" x14ac:dyDescent="0.2">
      <c r="A165">
        <f>Summary!A110</f>
        <v>0</v>
      </c>
      <c r="B165">
        <f>Summary!B110</f>
        <v>0</v>
      </c>
      <c r="C165">
        <f>Summary!C110</f>
        <v>0</v>
      </c>
      <c r="D165" s="8">
        <f t="shared" si="63"/>
        <v>0</v>
      </c>
      <c r="E165" s="9">
        <f t="shared" si="66"/>
        <v>0</v>
      </c>
      <c r="F165" s="8">
        <f t="shared" si="67"/>
        <v>0.30595964911079371</v>
      </c>
      <c r="G165" s="8">
        <f t="shared" si="93"/>
        <v>0.31898480666639911</v>
      </c>
      <c r="H165" s="8">
        <f t="shared" si="64"/>
        <v>0</v>
      </c>
      <c r="I165" s="8">
        <f t="shared" si="65"/>
        <v>0.32750109018085016</v>
      </c>
      <c r="J165" s="8">
        <f t="shared" si="113"/>
        <v>-999</v>
      </c>
      <c r="K165" s="8">
        <f t="shared" si="114"/>
        <v>-999</v>
      </c>
      <c r="L165" s="8" t="e">
        <f t="shared" si="70"/>
        <v>#NUM!</v>
      </c>
      <c r="M165" s="8" t="e">
        <f t="shared" si="94"/>
        <v>#NUM!</v>
      </c>
      <c r="N165" s="8">
        <f t="shared" si="71"/>
        <v>0.16620770138594662</v>
      </c>
      <c r="O165" s="8"/>
      <c r="P165">
        <f t="shared" si="72"/>
        <v>2.629833068116515E-4</v>
      </c>
      <c r="Q165">
        <f t="shared" si="73"/>
        <v>0.15</v>
      </c>
      <c r="R165">
        <f t="shared" si="115"/>
        <v>-1</v>
      </c>
      <c r="S165">
        <f t="shared" si="75"/>
        <v>6.5</v>
      </c>
      <c r="T165">
        <f t="shared" si="116"/>
        <v>1</v>
      </c>
      <c r="U165">
        <f t="shared" si="77"/>
        <v>-0.21264400436128525</v>
      </c>
      <c r="V165" t="e">
        <f t="shared" si="78"/>
        <v>#NUM!</v>
      </c>
      <c r="W165">
        <f t="shared" si="95"/>
        <v>0.12</v>
      </c>
      <c r="X165">
        <f t="shared" si="96"/>
        <v>0.115</v>
      </c>
      <c r="Y165">
        <f t="shared" si="97"/>
        <v>0.1501332741266905</v>
      </c>
      <c r="Z165">
        <f t="shared" si="79"/>
        <v>0.16620770138594662</v>
      </c>
      <c r="AA165">
        <f t="shared" si="98"/>
        <v>0.1891163662933486</v>
      </c>
      <c r="AB165">
        <f t="shared" si="80"/>
        <v>-0.15580000000000283</v>
      </c>
      <c r="AC165">
        <f t="shared" si="81"/>
        <v>-0.17949999999999733</v>
      </c>
      <c r="AD165">
        <f t="shared" si="82"/>
        <v>-0.20669999999999966</v>
      </c>
      <c r="AE165">
        <f t="shared" si="117"/>
        <v>-0.17949999999999733</v>
      </c>
      <c r="AF165">
        <f t="shared" si="84"/>
        <v>-0.96652142000000008</v>
      </c>
      <c r="AG165">
        <f t="shared" si="85"/>
        <v>0.25687800000000005</v>
      </c>
      <c r="AH165">
        <f t="shared" si="86"/>
        <v>0.17349059488999743</v>
      </c>
      <c r="AI165">
        <f t="shared" si="99"/>
        <v>-3.9153409471287814E-2</v>
      </c>
      <c r="AJ165">
        <f t="shared" si="87"/>
        <v>0.30595964911079371</v>
      </c>
      <c r="AK165">
        <f t="shared" si="100"/>
        <v>0.31898480666639911</v>
      </c>
      <c r="AL165">
        <f t="shared" si="101"/>
        <v>0.13117499999999999</v>
      </c>
      <c r="AM165">
        <f t="shared" si="102"/>
        <v>-0.32624999999999998</v>
      </c>
      <c r="AN165">
        <f t="shared" si="103"/>
        <v>0.41</v>
      </c>
      <c r="AO165">
        <f t="shared" si="104"/>
        <v>-0.32200000000000001</v>
      </c>
      <c r="AP165">
        <f t="shared" si="118"/>
        <v>0</v>
      </c>
      <c r="AQ165">
        <f t="shared" si="105"/>
        <v>0</v>
      </c>
      <c r="AR165">
        <f t="shared" si="119"/>
        <v>0.32750109018085016</v>
      </c>
      <c r="AS165">
        <f t="shared" si="90"/>
        <v>-4.8000000000000001E-2</v>
      </c>
      <c r="AT165">
        <f t="shared" si="120"/>
        <v>-8.7153409471287815E-2</v>
      </c>
      <c r="AU165" t="e">
        <f t="shared" si="106"/>
        <v>#NUM!</v>
      </c>
      <c r="AV165" t="e">
        <f t="shared" si="107"/>
        <v>#NUM!</v>
      </c>
      <c r="AW165">
        <f t="shared" si="108"/>
        <v>1.3231298123374369</v>
      </c>
      <c r="AX165" s="8" t="e">
        <f t="shared" si="121"/>
        <v>#NUM!</v>
      </c>
      <c r="AY165">
        <f t="shared" si="109"/>
        <v>0.32600000000000001</v>
      </c>
      <c r="AZ165">
        <f t="shared" si="110"/>
        <v>0.2868465905287122</v>
      </c>
      <c r="BA165">
        <f t="shared" si="111"/>
        <v>1.5565591928418438E-2</v>
      </c>
      <c r="BB165">
        <f t="shared" si="122"/>
        <v>0.9375307866980841</v>
      </c>
      <c r="BC165">
        <f t="shared" si="112"/>
        <v>-999</v>
      </c>
    </row>
    <row r="166" spans="1:55" x14ac:dyDescent="0.2">
      <c r="A166">
        <f>Summary!A111</f>
        <v>0</v>
      </c>
      <c r="B166">
        <f>Summary!B111</f>
        <v>0</v>
      </c>
      <c r="C166">
        <f>Summary!C111</f>
        <v>0</v>
      </c>
      <c r="D166" s="8">
        <f t="shared" si="63"/>
        <v>0</v>
      </c>
      <c r="E166" s="9">
        <f t="shared" si="66"/>
        <v>0</v>
      </c>
      <c r="F166" s="8">
        <f t="shared" si="67"/>
        <v>0.30595964911079371</v>
      </c>
      <c r="G166" s="8">
        <f t="shared" si="93"/>
        <v>0.31898480666639911</v>
      </c>
      <c r="H166" s="8">
        <f t="shared" si="64"/>
        <v>0</v>
      </c>
      <c r="I166" s="8">
        <f t="shared" si="65"/>
        <v>0.32750109018085016</v>
      </c>
      <c r="J166" s="8">
        <f t="shared" si="113"/>
        <v>-999</v>
      </c>
      <c r="K166" s="8">
        <f t="shared" si="114"/>
        <v>-999</v>
      </c>
      <c r="L166" s="8" t="e">
        <f t="shared" si="70"/>
        <v>#NUM!</v>
      </c>
      <c r="M166" s="8" t="e">
        <f t="shared" si="94"/>
        <v>#NUM!</v>
      </c>
      <c r="N166" s="8">
        <f t="shared" si="71"/>
        <v>0.16620770138594662</v>
      </c>
      <c r="O166" s="8"/>
      <c r="P166">
        <f t="shared" si="72"/>
        <v>2.629833068116515E-4</v>
      </c>
      <c r="Q166">
        <f t="shared" si="73"/>
        <v>0.15</v>
      </c>
      <c r="R166">
        <f t="shared" si="115"/>
        <v>-1</v>
      </c>
      <c r="S166">
        <f t="shared" si="75"/>
        <v>6.5</v>
      </c>
      <c r="T166">
        <f t="shared" si="116"/>
        <v>1</v>
      </c>
      <c r="U166">
        <f t="shared" si="77"/>
        <v>-0.21264400436128525</v>
      </c>
      <c r="V166" t="e">
        <f t="shared" si="78"/>
        <v>#NUM!</v>
      </c>
      <c r="W166">
        <f t="shared" si="95"/>
        <v>0.12</v>
      </c>
      <c r="X166">
        <f t="shared" si="96"/>
        <v>0.115</v>
      </c>
      <c r="Y166">
        <f t="shared" si="97"/>
        <v>0.1501332741266905</v>
      </c>
      <c r="Z166">
        <f t="shared" si="79"/>
        <v>0.16620770138594662</v>
      </c>
      <c r="AA166">
        <f t="shared" si="98"/>
        <v>0.1891163662933486</v>
      </c>
      <c r="AB166">
        <f t="shared" si="80"/>
        <v>-0.15580000000000283</v>
      </c>
      <c r="AC166">
        <f t="shared" si="81"/>
        <v>-0.17949999999999733</v>
      </c>
      <c r="AD166">
        <f t="shared" si="82"/>
        <v>-0.20669999999999966</v>
      </c>
      <c r="AE166">
        <f t="shared" si="117"/>
        <v>-0.17949999999999733</v>
      </c>
      <c r="AF166">
        <f t="shared" si="84"/>
        <v>-0.96652142000000008</v>
      </c>
      <c r="AG166">
        <f t="shared" si="85"/>
        <v>0.25687800000000005</v>
      </c>
      <c r="AH166">
        <f t="shared" si="86"/>
        <v>0.17349059488999743</v>
      </c>
      <c r="AI166">
        <f t="shared" si="99"/>
        <v>-3.9153409471287814E-2</v>
      </c>
      <c r="AJ166">
        <f t="shared" si="87"/>
        <v>0.30595964911079371</v>
      </c>
      <c r="AK166">
        <f t="shared" si="100"/>
        <v>0.31898480666639911</v>
      </c>
      <c r="AL166">
        <f t="shared" si="101"/>
        <v>0.13117499999999999</v>
      </c>
      <c r="AM166">
        <f t="shared" si="102"/>
        <v>-0.32624999999999998</v>
      </c>
      <c r="AN166">
        <f t="shared" si="103"/>
        <v>0.41</v>
      </c>
      <c r="AO166">
        <f t="shared" si="104"/>
        <v>-0.32200000000000001</v>
      </c>
      <c r="AP166">
        <f t="shared" si="118"/>
        <v>0</v>
      </c>
      <c r="AQ166">
        <f t="shared" si="105"/>
        <v>0</v>
      </c>
      <c r="AR166">
        <f t="shared" si="119"/>
        <v>0.32750109018085016</v>
      </c>
      <c r="AS166">
        <f t="shared" si="90"/>
        <v>-4.8000000000000001E-2</v>
      </c>
      <c r="AT166">
        <f t="shared" si="120"/>
        <v>-8.7153409471287815E-2</v>
      </c>
      <c r="AU166" t="e">
        <f t="shared" si="106"/>
        <v>#NUM!</v>
      </c>
      <c r="AV166" t="e">
        <f t="shared" si="107"/>
        <v>#NUM!</v>
      </c>
      <c r="AW166">
        <f t="shared" si="108"/>
        <v>1.3231298123374369</v>
      </c>
      <c r="AX166" s="8" t="e">
        <f t="shared" si="121"/>
        <v>#NUM!</v>
      </c>
      <c r="AY166">
        <f t="shared" si="109"/>
        <v>0.32600000000000001</v>
      </c>
      <c r="AZ166">
        <f t="shared" si="110"/>
        <v>0.2868465905287122</v>
      </c>
      <c r="BA166">
        <f t="shared" si="111"/>
        <v>1.5565591928418438E-2</v>
      </c>
      <c r="BB166">
        <f t="shared" si="122"/>
        <v>0.9375307866980841</v>
      </c>
      <c r="BC166">
        <f t="shared" si="112"/>
        <v>-999</v>
      </c>
    </row>
    <row r="167" spans="1:55" x14ac:dyDescent="0.2">
      <c r="A167">
        <f>Summary!A112</f>
        <v>0</v>
      </c>
      <c r="B167">
        <f>Summary!B112</f>
        <v>0</v>
      </c>
      <c r="C167">
        <f>Summary!C112</f>
        <v>0</v>
      </c>
      <c r="D167" s="8">
        <f t="shared" si="63"/>
        <v>0</v>
      </c>
      <c r="E167" s="9">
        <f t="shared" si="66"/>
        <v>0</v>
      </c>
      <c r="F167" s="8">
        <f t="shared" si="67"/>
        <v>0.30595964911079371</v>
      </c>
      <c r="G167" s="8">
        <f t="shared" si="93"/>
        <v>0.31898480666639911</v>
      </c>
      <c r="H167" s="8">
        <f t="shared" si="64"/>
        <v>0</v>
      </c>
      <c r="I167" s="8">
        <f t="shared" si="65"/>
        <v>0.32750109018085016</v>
      </c>
      <c r="J167" s="8">
        <f t="shared" si="113"/>
        <v>-999</v>
      </c>
      <c r="K167" s="8">
        <f t="shared" si="114"/>
        <v>-999</v>
      </c>
      <c r="L167" s="8" t="e">
        <f t="shared" si="70"/>
        <v>#NUM!</v>
      </c>
      <c r="M167" s="8" t="e">
        <f t="shared" si="94"/>
        <v>#NUM!</v>
      </c>
      <c r="N167" s="8">
        <f t="shared" si="71"/>
        <v>0.16620770138594662</v>
      </c>
      <c r="O167" s="8"/>
      <c r="P167">
        <f t="shared" si="72"/>
        <v>2.629833068116515E-4</v>
      </c>
      <c r="Q167">
        <f t="shared" si="73"/>
        <v>0.15</v>
      </c>
      <c r="R167">
        <f t="shared" si="115"/>
        <v>-1</v>
      </c>
      <c r="S167">
        <f t="shared" si="75"/>
        <v>6.5</v>
      </c>
      <c r="T167">
        <f t="shared" si="116"/>
        <v>1</v>
      </c>
      <c r="U167">
        <f t="shared" si="77"/>
        <v>-0.21264400436128525</v>
      </c>
      <c r="V167" t="e">
        <f t="shared" si="78"/>
        <v>#NUM!</v>
      </c>
      <c r="W167">
        <f t="shared" si="95"/>
        <v>0.12</v>
      </c>
      <c r="X167">
        <f t="shared" si="96"/>
        <v>0.115</v>
      </c>
      <c r="Y167">
        <f t="shared" si="97"/>
        <v>0.1501332741266905</v>
      </c>
      <c r="Z167">
        <f t="shared" si="79"/>
        <v>0.16620770138594662</v>
      </c>
      <c r="AA167">
        <f t="shared" si="98"/>
        <v>0.1891163662933486</v>
      </c>
      <c r="AB167">
        <f t="shared" si="80"/>
        <v>-0.15580000000000283</v>
      </c>
      <c r="AC167">
        <f t="shared" si="81"/>
        <v>-0.17949999999999733</v>
      </c>
      <c r="AD167">
        <f t="shared" si="82"/>
        <v>-0.20669999999999966</v>
      </c>
      <c r="AE167">
        <f t="shared" si="117"/>
        <v>-0.17949999999999733</v>
      </c>
      <c r="AF167">
        <f t="shared" si="84"/>
        <v>-0.96652142000000008</v>
      </c>
      <c r="AG167">
        <f t="shared" si="85"/>
        <v>0.25687800000000005</v>
      </c>
      <c r="AH167">
        <f t="shared" si="86"/>
        <v>0.17349059488999743</v>
      </c>
      <c r="AI167">
        <f t="shared" si="99"/>
        <v>-3.9153409471287814E-2</v>
      </c>
      <c r="AJ167">
        <f t="shared" si="87"/>
        <v>0.30595964911079371</v>
      </c>
      <c r="AK167">
        <f t="shared" si="100"/>
        <v>0.31898480666639911</v>
      </c>
      <c r="AL167">
        <f t="shared" si="101"/>
        <v>0.13117499999999999</v>
      </c>
      <c r="AM167">
        <f t="shared" si="102"/>
        <v>-0.32624999999999998</v>
      </c>
      <c r="AN167">
        <f t="shared" si="103"/>
        <v>0.41</v>
      </c>
      <c r="AO167">
        <f t="shared" si="104"/>
        <v>-0.32200000000000001</v>
      </c>
      <c r="AP167">
        <f t="shared" si="118"/>
        <v>0</v>
      </c>
      <c r="AQ167">
        <f t="shared" si="105"/>
        <v>0</v>
      </c>
      <c r="AR167">
        <f t="shared" si="119"/>
        <v>0.32750109018085016</v>
      </c>
      <c r="AS167">
        <f t="shared" si="90"/>
        <v>-4.8000000000000001E-2</v>
      </c>
      <c r="AT167">
        <f t="shared" si="120"/>
        <v>-8.7153409471287815E-2</v>
      </c>
      <c r="AU167" t="e">
        <f t="shared" si="106"/>
        <v>#NUM!</v>
      </c>
      <c r="AV167" t="e">
        <f t="shared" si="107"/>
        <v>#NUM!</v>
      </c>
      <c r="AW167">
        <f t="shared" si="108"/>
        <v>1.3231298123374369</v>
      </c>
      <c r="AX167" s="8" t="e">
        <f t="shared" si="121"/>
        <v>#NUM!</v>
      </c>
      <c r="AY167">
        <f t="shared" si="109"/>
        <v>0.32600000000000001</v>
      </c>
      <c r="AZ167">
        <f t="shared" si="110"/>
        <v>0.2868465905287122</v>
      </c>
      <c r="BA167">
        <f t="shared" si="111"/>
        <v>1.5565591928418438E-2</v>
      </c>
      <c r="BB167">
        <f t="shared" si="122"/>
        <v>0.9375307866980841</v>
      </c>
      <c r="BC167">
        <f t="shared" si="112"/>
        <v>-999</v>
      </c>
    </row>
    <row r="168" spans="1:55" x14ac:dyDescent="0.2">
      <c r="A168">
        <f>Summary!A113</f>
        <v>0</v>
      </c>
      <c r="B168">
        <f>Summary!B113</f>
        <v>0</v>
      </c>
      <c r="C168">
        <f>Summary!C113</f>
        <v>0</v>
      </c>
      <c r="D168" s="8">
        <f t="shared" si="63"/>
        <v>0</v>
      </c>
      <c r="E168" s="9">
        <f t="shared" si="66"/>
        <v>0</v>
      </c>
      <c r="F168" s="8">
        <f t="shared" si="67"/>
        <v>0.30595964911079371</v>
      </c>
      <c r="G168" s="8">
        <f t="shared" si="93"/>
        <v>0.31898480666639911</v>
      </c>
      <c r="H168" s="8">
        <f t="shared" si="64"/>
        <v>0</v>
      </c>
      <c r="I168" s="8">
        <f t="shared" si="65"/>
        <v>0.32750109018085016</v>
      </c>
      <c r="J168" s="8">
        <f t="shared" si="113"/>
        <v>-999</v>
      </c>
      <c r="K168" s="8">
        <f t="shared" si="114"/>
        <v>-999</v>
      </c>
      <c r="L168" s="8" t="e">
        <f t="shared" si="70"/>
        <v>#NUM!</v>
      </c>
      <c r="M168" s="8" t="e">
        <f t="shared" si="94"/>
        <v>#NUM!</v>
      </c>
      <c r="N168" s="8">
        <f t="shared" si="71"/>
        <v>0.16620770138594662</v>
      </c>
      <c r="O168" s="8"/>
      <c r="P168">
        <f t="shared" si="72"/>
        <v>2.629833068116515E-4</v>
      </c>
      <c r="Q168">
        <f t="shared" si="73"/>
        <v>0.15</v>
      </c>
      <c r="R168">
        <f t="shared" si="115"/>
        <v>-1</v>
      </c>
      <c r="S168">
        <f t="shared" si="75"/>
        <v>6.5</v>
      </c>
      <c r="T168">
        <f t="shared" si="116"/>
        <v>1</v>
      </c>
      <c r="U168">
        <f t="shared" si="77"/>
        <v>-0.21264400436128525</v>
      </c>
      <c r="V168" t="e">
        <f t="shared" si="78"/>
        <v>#NUM!</v>
      </c>
      <c r="W168">
        <f t="shared" si="95"/>
        <v>0.12</v>
      </c>
      <c r="X168">
        <f t="shared" si="96"/>
        <v>0.115</v>
      </c>
      <c r="Y168">
        <f t="shared" si="97"/>
        <v>0.1501332741266905</v>
      </c>
      <c r="Z168">
        <f t="shared" si="79"/>
        <v>0.16620770138594662</v>
      </c>
      <c r="AA168">
        <f t="shared" si="98"/>
        <v>0.1891163662933486</v>
      </c>
      <c r="AB168">
        <f t="shared" si="80"/>
        <v>-0.15580000000000283</v>
      </c>
      <c r="AC168">
        <f t="shared" si="81"/>
        <v>-0.17949999999999733</v>
      </c>
      <c r="AD168">
        <f t="shared" si="82"/>
        <v>-0.20669999999999966</v>
      </c>
      <c r="AE168">
        <f t="shared" si="117"/>
        <v>-0.17949999999999733</v>
      </c>
      <c r="AF168">
        <f t="shared" si="84"/>
        <v>-0.96652142000000008</v>
      </c>
      <c r="AG168">
        <f t="shared" si="85"/>
        <v>0.25687800000000005</v>
      </c>
      <c r="AH168">
        <f t="shared" si="86"/>
        <v>0.17349059488999743</v>
      </c>
      <c r="AI168">
        <f t="shared" si="99"/>
        <v>-3.9153409471287814E-2</v>
      </c>
      <c r="AJ168">
        <f t="shared" si="87"/>
        <v>0.30595964911079371</v>
      </c>
      <c r="AK168">
        <f t="shared" si="100"/>
        <v>0.31898480666639911</v>
      </c>
      <c r="AL168">
        <f t="shared" si="101"/>
        <v>0.13117499999999999</v>
      </c>
      <c r="AM168">
        <f t="shared" si="102"/>
        <v>-0.32624999999999998</v>
      </c>
      <c r="AN168">
        <f t="shared" si="103"/>
        <v>0.41</v>
      </c>
      <c r="AO168">
        <f t="shared" si="104"/>
        <v>-0.32200000000000001</v>
      </c>
      <c r="AP168">
        <f t="shared" si="118"/>
        <v>0</v>
      </c>
      <c r="AQ168">
        <f t="shared" si="105"/>
        <v>0</v>
      </c>
      <c r="AR168">
        <f t="shared" si="119"/>
        <v>0.32750109018085016</v>
      </c>
      <c r="AS168">
        <f t="shared" si="90"/>
        <v>-4.8000000000000001E-2</v>
      </c>
      <c r="AT168">
        <f t="shared" si="120"/>
        <v>-8.7153409471287815E-2</v>
      </c>
      <c r="AU168" t="e">
        <f t="shared" si="106"/>
        <v>#NUM!</v>
      </c>
      <c r="AV168" t="e">
        <f t="shared" si="107"/>
        <v>#NUM!</v>
      </c>
      <c r="AW168">
        <f t="shared" si="108"/>
        <v>1.3231298123374369</v>
      </c>
      <c r="AX168" s="8" t="e">
        <f t="shared" si="121"/>
        <v>#NUM!</v>
      </c>
      <c r="AY168">
        <f t="shared" si="109"/>
        <v>0.32600000000000001</v>
      </c>
      <c r="AZ168">
        <f t="shared" si="110"/>
        <v>0.2868465905287122</v>
      </c>
      <c r="BA168">
        <f t="shared" si="111"/>
        <v>1.5565591928418438E-2</v>
      </c>
      <c r="BB168">
        <f t="shared" si="122"/>
        <v>0.9375307866980841</v>
      </c>
      <c r="BC168">
        <f t="shared" si="112"/>
        <v>-999</v>
      </c>
    </row>
    <row r="169" spans="1:55" x14ac:dyDescent="0.2">
      <c r="A169">
        <f>Summary!A114</f>
        <v>0</v>
      </c>
      <c r="B169">
        <f>Summary!B114</f>
        <v>0</v>
      </c>
      <c r="C169">
        <f>Summary!C114</f>
        <v>0</v>
      </c>
      <c r="D169" s="8">
        <f t="shared" si="63"/>
        <v>0</v>
      </c>
      <c r="E169" s="9">
        <f t="shared" si="66"/>
        <v>0</v>
      </c>
      <c r="F169" s="8">
        <f t="shared" si="67"/>
        <v>0.30595964911079371</v>
      </c>
      <c r="G169" s="8">
        <f t="shared" si="93"/>
        <v>0.31898480666639911</v>
      </c>
      <c r="H169" s="8">
        <f t="shared" si="64"/>
        <v>0</v>
      </c>
      <c r="I169" s="8">
        <f t="shared" si="65"/>
        <v>0.32750109018085016</v>
      </c>
      <c r="J169" s="8">
        <f t="shared" si="113"/>
        <v>-999</v>
      </c>
      <c r="K169" s="8">
        <f t="shared" si="114"/>
        <v>-999</v>
      </c>
      <c r="L169" s="8" t="e">
        <f t="shared" si="70"/>
        <v>#NUM!</v>
      </c>
      <c r="M169" s="8" t="e">
        <f t="shared" si="94"/>
        <v>#NUM!</v>
      </c>
      <c r="N169" s="8">
        <f t="shared" si="71"/>
        <v>0.16620770138594662</v>
      </c>
      <c r="O169" s="8"/>
      <c r="P169">
        <f t="shared" si="72"/>
        <v>2.629833068116515E-4</v>
      </c>
      <c r="Q169">
        <f t="shared" si="73"/>
        <v>0.15</v>
      </c>
      <c r="R169">
        <f t="shared" si="115"/>
        <v>-1</v>
      </c>
      <c r="S169">
        <f t="shared" si="75"/>
        <v>6.5</v>
      </c>
      <c r="T169">
        <f t="shared" si="116"/>
        <v>1</v>
      </c>
      <c r="U169">
        <f t="shared" si="77"/>
        <v>-0.21264400436128525</v>
      </c>
      <c r="V169" t="e">
        <f t="shared" si="78"/>
        <v>#NUM!</v>
      </c>
      <c r="W169">
        <f t="shared" si="95"/>
        <v>0.12</v>
      </c>
      <c r="X169">
        <f t="shared" si="96"/>
        <v>0.115</v>
      </c>
      <c r="Y169">
        <f t="shared" si="97"/>
        <v>0.1501332741266905</v>
      </c>
      <c r="Z169">
        <f t="shared" si="79"/>
        <v>0.16620770138594662</v>
      </c>
      <c r="AA169">
        <f t="shared" si="98"/>
        <v>0.1891163662933486</v>
      </c>
      <c r="AB169">
        <f t="shared" si="80"/>
        <v>-0.15580000000000283</v>
      </c>
      <c r="AC169">
        <f t="shared" si="81"/>
        <v>-0.17949999999999733</v>
      </c>
      <c r="AD169">
        <f t="shared" si="82"/>
        <v>-0.20669999999999966</v>
      </c>
      <c r="AE169">
        <f t="shared" si="117"/>
        <v>-0.17949999999999733</v>
      </c>
      <c r="AF169">
        <f t="shared" si="84"/>
        <v>-0.96652142000000008</v>
      </c>
      <c r="AG169">
        <f t="shared" si="85"/>
        <v>0.25687800000000005</v>
      </c>
      <c r="AH169">
        <f t="shared" si="86"/>
        <v>0.17349059488999743</v>
      </c>
      <c r="AI169">
        <f t="shared" si="99"/>
        <v>-3.9153409471287814E-2</v>
      </c>
      <c r="AJ169">
        <f t="shared" si="87"/>
        <v>0.30595964911079371</v>
      </c>
      <c r="AK169">
        <f t="shared" si="100"/>
        <v>0.31898480666639911</v>
      </c>
      <c r="AL169">
        <f t="shared" si="101"/>
        <v>0.13117499999999999</v>
      </c>
      <c r="AM169">
        <f t="shared" si="102"/>
        <v>-0.32624999999999998</v>
      </c>
      <c r="AN169">
        <f t="shared" si="103"/>
        <v>0.41</v>
      </c>
      <c r="AO169">
        <f t="shared" si="104"/>
        <v>-0.32200000000000001</v>
      </c>
      <c r="AP169">
        <f t="shared" si="118"/>
        <v>0</v>
      </c>
      <c r="AQ169">
        <f t="shared" si="105"/>
        <v>0</v>
      </c>
      <c r="AR169">
        <f t="shared" si="119"/>
        <v>0.32750109018085016</v>
      </c>
      <c r="AS169">
        <f t="shared" si="90"/>
        <v>-4.8000000000000001E-2</v>
      </c>
      <c r="AT169">
        <f t="shared" si="120"/>
        <v>-8.7153409471287815E-2</v>
      </c>
      <c r="AU169" t="e">
        <f t="shared" si="106"/>
        <v>#NUM!</v>
      </c>
      <c r="AV169" t="e">
        <f t="shared" si="107"/>
        <v>#NUM!</v>
      </c>
      <c r="AW169">
        <f t="shared" si="108"/>
        <v>1.3231298123374369</v>
      </c>
      <c r="AX169" s="8" t="e">
        <f t="shared" si="121"/>
        <v>#NUM!</v>
      </c>
      <c r="AY169">
        <f t="shared" si="109"/>
        <v>0.32600000000000001</v>
      </c>
      <c r="AZ169">
        <f t="shared" si="110"/>
        <v>0.2868465905287122</v>
      </c>
      <c r="BA169">
        <f t="shared" si="111"/>
        <v>1.5565591928418438E-2</v>
      </c>
      <c r="BB169">
        <f t="shared" si="122"/>
        <v>0.9375307866980841</v>
      </c>
      <c r="BC169">
        <f t="shared" si="112"/>
        <v>-999</v>
      </c>
    </row>
    <row r="170" spans="1:55" x14ac:dyDescent="0.2">
      <c r="A170">
        <f>Summary!A115</f>
        <v>0</v>
      </c>
      <c r="B170">
        <f>Summary!B115</f>
        <v>0</v>
      </c>
      <c r="C170">
        <f>Summary!C115</f>
        <v>0</v>
      </c>
      <c r="D170" s="8">
        <f t="shared" si="63"/>
        <v>0</v>
      </c>
      <c r="E170" s="9">
        <f t="shared" si="66"/>
        <v>0</v>
      </c>
      <c r="F170" s="8">
        <f t="shared" si="67"/>
        <v>0.30595964911079371</v>
      </c>
      <c r="G170" s="8">
        <f t="shared" si="93"/>
        <v>0.31898480666639911</v>
      </c>
      <c r="H170" s="8">
        <f t="shared" si="64"/>
        <v>0</v>
      </c>
      <c r="I170" s="8">
        <f t="shared" si="65"/>
        <v>0.32750109018085016</v>
      </c>
      <c r="J170" s="8">
        <f t="shared" si="113"/>
        <v>-999</v>
      </c>
      <c r="K170" s="8">
        <f t="shared" si="114"/>
        <v>-999</v>
      </c>
      <c r="L170" s="8" t="e">
        <f t="shared" si="70"/>
        <v>#NUM!</v>
      </c>
      <c r="M170" s="8" t="e">
        <f t="shared" si="94"/>
        <v>#NUM!</v>
      </c>
      <c r="N170" s="8">
        <f t="shared" si="71"/>
        <v>0.16620770138594662</v>
      </c>
      <c r="O170" s="8"/>
      <c r="P170">
        <f t="shared" si="72"/>
        <v>2.629833068116515E-4</v>
      </c>
      <c r="Q170">
        <f t="shared" si="73"/>
        <v>0.15</v>
      </c>
      <c r="R170">
        <f t="shared" si="115"/>
        <v>-1</v>
      </c>
      <c r="S170">
        <f t="shared" si="75"/>
        <v>6.5</v>
      </c>
      <c r="T170">
        <f t="shared" si="116"/>
        <v>1</v>
      </c>
      <c r="U170">
        <f t="shared" si="77"/>
        <v>-0.21264400436128525</v>
      </c>
      <c r="V170" t="e">
        <f t="shared" si="78"/>
        <v>#NUM!</v>
      </c>
      <c r="W170">
        <f t="shared" si="95"/>
        <v>0.12</v>
      </c>
      <c r="X170">
        <f t="shared" si="96"/>
        <v>0.115</v>
      </c>
      <c r="Y170">
        <f t="shared" si="97"/>
        <v>0.1501332741266905</v>
      </c>
      <c r="Z170">
        <f t="shared" si="79"/>
        <v>0.16620770138594662</v>
      </c>
      <c r="AA170">
        <f t="shared" si="98"/>
        <v>0.1891163662933486</v>
      </c>
      <c r="AB170">
        <f t="shared" si="80"/>
        <v>-0.15580000000000283</v>
      </c>
      <c r="AC170">
        <f t="shared" si="81"/>
        <v>-0.17949999999999733</v>
      </c>
      <c r="AD170">
        <f t="shared" si="82"/>
        <v>-0.20669999999999966</v>
      </c>
      <c r="AE170">
        <f t="shared" si="117"/>
        <v>-0.17949999999999733</v>
      </c>
      <c r="AF170">
        <f t="shared" si="84"/>
        <v>-0.96652142000000008</v>
      </c>
      <c r="AG170">
        <f t="shared" si="85"/>
        <v>0.25687800000000005</v>
      </c>
      <c r="AH170">
        <f t="shared" si="86"/>
        <v>0.17349059488999743</v>
      </c>
      <c r="AI170">
        <f t="shared" si="99"/>
        <v>-3.9153409471287814E-2</v>
      </c>
      <c r="AJ170">
        <f t="shared" si="87"/>
        <v>0.30595964911079371</v>
      </c>
      <c r="AK170">
        <f t="shared" si="100"/>
        <v>0.31898480666639911</v>
      </c>
      <c r="AL170">
        <f t="shared" si="101"/>
        <v>0.13117499999999999</v>
      </c>
      <c r="AM170">
        <f t="shared" si="102"/>
        <v>-0.32624999999999998</v>
      </c>
      <c r="AN170">
        <f t="shared" si="103"/>
        <v>0.41</v>
      </c>
      <c r="AO170">
        <f t="shared" si="104"/>
        <v>-0.32200000000000001</v>
      </c>
      <c r="AP170">
        <f t="shared" si="118"/>
        <v>0</v>
      </c>
      <c r="AQ170">
        <f t="shared" si="105"/>
        <v>0</v>
      </c>
      <c r="AR170">
        <f t="shared" si="119"/>
        <v>0.32750109018085016</v>
      </c>
      <c r="AS170">
        <f t="shared" si="90"/>
        <v>-4.8000000000000001E-2</v>
      </c>
      <c r="AT170">
        <f t="shared" si="120"/>
        <v>-8.7153409471287815E-2</v>
      </c>
      <c r="AU170" t="e">
        <f t="shared" si="106"/>
        <v>#NUM!</v>
      </c>
      <c r="AV170" t="e">
        <f t="shared" si="107"/>
        <v>#NUM!</v>
      </c>
      <c r="AW170">
        <f t="shared" si="108"/>
        <v>1.3231298123374369</v>
      </c>
      <c r="AX170" s="8" t="e">
        <f t="shared" si="121"/>
        <v>#NUM!</v>
      </c>
      <c r="AY170">
        <f t="shared" si="109"/>
        <v>0.32600000000000001</v>
      </c>
      <c r="AZ170">
        <f t="shared" si="110"/>
        <v>0.2868465905287122</v>
      </c>
      <c r="BA170">
        <f t="shared" si="111"/>
        <v>1.5565591928418438E-2</v>
      </c>
      <c r="BB170">
        <f t="shared" si="122"/>
        <v>0.9375307866980841</v>
      </c>
      <c r="BC170">
        <f t="shared" si="112"/>
        <v>-999</v>
      </c>
    </row>
    <row r="171" spans="1:55" x14ac:dyDescent="0.2">
      <c r="A171">
        <f>Summary!A116</f>
        <v>0</v>
      </c>
      <c r="B171">
        <f>Summary!B116</f>
        <v>0</v>
      </c>
      <c r="C171">
        <f>Summary!C116</f>
        <v>0</v>
      </c>
      <c r="D171" s="8">
        <f t="shared" si="63"/>
        <v>0</v>
      </c>
      <c r="E171" s="9">
        <f t="shared" si="66"/>
        <v>0</v>
      </c>
      <c r="F171" s="8">
        <f t="shared" si="67"/>
        <v>0.30595964911079371</v>
      </c>
      <c r="G171" s="8">
        <f t="shared" si="93"/>
        <v>0.31898480666639911</v>
      </c>
      <c r="H171" s="8">
        <f t="shared" si="64"/>
        <v>0</v>
      </c>
      <c r="I171" s="8">
        <f t="shared" si="65"/>
        <v>0.32750109018085016</v>
      </c>
      <c r="J171" s="8">
        <f t="shared" si="113"/>
        <v>-999</v>
      </c>
      <c r="K171" s="8">
        <f t="shared" si="114"/>
        <v>-999</v>
      </c>
      <c r="L171" s="8" t="e">
        <f t="shared" si="70"/>
        <v>#NUM!</v>
      </c>
      <c r="M171" s="8" t="e">
        <f t="shared" si="94"/>
        <v>#NUM!</v>
      </c>
      <c r="N171" s="8">
        <f t="shared" si="71"/>
        <v>0.16620770138594662</v>
      </c>
      <c r="O171" s="8"/>
      <c r="P171">
        <f t="shared" si="72"/>
        <v>2.629833068116515E-4</v>
      </c>
      <c r="Q171">
        <f t="shared" si="73"/>
        <v>0.15</v>
      </c>
      <c r="R171">
        <f t="shared" si="115"/>
        <v>-1</v>
      </c>
      <c r="S171">
        <f t="shared" si="75"/>
        <v>6.5</v>
      </c>
      <c r="T171">
        <f t="shared" si="116"/>
        <v>1</v>
      </c>
      <c r="U171">
        <f t="shared" si="77"/>
        <v>-0.21264400436128525</v>
      </c>
      <c r="V171" t="e">
        <f t="shared" si="78"/>
        <v>#NUM!</v>
      </c>
      <c r="W171">
        <f t="shared" si="95"/>
        <v>0.12</v>
      </c>
      <c r="X171">
        <f t="shared" si="96"/>
        <v>0.115</v>
      </c>
      <c r="Y171">
        <f t="shared" si="97"/>
        <v>0.1501332741266905</v>
      </c>
      <c r="Z171">
        <f t="shared" si="79"/>
        <v>0.16620770138594662</v>
      </c>
      <c r="AA171">
        <f t="shared" si="98"/>
        <v>0.1891163662933486</v>
      </c>
      <c r="AB171">
        <f t="shared" si="80"/>
        <v>-0.15580000000000283</v>
      </c>
      <c r="AC171">
        <f t="shared" si="81"/>
        <v>-0.17949999999999733</v>
      </c>
      <c r="AD171">
        <f t="shared" si="82"/>
        <v>-0.20669999999999966</v>
      </c>
      <c r="AE171">
        <f t="shared" si="117"/>
        <v>-0.17949999999999733</v>
      </c>
      <c r="AF171">
        <f t="shared" si="84"/>
        <v>-0.96652142000000008</v>
      </c>
      <c r="AG171">
        <f t="shared" si="85"/>
        <v>0.25687800000000005</v>
      </c>
      <c r="AH171">
        <f t="shared" si="86"/>
        <v>0.17349059488999743</v>
      </c>
      <c r="AI171">
        <f t="shared" si="99"/>
        <v>-3.9153409471287814E-2</v>
      </c>
      <c r="AJ171">
        <f t="shared" si="87"/>
        <v>0.30595964911079371</v>
      </c>
      <c r="AK171">
        <f t="shared" si="100"/>
        <v>0.31898480666639911</v>
      </c>
      <c r="AL171">
        <f t="shared" si="101"/>
        <v>0.13117499999999999</v>
      </c>
      <c r="AM171">
        <f t="shared" si="102"/>
        <v>-0.32624999999999998</v>
      </c>
      <c r="AN171">
        <f t="shared" si="103"/>
        <v>0.41</v>
      </c>
      <c r="AO171">
        <f t="shared" si="104"/>
        <v>-0.32200000000000001</v>
      </c>
      <c r="AP171">
        <f t="shared" si="118"/>
        <v>0</v>
      </c>
      <c r="AQ171">
        <f t="shared" si="105"/>
        <v>0</v>
      </c>
      <c r="AR171">
        <f t="shared" si="119"/>
        <v>0.32750109018085016</v>
      </c>
      <c r="AS171">
        <f t="shared" si="90"/>
        <v>-4.8000000000000001E-2</v>
      </c>
      <c r="AT171">
        <f t="shared" si="120"/>
        <v>-8.7153409471287815E-2</v>
      </c>
      <c r="AU171" t="e">
        <f t="shared" si="106"/>
        <v>#NUM!</v>
      </c>
      <c r="AV171" t="e">
        <f t="shared" si="107"/>
        <v>#NUM!</v>
      </c>
      <c r="AW171">
        <f t="shared" si="108"/>
        <v>1.3231298123374369</v>
      </c>
      <c r="AX171" s="8" t="e">
        <f t="shared" si="121"/>
        <v>#NUM!</v>
      </c>
      <c r="AY171">
        <f t="shared" si="109"/>
        <v>0.32600000000000001</v>
      </c>
      <c r="AZ171">
        <f t="shared" si="110"/>
        <v>0.2868465905287122</v>
      </c>
      <c r="BA171">
        <f t="shared" si="111"/>
        <v>1.5565591928418438E-2</v>
      </c>
      <c r="BB171">
        <f t="shared" si="122"/>
        <v>0.9375307866980841</v>
      </c>
      <c r="BC171">
        <f t="shared" si="112"/>
        <v>-999</v>
      </c>
    </row>
    <row r="172" spans="1:55" x14ac:dyDescent="0.2">
      <c r="A172">
        <f>Summary!A117</f>
        <v>0</v>
      </c>
      <c r="B172">
        <f>Summary!B117</f>
        <v>0</v>
      </c>
      <c r="C172">
        <f>Summary!C117</f>
        <v>0</v>
      </c>
      <c r="D172" s="8">
        <f t="shared" si="63"/>
        <v>0</v>
      </c>
      <c r="E172" s="9">
        <f t="shared" si="66"/>
        <v>0</v>
      </c>
      <c r="F172" s="8">
        <f t="shared" si="67"/>
        <v>0.30595964911079371</v>
      </c>
      <c r="G172" s="8">
        <f t="shared" si="93"/>
        <v>0.31898480666639911</v>
      </c>
      <c r="H172" s="8">
        <f t="shared" si="64"/>
        <v>0</v>
      </c>
      <c r="I172" s="8">
        <f t="shared" si="65"/>
        <v>0.32750109018085016</v>
      </c>
      <c r="J172" s="8">
        <f t="shared" si="113"/>
        <v>-999</v>
      </c>
      <c r="K172" s="8">
        <f t="shared" si="114"/>
        <v>-999</v>
      </c>
      <c r="L172" s="8" t="e">
        <f t="shared" si="70"/>
        <v>#NUM!</v>
      </c>
      <c r="M172" s="8" t="e">
        <f t="shared" si="94"/>
        <v>#NUM!</v>
      </c>
      <c r="N172" s="8">
        <f t="shared" si="71"/>
        <v>0.16620770138594662</v>
      </c>
      <c r="O172" s="8"/>
      <c r="P172">
        <f t="shared" si="72"/>
        <v>2.629833068116515E-4</v>
      </c>
      <c r="Q172">
        <f t="shared" si="73"/>
        <v>0.15</v>
      </c>
      <c r="R172">
        <f t="shared" si="115"/>
        <v>-1</v>
      </c>
      <c r="S172">
        <f t="shared" si="75"/>
        <v>6.5</v>
      </c>
      <c r="T172">
        <f t="shared" si="116"/>
        <v>1</v>
      </c>
      <c r="U172">
        <f t="shared" si="77"/>
        <v>-0.21264400436128525</v>
      </c>
      <c r="V172" t="e">
        <f t="shared" si="78"/>
        <v>#NUM!</v>
      </c>
      <c r="W172">
        <f t="shared" si="95"/>
        <v>0.12</v>
      </c>
      <c r="X172">
        <f t="shared" si="96"/>
        <v>0.115</v>
      </c>
      <c r="Y172">
        <f t="shared" si="97"/>
        <v>0.1501332741266905</v>
      </c>
      <c r="Z172">
        <f t="shared" si="79"/>
        <v>0.16620770138594662</v>
      </c>
      <c r="AA172">
        <f t="shared" si="98"/>
        <v>0.1891163662933486</v>
      </c>
      <c r="AB172">
        <f t="shared" si="80"/>
        <v>-0.15580000000000283</v>
      </c>
      <c r="AC172">
        <f t="shared" si="81"/>
        <v>-0.17949999999999733</v>
      </c>
      <c r="AD172">
        <f t="shared" si="82"/>
        <v>-0.20669999999999966</v>
      </c>
      <c r="AE172">
        <f t="shared" si="117"/>
        <v>-0.17949999999999733</v>
      </c>
      <c r="AF172">
        <f t="shared" si="84"/>
        <v>-0.96652142000000008</v>
      </c>
      <c r="AG172">
        <f t="shared" si="85"/>
        <v>0.25687800000000005</v>
      </c>
      <c r="AH172">
        <f t="shared" si="86"/>
        <v>0.17349059488999743</v>
      </c>
      <c r="AI172">
        <f t="shared" si="99"/>
        <v>-3.9153409471287814E-2</v>
      </c>
      <c r="AJ172">
        <f t="shared" si="87"/>
        <v>0.30595964911079371</v>
      </c>
      <c r="AK172">
        <f t="shared" si="100"/>
        <v>0.31898480666639911</v>
      </c>
      <c r="AL172">
        <f t="shared" si="101"/>
        <v>0.13117499999999999</v>
      </c>
      <c r="AM172">
        <f t="shared" si="102"/>
        <v>-0.32624999999999998</v>
      </c>
      <c r="AN172">
        <f t="shared" si="103"/>
        <v>0.41</v>
      </c>
      <c r="AO172">
        <f t="shared" si="104"/>
        <v>-0.32200000000000001</v>
      </c>
      <c r="AP172">
        <f t="shared" si="118"/>
        <v>0</v>
      </c>
      <c r="AQ172">
        <f t="shared" si="105"/>
        <v>0</v>
      </c>
      <c r="AR172">
        <f t="shared" si="119"/>
        <v>0.32750109018085016</v>
      </c>
      <c r="AS172">
        <f t="shared" si="90"/>
        <v>-4.8000000000000001E-2</v>
      </c>
      <c r="AT172">
        <f t="shared" si="120"/>
        <v>-8.7153409471287815E-2</v>
      </c>
      <c r="AU172" t="e">
        <f t="shared" si="106"/>
        <v>#NUM!</v>
      </c>
      <c r="AV172" t="e">
        <f t="shared" si="107"/>
        <v>#NUM!</v>
      </c>
      <c r="AW172">
        <f t="shared" si="108"/>
        <v>1.3231298123374369</v>
      </c>
      <c r="AX172" s="8" t="e">
        <f t="shared" si="121"/>
        <v>#NUM!</v>
      </c>
      <c r="AY172">
        <f t="shared" si="109"/>
        <v>0.32600000000000001</v>
      </c>
      <c r="AZ172">
        <f t="shared" si="110"/>
        <v>0.2868465905287122</v>
      </c>
      <c r="BA172">
        <f t="shared" si="111"/>
        <v>1.5565591928418438E-2</v>
      </c>
      <c r="BB172">
        <f t="shared" si="122"/>
        <v>0.9375307866980841</v>
      </c>
      <c r="BC172">
        <f t="shared" si="112"/>
        <v>-999</v>
      </c>
    </row>
    <row r="173" spans="1:55" x14ac:dyDescent="0.2">
      <c r="A173">
        <f>Summary!A118</f>
        <v>0</v>
      </c>
      <c r="B173">
        <f>Summary!B118</f>
        <v>0</v>
      </c>
      <c r="C173">
        <f>Summary!C118</f>
        <v>0</v>
      </c>
      <c r="D173" s="8">
        <f t="shared" si="63"/>
        <v>0</v>
      </c>
      <c r="E173" s="9">
        <f t="shared" si="66"/>
        <v>0</v>
      </c>
      <c r="F173" s="8">
        <f t="shared" si="67"/>
        <v>0.30595964911079371</v>
      </c>
      <c r="G173" s="8">
        <f t="shared" si="93"/>
        <v>0.31898480666639911</v>
      </c>
      <c r="H173" s="8">
        <f t="shared" si="64"/>
        <v>0</v>
      </c>
      <c r="I173" s="8">
        <f t="shared" si="65"/>
        <v>0.32750109018085016</v>
      </c>
      <c r="J173" s="8">
        <f t="shared" si="113"/>
        <v>-999</v>
      </c>
      <c r="K173" s="8">
        <f t="shared" si="114"/>
        <v>-999</v>
      </c>
      <c r="L173" s="8" t="e">
        <f t="shared" si="70"/>
        <v>#NUM!</v>
      </c>
      <c r="M173" s="8" t="e">
        <f t="shared" si="94"/>
        <v>#NUM!</v>
      </c>
      <c r="N173" s="8">
        <f t="shared" si="71"/>
        <v>0.16620770138594662</v>
      </c>
      <c r="O173" s="8"/>
      <c r="P173">
        <f t="shared" si="72"/>
        <v>2.629833068116515E-4</v>
      </c>
      <c r="Q173">
        <f t="shared" si="73"/>
        <v>0.15</v>
      </c>
      <c r="R173">
        <f t="shared" si="115"/>
        <v>-1</v>
      </c>
      <c r="S173">
        <f t="shared" si="75"/>
        <v>6.5</v>
      </c>
      <c r="T173">
        <f t="shared" si="116"/>
        <v>1</v>
      </c>
      <c r="U173">
        <f t="shared" si="77"/>
        <v>-0.21264400436128525</v>
      </c>
      <c r="V173" t="e">
        <f t="shared" si="78"/>
        <v>#NUM!</v>
      </c>
      <c r="W173">
        <f t="shared" si="95"/>
        <v>0.12</v>
      </c>
      <c r="X173">
        <f t="shared" si="96"/>
        <v>0.115</v>
      </c>
      <c r="Y173">
        <f t="shared" si="97"/>
        <v>0.1501332741266905</v>
      </c>
      <c r="Z173">
        <f t="shared" si="79"/>
        <v>0.16620770138594662</v>
      </c>
      <c r="AA173">
        <f t="shared" si="98"/>
        <v>0.1891163662933486</v>
      </c>
      <c r="AB173">
        <f t="shared" si="80"/>
        <v>-0.15580000000000283</v>
      </c>
      <c r="AC173">
        <f t="shared" si="81"/>
        <v>-0.17949999999999733</v>
      </c>
      <c r="AD173">
        <f t="shared" si="82"/>
        <v>-0.20669999999999966</v>
      </c>
      <c r="AE173">
        <f t="shared" si="117"/>
        <v>-0.17949999999999733</v>
      </c>
      <c r="AF173">
        <f t="shared" si="84"/>
        <v>-0.96652142000000008</v>
      </c>
      <c r="AG173">
        <f t="shared" si="85"/>
        <v>0.25687800000000005</v>
      </c>
      <c r="AH173">
        <f t="shared" si="86"/>
        <v>0.17349059488999743</v>
      </c>
      <c r="AI173">
        <f t="shared" si="99"/>
        <v>-3.9153409471287814E-2</v>
      </c>
      <c r="AJ173">
        <f t="shared" si="87"/>
        <v>0.30595964911079371</v>
      </c>
      <c r="AK173">
        <f t="shared" si="100"/>
        <v>0.31898480666639911</v>
      </c>
      <c r="AL173">
        <f t="shared" si="101"/>
        <v>0.13117499999999999</v>
      </c>
      <c r="AM173">
        <f t="shared" si="102"/>
        <v>-0.32624999999999998</v>
      </c>
      <c r="AN173">
        <f t="shared" si="103"/>
        <v>0.41</v>
      </c>
      <c r="AO173">
        <f t="shared" si="104"/>
        <v>-0.32200000000000001</v>
      </c>
      <c r="AP173">
        <f t="shared" si="118"/>
        <v>0</v>
      </c>
      <c r="AQ173">
        <f t="shared" si="105"/>
        <v>0</v>
      </c>
      <c r="AR173">
        <f t="shared" si="119"/>
        <v>0.32750109018085016</v>
      </c>
      <c r="AS173">
        <f t="shared" si="90"/>
        <v>-4.8000000000000001E-2</v>
      </c>
      <c r="AT173">
        <f t="shared" si="120"/>
        <v>-8.7153409471287815E-2</v>
      </c>
      <c r="AU173" t="e">
        <f t="shared" si="106"/>
        <v>#NUM!</v>
      </c>
      <c r="AV173" t="e">
        <f t="shared" si="107"/>
        <v>#NUM!</v>
      </c>
      <c r="AW173">
        <f t="shared" si="108"/>
        <v>1.3231298123374369</v>
      </c>
      <c r="AX173" s="8" t="e">
        <f t="shared" si="121"/>
        <v>#NUM!</v>
      </c>
      <c r="AY173">
        <f t="shared" si="109"/>
        <v>0.32600000000000001</v>
      </c>
      <c r="AZ173">
        <f t="shared" si="110"/>
        <v>0.2868465905287122</v>
      </c>
      <c r="BA173">
        <f t="shared" si="111"/>
        <v>1.5565591928418438E-2</v>
      </c>
      <c r="BB173">
        <f t="shared" si="122"/>
        <v>0.9375307866980841</v>
      </c>
      <c r="BC173">
        <f t="shared" si="112"/>
        <v>-999</v>
      </c>
    </row>
    <row r="174" spans="1:55" x14ac:dyDescent="0.2">
      <c r="A174">
        <f>Summary!A119</f>
        <v>0</v>
      </c>
      <c r="B174">
        <f>Summary!B119</f>
        <v>0</v>
      </c>
      <c r="C174">
        <f>Summary!C119</f>
        <v>0</v>
      </c>
      <c r="D174" s="8">
        <f t="shared" si="63"/>
        <v>0</v>
      </c>
      <c r="E174" s="9">
        <f t="shared" si="66"/>
        <v>0</v>
      </c>
      <c r="F174" s="8">
        <f t="shared" si="67"/>
        <v>0.30595964911079371</v>
      </c>
      <c r="G174" s="8">
        <f t="shared" si="93"/>
        <v>0.31898480666639911</v>
      </c>
      <c r="H174" s="8">
        <f t="shared" si="64"/>
        <v>0</v>
      </c>
      <c r="I174" s="8">
        <f t="shared" si="65"/>
        <v>0.32750109018085016</v>
      </c>
      <c r="J174" s="8">
        <f t="shared" si="113"/>
        <v>-999</v>
      </c>
      <c r="K174" s="8">
        <f t="shared" si="114"/>
        <v>-999</v>
      </c>
      <c r="L174" s="8" t="e">
        <f t="shared" si="70"/>
        <v>#NUM!</v>
      </c>
      <c r="M174" s="8" t="e">
        <f t="shared" si="94"/>
        <v>#NUM!</v>
      </c>
      <c r="N174" s="8">
        <f t="shared" si="71"/>
        <v>0.16620770138594662</v>
      </c>
      <c r="O174" s="8"/>
      <c r="P174">
        <f t="shared" si="72"/>
        <v>2.629833068116515E-4</v>
      </c>
      <c r="Q174">
        <f t="shared" si="73"/>
        <v>0.15</v>
      </c>
      <c r="R174">
        <f t="shared" si="115"/>
        <v>-1</v>
      </c>
      <c r="S174">
        <f t="shared" si="75"/>
        <v>6.5</v>
      </c>
      <c r="T174">
        <f t="shared" si="116"/>
        <v>1</v>
      </c>
      <c r="U174">
        <f t="shared" si="77"/>
        <v>-0.21264400436128525</v>
      </c>
      <c r="V174" t="e">
        <f t="shared" si="78"/>
        <v>#NUM!</v>
      </c>
      <c r="W174">
        <f t="shared" si="95"/>
        <v>0.12</v>
      </c>
      <c r="X174">
        <f t="shared" si="96"/>
        <v>0.115</v>
      </c>
      <c r="Y174">
        <f t="shared" si="97"/>
        <v>0.1501332741266905</v>
      </c>
      <c r="Z174">
        <f t="shared" si="79"/>
        <v>0.16620770138594662</v>
      </c>
      <c r="AA174">
        <f t="shared" si="98"/>
        <v>0.1891163662933486</v>
      </c>
      <c r="AB174">
        <f t="shared" si="80"/>
        <v>-0.15580000000000283</v>
      </c>
      <c r="AC174">
        <f t="shared" si="81"/>
        <v>-0.17949999999999733</v>
      </c>
      <c r="AD174">
        <f t="shared" si="82"/>
        <v>-0.20669999999999966</v>
      </c>
      <c r="AE174">
        <f t="shared" si="117"/>
        <v>-0.17949999999999733</v>
      </c>
      <c r="AF174">
        <f t="shared" si="84"/>
        <v>-0.96652142000000008</v>
      </c>
      <c r="AG174">
        <f t="shared" si="85"/>
        <v>0.25687800000000005</v>
      </c>
      <c r="AH174">
        <f t="shared" si="86"/>
        <v>0.17349059488999743</v>
      </c>
      <c r="AI174">
        <f t="shared" si="99"/>
        <v>-3.9153409471287814E-2</v>
      </c>
      <c r="AJ174">
        <f t="shared" si="87"/>
        <v>0.30595964911079371</v>
      </c>
      <c r="AK174">
        <f t="shared" si="100"/>
        <v>0.31898480666639911</v>
      </c>
      <c r="AL174">
        <f t="shared" si="101"/>
        <v>0.13117499999999999</v>
      </c>
      <c r="AM174">
        <f t="shared" si="102"/>
        <v>-0.32624999999999998</v>
      </c>
      <c r="AN174">
        <f t="shared" si="103"/>
        <v>0.41</v>
      </c>
      <c r="AO174">
        <f t="shared" si="104"/>
        <v>-0.32200000000000001</v>
      </c>
      <c r="AP174">
        <f t="shared" si="118"/>
        <v>0</v>
      </c>
      <c r="AQ174">
        <f t="shared" si="105"/>
        <v>0</v>
      </c>
      <c r="AR174">
        <f t="shared" si="119"/>
        <v>0.32750109018085016</v>
      </c>
      <c r="AS174">
        <f t="shared" si="90"/>
        <v>-4.8000000000000001E-2</v>
      </c>
      <c r="AT174">
        <f t="shared" si="120"/>
        <v>-8.7153409471287815E-2</v>
      </c>
      <c r="AU174" t="e">
        <f t="shared" si="106"/>
        <v>#NUM!</v>
      </c>
      <c r="AV174" t="e">
        <f t="shared" si="107"/>
        <v>#NUM!</v>
      </c>
      <c r="AW174">
        <f t="shared" si="108"/>
        <v>1.3231298123374369</v>
      </c>
      <c r="AX174" s="8" t="e">
        <f t="shared" si="121"/>
        <v>#NUM!</v>
      </c>
      <c r="AY174">
        <f t="shared" si="109"/>
        <v>0.32600000000000001</v>
      </c>
      <c r="AZ174">
        <f t="shared" si="110"/>
        <v>0.2868465905287122</v>
      </c>
      <c r="BA174">
        <f t="shared" si="111"/>
        <v>1.5565591928418438E-2</v>
      </c>
      <c r="BB174">
        <f t="shared" si="122"/>
        <v>0.9375307866980841</v>
      </c>
      <c r="BC174">
        <f t="shared" si="112"/>
        <v>-999</v>
      </c>
    </row>
    <row r="175" spans="1:55" x14ac:dyDescent="0.2">
      <c r="A175">
        <f>Summary!A120</f>
        <v>0</v>
      </c>
      <c r="B175">
        <f>Summary!B120</f>
        <v>0</v>
      </c>
      <c r="C175">
        <f>Summary!C120</f>
        <v>0</v>
      </c>
      <c r="D175" s="8">
        <f t="shared" ref="D175:D203" si="123">IF($AI175&lt;0,0,$AI175^(1/0.3))</f>
        <v>0</v>
      </c>
      <c r="E175" s="9">
        <f t="shared" si="66"/>
        <v>0</v>
      </c>
      <c r="F175" s="8">
        <f t="shared" si="67"/>
        <v>0.30595964911079371</v>
      </c>
      <c r="G175" s="8">
        <f t="shared" si="93"/>
        <v>0.31898480666639911</v>
      </c>
      <c r="H175" s="8">
        <f t="shared" ref="H175:H203" si="124">AQ175</f>
        <v>0</v>
      </c>
      <c r="I175" s="8">
        <f t="shared" ref="I175:I203" si="125">AR175</f>
        <v>0.32750109018085016</v>
      </c>
      <c r="J175" s="8">
        <f t="shared" si="113"/>
        <v>-999</v>
      </c>
      <c r="K175" s="8">
        <f t="shared" si="114"/>
        <v>-999</v>
      </c>
      <c r="L175" s="8" t="e">
        <f t="shared" si="70"/>
        <v>#NUM!</v>
      </c>
      <c r="M175" s="8" t="e">
        <f t="shared" si="94"/>
        <v>#NUM!</v>
      </c>
      <c r="N175" s="8">
        <f t="shared" si="71"/>
        <v>0.16620770138594662</v>
      </c>
      <c r="O175" s="8"/>
      <c r="P175">
        <f t="shared" si="72"/>
        <v>2.629833068116515E-4</v>
      </c>
      <c r="Q175">
        <f t="shared" si="73"/>
        <v>0.15</v>
      </c>
      <c r="R175">
        <f t="shared" si="115"/>
        <v>-1</v>
      </c>
      <c r="S175">
        <f t="shared" si="75"/>
        <v>6.5</v>
      </c>
      <c r="T175">
        <f t="shared" si="116"/>
        <v>1</v>
      </c>
      <c r="U175">
        <f t="shared" si="77"/>
        <v>-0.21264400436128525</v>
      </c>
      <c r="V175" t="e">
        <f t="shared" si="78"/>
        <v>#NUM!</v>
      </c>
      <c r="W175">
        <f t="shared" si="95"/>
        <v>0.12</v>
      </c>
      <c r="X175">
        <f t="shared" si="96"/>
        <v>0.115</v>
      </c>
      <c r="Y175">
        <f t="shared" si="97"/>
        <v>0.1501332741266905</v>
      </c>
      <c r="Z175">
        <f t="shared" si="79"/>
        <v>0.16620770138594662</v>
      </c>
      <c r="AA175">
        <f t="shared" si="98"/>
        <v>0.1891163662933486</v>
      </c>
      <c r="AB175">
        <f t="shared" si="80"/>
        <v>-0.15580000000000283</v>
      </c>
      <c r="AC175">
        <f t="shared" si="81"/>
        <v>-0.17949999999999733</v>
      </c>
      <c r="AD175">
        <f t="shared" si="82"/>
        <v>-0.20669999999999966</v>
      </c>
      <c r="AE175">
        <f t="shared" si="117"/>
        <v>-0.17949999999999733</v>
      </c>
      <c r="AF175">
        <f t="shared" si="84"/>
        <v>-0.96652142000000008</v>
      </c>
      <c r="AG175">
        <f t="shared" si="85"/>
        <v>0.25687800000000005</v>
      </c>
      <c r="AH175">
        <f t="shared" si="86"/>
        <v>0.17349059488999743</v>
      </c>
      <c r="AI175">
        <f t="shared" si="99"/>
        <v>-3.9153409471287814E-2</v>
      </c>
      <c r="AJ175">
        <f t="shared" si="87"/>
        <v>0.30595964911079371</v>
      </c>
      <c r="AK175">
        <f t="shared" si="100"/>
        <v>0.31898480666639911</v>
      </c>
      <c r="AL175">
        <f t="shared" si="101"/>
        <v>0.13117499999999999</v>
      </c>
      <c r="AM175">
        <f t="shared" si="102"/>
        <v>-0.32624999999999998</v>
      </c>
      <c r="AN175">
        <f t="shared" si="103"/>
        <v>0.41</v>
      </c>
      <c r="AO175">
        <f t="shared" si="104"/>
        <v>-0.32200000000000001</v>
      </c>
      <c r="AP175">
        <f t="shared" si="118"/>
        <v>0</v>
      </c>
      <c r="AQ175">
        <f t="shared" si="105"/>
        <v>0</v>
      </c>
      <c r="AR175">
        <f t="shared" si="119"/>
        <v>0.32750109018085016</v>
      </c>
      <c r="AS175">
        <f t="shared" si="90"/>
        <v>-4.8000000000000001E-2</v>
      </c>
      <c r="AT175">
        <f t="shared" si="120"/>
        <v>-8.7153409471287815E-2</v>
      </c>
      <c r="AU175" t="e">
        <f t="shared" si="106"/>
        <v>#NUM!</v>
      </c>
      <c r="AV175" t="e">
        <f t="shared" si="107"/>
        <v>#NUM!</v>
      </c>
      <c r="AW175">
        <f t="shared" si="108"/>
        <v>1.3231298123374369</v>
      </c>
      <c r="AX175" s="8" t="e">
        <f t="shared" si="121"/>
        <v>#NUM!</v>
      </c>
      <c r="AY175">
        <f t="shared" si="109"/>
        <v>0.32600000000000001</v>
      </c>
      <c r="AZ175">
        <f t="shared" si="110"/>
        <v>0.2868465905287122</v>
      </c>
      <c r="BA175">
        <f t="shared" si="111"/>
        <v>1.5565591928418438E-2</v>
      </c>
      <c r="BB175">
        <f t="shared" si="122"/>
        <v>0.9375307866980841</v>
      </c>
      <c r="BC175">
        <f t="shared" si="112"/>
        <v>-999</v>
      </c>
    </row>
    <row r="176" spans="1:55" x14ac:dyDescent="0.2">
      <c r="A176">
        <f>Summary!A121</f>
        <v>0</v>
      </c>
      <c r="B176">
        <f>Summary!B121</f>
        <v>0</v>
      </c>
      <c r="C176">
        <f>Summary!C121</f>
        <v>0</v>
      </c>
      <c r="D176" s="8">
        <f t="shared" si="123"/>
        <v>0</v>
      </c>
      <c r="E176" s="9">
        <f t="shared" si="66"/>
        <v>0</v>
      </c>
      <c r="F176" s="8">
        <f t="shared" si="67"/>
        <v>0.30595964911079371</v>
      </c>
      <c r="G176" s="8">
        <f t="shared" si="93"/>
        <v>0.31898480666639911</v>
      </c>
      <c r="H176" s="8">
        <f t="shared" si="124"/>
        <v>0</v>
      </c>
      <c r="I176" s="8">
        <f t="shared" si="125"/>
        <v>0.32750109018085016</v>
      </c>
      <c r="J176" s="8">
        <f t="shared" si="113"/>
        <v>-999</v>
      </c>
      <c r="K176" s="8">
        <f t="shared" si="114"/>
        <v>-999</v>
      </c>
      <c r="L176" s="8" t="e">
        <f t="shared" si="70"/>
        <v>#NUM!</v>
      </c>
      <c r="M176" s="8" t="e">
        <f t="shared" si="94"/>
        <v>#NUM!</v>
      </c>
      <c r="N176" s="8">
        <f t="shared" si="71"/>
        <v>0.16620770138594662</v>
      </c>
      <c r="O176" s="8"/>
      <c r="P176">
        <f t="shared" si="72"/>
        <v>2.629833068116515E-4</v>
      </c>
      <c r="Q176">
        <f t="shared" si="73"/>
        <v>0.15</v>
      </c>
      <c r="R176">
        <f t="shared" si="115"/>
        <v>-1</v>
      </c>
      <c r="S176">
        <f t="shared" si="75"/>
        <v>6.5</v>
      </c>
      <c r="T176">
        <f t="shared" si="116"/>
        <v>1</v>
      </c>
      <c r="U176">
        <f t="shared" si="77"/>
        <v>-0.21264400436128525</v>
      </c>
      <c r="V176" t="e">
        <f t="shared" si="78"/>
        <v>#NUM!</v>
      </c>
      <c r="W176">
        <f t="shared" si="95"/>
        <v>0.12</v>
      </c>
      <c r="X176">
        <f t="shared" si="96"/>
        <v>0.115</v>
      </c>
      <c r="Y176">
        <f t="shared" si="97"/>
        <v>0.1501332741266905</v>
      </c>
      <c r="Z176">
        <f t="shared" si="79"/>
        <v>0.16620770138594662</v>
      </c>
      <c r="AA176">
        <f t="shared" si="98"/>
        <v>0.1891163662933486</v>
      </c>
      <c r="AB176">
        <f t="shared" si="80"/>
        <v>-0.15580000000000283</v>
      </c>
      <c r="AC176">
        <f t="shared" si="81"/>
        <v>-0.17949999999999733</v>
      </c>
      <c r="AD176">
        <f t="shared" si="82"/>
        <v>-0.20669999999999966</v>
      </c>
      <c r="AE176">
        <f t="shared" si="117"/>
        <v>-0.17949999999999733</v>
      </c>
      <c r="AF176">
        <f t="shared" si="84"/>
        <v>-0.96652142000000008</v>
      </c>
      <c r="AG176">
        <f t="shared" si="85"/>
        <v>0.25687800000000005</v>
      </c>
      <c r="AH176">
        <f t="shared" si="86"/>
        <v>0.17349059488999743</v>
      </c>
      <c r="AI176">
        <f t="shared" si="99"/>
        <v>-3.9153409471287814E-2</v>
      </c>
      <c r="AJ176">
        <f t="shared" si="87"/>
        <v>0.30595964911079371</v>
      </c>
      <c r="AK176">
        <f t="shared" si="100"/>
        <v>0.31898480666639911</v>
      </c>
      <c r="AL176">
        <f t="shared" si="101"/>
        <v>0.13117499999999999</v>
      </c>
      <c r="AM176">
        <f t="shared" si="102"/>
        <v>-0.32624999999999998</v>
      </c>
      <c r="AN176">
        <f t="shared" si="103"/>
        <v>0.41</v>
      </c>
      <c r="AO176">
        <f t="shared" si="104"/>
        <v>-0.32200000000000001</v>
      </c>
      <c r="AP176">
        <f t="shared" si="118"/>
        <v>0</v>
      </c>
      <c r="AQ176">
        <f t="shared" si="105"/>
        <v>0</v>
      </c>
      <c r="AR176">
        <f t="shared" si="119"/>
        <v>0.32750109018085016</v>
      </c>
      <c r="AS176">
        <f t="shared" si="90"/>
        <v>-4.8000000000000001E-2</v>
      </c>
      <c r="AT176">
        <f t="shared" si="120"/>
        <v>-8.7153409471287815E-2</v>
      </c>
      <c r="AU176" t="e">
        <f t="shared" si="106"/>
        <v>#NUM!</v>
      </c>
      <c r="AV176" t="e">
        <f t="shared" si="107"/>
        <v>#NUM!</v>
      </c>
      <c r="AW176">
        <f t="shared" si="108"/>
        <v>1.3231298123374369</v>
      </c>
      <c r="AX176" s="8" t="e">
        <f t="shared" si="121"/>
        <v>#NUM!</v>
      </c>
      <c r="AY176">
        <f t="shared" si="109"/>
        <v>0.32600000000000001</v>
      </c>
      <c r="AZ176">
        <f t="shared" si="110"/>
        <v>0.2868465905287122</v>
      </c>
      <c r="BA176">
        <f t="shared" si="111"/>
        <v>1.5565591928418438E-2</v>
      </c>
      <c r="BB176">
        <f t="shared" si="122"/>
        <v>0.9375307866980841</v>
      </c>
      <c r="BC176">
        <f t="shared" si="112"/>
        <v>-999</v>
      </c>
    </row>
    <row r="177" spans="1:55" x14ac:dyDescent="0.2">
      <c r="A177">
        <f>Summary!A122</f>
        <v>0</v>
      </c>
      <c r="B177">
        <f>Summary!B122</f>
        <v>0</v>
      </c>
      <c r="C177">
        <f>Summary!C122</f>
        <v>0</v>
      </c>
      <c r="D177" s="8">
        <f t="shared" si="123"/>
        <v>0</v>
      </c>
      <c r="E177" s="9">
        <f t="shared" si="66"/>
        <v>0</v>
      </c>
      <c r="F177" s="8">
        <f t="shared" si="67"/>
        <v>0.30595964911079371</v>
      </c>
      <c r="G177" s="8">
        <f t="shared" si="93"/>
        <v>0.31898480666639911</v>
      </c>
      <c r="H177" s="8">
        <f t="shared" si="124"/>
        <v>0</v>
      </c>
      <c r="I177" s="8">
        <f t="shared" si="125"/>
        <v>0.32750109018085016</v>
      </c>
      <c r="J177" s="8">
        <f t="shared" si="113"/>
        <v>-999</v>
      </c>
      <c r="K177" s="8">
        <f t="shared" si="114"/>
        <v>-999</v>
      </c>
      <c r="L177" s="8" t="e">
        <f t="shared" si="70"/>
        <v>#NUM!</v>
      </c>
      <c r="M177" s="8" t="e">
        <f t="shared" si="94"/>
        <v>#NUM!</v>
      </c>
      <c r="N177" s="8">
        <f t="shared" si="71"/>
        <v>0.16620770138594662</v>
      </c>
      <c r="O177" s="8"/>
      <c r="P177">
        <f t="shared" si="72"/>
        <v>2.629833068116515E-4</v>
      </c>
      <c r="Q177">
        <f t="shared" si="73"/>
        <v>0.15</v>
      </c>
      <c r="R177">
        <f t="shared" si="115"/>
        <v>-1</v>
      </c>
      <c r="S177">
        <f t="shared" si="75"/>
        <v>6.5</v>
      </c>
      <c r="T177">
        <f t="shared" si="116"/>
        <v>1</v>
      </c>
      <c r="U177">
        <f t="shared" si="77"/>
        <v>-0.21264400436128525</v>
      </c>
      <c r="V177" t="e">
        <f t="shared" si="78"/>
        <v>#NUM!</v>
      </c>
      <c r="W177">
        <f t="shared" si="95"/>
        <v>0.12</v>
      </c>
      <c r="X177">
        <f t="shared" si="96"/>
        <v>0.115</v>
      </c>
      <c r="Y177">
        <f t="shared" si="97"/>
        <v>0.1501332741266905</v>
      </c>
      <c r="Z177">
        <f t="shared" si="79"/>
        <v>0.16620770138594662</v>
      </c>
      <c r="AA177">
        <f t="shared" si="98"/>
        <v>0.1891163662933486</v>
      </c>
      <c r="AB177">
        <f t="shared" si="80"/>
        <v>-0.15580000000000283</v>
      </c>
      <c r="AC177">
        <f t="shared" si="81"/>
        <v>-0.17949999999999733</v>
      </c>
      <c r="AD177">
        <f t="shared" si="82"/>
        <v>-0.20669999999999966</v>
      </c>
      <c r="AE177">
        <f t="shared" si="117"/>
        <v>-0.17949999999999733</v>
      </c>
      <c r="AF177">
        <f t="shared" si="84"/>
        <v>-0.96652142000000008</v>
      </c>
      <c r="AG177">
        <f t="shared" si="85"/>
        <v>0.25687800000000005</v>
      </c>
      <c r="AH177">
        <f t="shared" si="86"/>
        <v>0.17349059488999743</v>
      </c>
      <c r="AI177">
        <f t="shared" si="99"/>
        <v>-3.9153409471287814E-2</v>
      </c>
      <c r="AJ177">
        <f t="shared" si="87"/>
        <v>0.30595964911079371</v>
      </c>
      <c r="AK177">
        <f t="shared" si="100"/>
        <v>0.31898480666639911</v>
      </c>
      <c r="AL177">
        <f t="shared" si="101"/>
        <v>0.13117499999999999</v>
      </c>
      <c r="AM177">
        <f t="shared" si="102"/>
        <v>-0.32624999999999998</v>
      </c>
      <c r="AN177">
        <f t="shared" si="103"/>
        <v>0.41</v>
      </c>
      <c r="AO177">
        <f t="shared" si="104"/>
        <v>-0.32200000000000001</v>
      </c>
      <c r="AP177">
        <f t="shared" si="118"/>
        <v>0</v>
      </c>
      <c r="AQ177">
        <f t="shared" si="105"/>
        <v>0</v>
      </c>
      <c r="AR177">
        <f t="shared" si="119"/>
        <v>0.32750109018085016</v>
      </c>
      <c r="AS177">
        <f t="shared" si="90"/>
        <v>-4.8000000000000001E-2</v>
      </c>
      <c r="AT177">
        <f t="shared" si="120"/>
        <v>-8.7153409471287815E-2</v>
      </c>
      <c r="AU177" t="e">
        <f t="shared" si="106"/>
        <v>#NUM!</v>
      </c>
      <c r="AV177" t="e">
        <f t="shared" si="107"/>
        <v>#NUM!</v>
      </c>
      <c r="AW177">
        <f t="shared" si="108"/>
        <v>1.3231298123374369</v>
      </c>
      <c r="AX177" s="8" t="e">
        <f t="shared" si="121"/>
        <v>#NUM!</v>
      </c>
      <c r="AY177">
        <f t="shared" si="109"/>
        <v>0.32600000000000001</v>
      </c>
      <c r="AZ177">
        <f t="shared" si="110"/>
        <v>0.2868465905287122</v>
      </c>
      <c r="BA177">
        <f t="shared" si="111"/>
        <v>1.5565591928418438E-2</v>
      </c>
      <c r="BB177">
        <f t="shared" si="122"/>
        <v>0.9375307866980841</v>
      </c>
      <c r="BC177">
        <f t="shared" si="112"/>
        <v>-999</v>
      </c>
    </row>
    <row r="178" spans="1:55" x14ac:dyDescent="0.2">
      <c r="A178">
        <f>Summary!A123</f>
        <v>0</v>
      </c>
      <c r="B178">
        <f>Summary!B123</f>
        <v>0</v>
      </c>
      <c r="C178">
        <f>Summary!C123</f>
        <v>0</v>
      </c>
      <c r="D178" s="8">
        <f t="shared" si="123"/>
        <v>0</v>
      </c>
      <c r="E178" s="9">
        <f t="shared" si="66"/>
        <v>0</v>
      </c>
      <c r="F178" s="8">
        <f t="shared" si="67"/>
        <v>0.30595964911079371</v>
      </c>
      <c r="G178" s="8">
        <f t="shared" si="93"/>
        <v>0.31898480666639911</v>
      </c>
      <c r="H178" s="8">
        <f t="shared" si="124"/>
        <v>0</v>
      </c>
      <c r="I178" s="8">
        <f t="shared" si="125"/>
        <v>0.32750109018085016</v>
      </c>
      <c r="J178" s="8">
        <f t="shared" si="113"/>
        <v>-999</v>
      </c>
      <c r="K178" s="8">
        <f t="shared" si="114"/>
        <v>-999</v>
      </c>
      <c r="L178" s="8" t="e">
        <f t="shared" si="70"/>
        <v>#NUM!</v>
      </c>
      <c r="M178" s="8" t="e">
        <f t="shared" si="94"/>
        <v>#NUM!</v>
      </c>
      <c r="N178" s="8">
        <f t="shared" si="71"/>
        <v>0.16620770138594662</v>
      </c>
      <c r="O178" s="8"/>
      <c r="P178">
        <f t="shared" si="72"/>
        <v>2.629833068116515E-4</v>
      </c>
      <c r="Q178">
        <f t="shared" si="73"/>
        <v>0.15</v>
      </c>
      <c r="R178">
        <f t="shared" si="115"/>
        <v>-1</v>
      </c>
      <c r="S178">
        <f t="shared" si="75"/>
        <v>6.5</v>
      </c>
      <c r="T178">
        <f t="shared" si="116"/>
        <v>1</v>
      </c>
      <c r="U178">
        <f t="shared" si="77"/>
        <v>-0.21264400436128525</v>
      </c>
      <c r="V178" t="e">
        <f t="shared" si="78"/>
        <v>#NUM!</v>
      </c>
      <c r="W178">
        <f t="shared" si="95"/>
        <v>0.12</v>
      </c>
      <c r="X178">
        <f t="shared" si="96"/>
        <v>0.115</v>
      </c>
      <c r="Y178">
        <f t="shared" si="97"/>
        <v>0.1501332741266905</v>
      </c>
      <c r="Z178">
        <f t="shared" si="79"/>
        <v>0.16620770138594662</v>
      </c>
      <c r="AA178">
        <f t="shared" si="98"/>
        <v>0.1891163662933486</v>
      </c>
      <c r="AB178">
        <f t="shared" si="80"/>
        <v>-0.15580000000000283</v>
      </c>
      <c r="AC178">
        <f t="shared" si="81"/>
        <v>-0.17949999999999733</v>
      </c>
      <c r="AD178">
        <f t="shared" si="82"/>
        <v>-0.20669999999999966</v>
      </c>
      <c r="AE178">
        <f t="shared" si="117"/>
        <v>-0.17949999999999733</v>
      </c>
      <c r="AF178">
        <f t="shared" si="84"/>
        <v>-0.96652142000000008</v>
      </c>
      <c r="AG178">
        <f t="shared" si="85"/>
        <v>0.25687800000000005</v>
      </c>
      <c r="AH178">
        <f t="shared" si="86"/>
        <v>0.17349059488999743</v>
      </c>
      <c r="AI178">
        <f t="shared" si="99"/>
        <v>-3.9153409471287814E-2</v>
      </c>
      <c r="AJ178">
        <f t="shared" si="87"/>
        <v>0.30595964911079371</v>
      </c>
      <c r="AK178">
        <f t="shared" si="100"/>
        <v>0.31898480666639911</v>
      </c>
      <c r="AL178">
        <f t="shared" si="101"/>
        <v>0.13117499999999999</v>
      </c>
      <c r="AM178">
        <f t="shared" si="102"/>
        <v>-0.32624999999999998</v>
      </c>
      <c r="AN178">
        <f t="shared" si="103"/>
        <v>0.41</v>
      </c>
      <c r="AO178">
        <f t="shared" si="104"/>
        <v>-0.32200000000000001</v>
      </c>
      <c r="AP178">
        <f t="shared" si="118"/>
        <v>0</v>
      </c>
      <c r="AQ178">
        <f t="shared" si="105"/>
        <v>0</v>
      </c>
      <c r="AR178">
        <f t="shared" si="119"/>
        <v>0.32750109018085016</v>
      </c>
      <c r="AS178">
        <f t="shared" si="90"/>
        <v>-4.8000000000000001E-2</v>
      </c>
      <c r="AT178">
        <f t="shared" si="120"/>
        <v>-8.7153409471287815E-2</v>
      </c>
      <c r="AU178" t="e">
        <f t="shared" si="106"/>
        <v>#NUM!</v>
      </c>
      <c r="AV178" t="e">
        <f t="shared" si="107"/>
        <v>#NUM!</v>
      </c>
      <c r="AW178">
        <f t="shared" si="108"/>
        <v>1.3231298123374369</v>
      </c>
      <c r="AX178" s="8" t="e">
        <f t="shared" si="121"/>
        <v>#NUM!</v>
      </c>
      <c r="AY178">
        <f t="shared" si="109"/>
        <v>0.32600000000000001</v>
      </c>
      <c r="AZ178">
        <f t="shared" si="110"/>
        <v>0.2868465905287122</v>
      </c>
      <c r="BA178">
        <f t="shared" si="111"/>
        <v>1.5565591928418438E-2</v>
      </c>
      <c r="BB178">
        <f t="shared" si="122"/>
        <v>0.9375307866980841</v>
      </c>
      <c r="BC178">
        <f t="shared" si="112"/>
        <v>-999</v>
      </c>
    </row>
    <row r="179" spans="1:55" x14ac:dyDescent="0.2">
      <c r="A179">
        <f>Summary!A124</f>
        <v>0</v>
      </c>
      <c r="B179">
        <f>Summary!B124</f>
        <v>0</v>
      </c>
      <c r="C179">
        <f>Summary!C124</f>
        <v>0</v>
      </c>
      <c r="D179" s="8">
        <f t="shared" si="123"/>
        <v>0</v>
      </c>
      <c r="E179" s="9">
        <f t="shared" si="66"/>
        <v>0</v>
      </c>
      <c r="F179" s="8">
        <f t="shared" si="67"/>
        <v>0.30595964911079371</v>
      </c>
      <c r="G179" s="8">
        <f t="shared" si="93"/>
        <v>0.31898480666639911</v>
      </c>
      <c r="H179" s="8">
        <f t="shared" si="124"/>
        <v>0</v>
      </c>
      <c r="I179" s="8">
        <f t="shared" si="125"/>
        <v>0.32750109018085016</v>
      </c>
      <c r="J179" s="8">
        <f t="shared" si="113"/>
        <v>-999</v>
      </c>
      <c r="K179" s="8">
        <f t="shared" si="114"/>
        <v>-999</v>
      </c>
      <c r="L179" s="8" t="e">
        <f t="shared" si="70"/>
        <v>#NUM!</v>
      </c>
      <c r="M179" s="8" t="e">
        <f t="shared" si="94"/>
        <v>#NUM!</v>
      </c>
      <c r="N179" s="8">
        <f t="shared" si="71"/>
        <v>0.16620770138594662</v>
      </c>
      <c r="O179" s="8"/>
      <c r="P179">
        <f t="shared" si="72"/>
        <v>2.629833068116515E-4</v>
      </c>
      <c r="Q179">
        <f t="shared" si="73"/>
        <v>0.15</v>
      </c>
      <c r="R179">
        <f t="shared" si="115"/>
        <v>-1</v>
      </c>
      <c r="S179">
        <f t="shared" si="75"/>
        <v>6.5</v>
      </c>
      <c r="T179">
        <f t="shared" si="116"/>
        <v>1</v>
      </c>
      <c r="U179">
        <f t="shared" si="77"/>
        <v>-0.21264400436128525</v>
      </c>
      <c r="V179" t="e">
        <f t="shared" si="78"/>
        <v>#NUM!</v>
      </c>
      <c r="W179">
        <f t="shared" si="95"/>
        <v>0.12</v>
      </c>
      <c r="X179">
        <f t="shared" si="96"/>
        <v>0.115</v>
      </c>
      <c r="Y179">
        <f t="shared" si="97"/>
        <v>0.1501332741266905</v>
      </c>
      <c r="Z179">
        <f t="shared" si="79"/>
        <v>0.16620770138594662</v>
      </c>
      <c r="AA179">
        <f t="shared" si="98"/>
        <v>0.1891163662933486</v>
      </c>
      <c r="AB179">
        <f t="shared" si="80"/>
        <v>-0.15580000000000283</v>
      </c>
      <c r="AC179">
        <f t="shared" si="81"/>
        <v>-0.17949999999999733</v>
      </c>
      <c r="AD179">
        <f t="shared" si="82"/>
        <v>-0.20669999999999966</v>
      </c>
      <c r="AE179">
        <f t="shared" si="117"/>
        <v>-0.17949999999999733</v>
      </c>
      <c r="AF179">
        <f t="shared" si="84"/>
        <v>-0.96652142000000008</v>
      </c>
      <c r="AG179">
        <f t="shared" si="85"/>
        <v>0.25687800000000005</v>
      </c>
      <c r="AH179">
        <f t="shared" si="86"/>
        <v>0.17349059488999743</v>
      </c>
      <c r="AI179">
        <f t="shared" si="99"/>
        <v>-3.9153409471287814E-2</v>
      </c>
      <c r="AJ179">
        <f t="shared" si="87"/>
        <v>0.30595964911079371</v>
      </c>
      <c r="AK179">
        <f t="shared" si="100"/>
        <v>0.31898480666639911</v>
      </c>
      <c r="AL179">
        <f t="shared" si="101"/>
        <v>0.13117499999999999</v>
      </c>
      <c r="AM179">
        <f t="shared" si="102"/>
        <v>-0.32624999999999998</v>
      </c>
      <c r="AN179">
        <f t="shared" si="103"/>
        <v>0.41</v>
      </c>
      <c r="AO179">
        <f t="shared" si="104"/>
        <v>-0.32200000000000001</v>
      </c>
      <c r="AP179">
        <f t="shared" si="118"/>
        <v>0</v>
      </c>
      <c r="AQ179">
        <f t="shared" si="105"/>
        <v>0</v>
      </c>
      <c r="AR179">
        <f t="shared" si="119"/>
        <v>0.32750109018085016</v>
      </c>
      <c r="AS179">
        <f t="shared" si="90"/>
        <v>-4.8000000000000001E-2</v>
      </c>
      <c r="AT179">
        <f t="shared" si="120"/>
        <v>-8.7153409471287815E-2</v>
      </c>
      <c r="AU179" t="e">
        <f t="shared" si="106"/>
        <v>#NUM!</v>
      </c>
      <c r="AV179" t="e">
        <f t="shared" si="107"/>
        <v>#NUM!</v>
      </c>
      <c r="AW179">
        <f t="shared" si="108"/>
        <v>1.3231298123374369</v>
      </c>
      <c r="AX179" s="8" t="e">
        <f t="shared" si="121"/>
        <v>#NUM!</v>
      </c>
      <c r="AY179">
        <f t="shared" si="109"/>
        <v>0.32600000000000001</v>
      </c>
      <c r="AZ179">
        <f t="shared" si="110"/>
        <v>0.2868465905287122</v>
      </c>
      <c r="BA179">
        <f t="shared" si="111"/>
        <v>1.5565591928418438E-2</v>
      </c>
      <c r="BB179">
        <f t="shared" si="122"/>
        <v>0.9375307866980841</v>
      </c>
      <c r="BC179">
        <f t="shared" si="112"/>
        <v>-999</v>
      </c>
    </row>
    <row r="180" spans="1:55" x14ac:dyDescent="0.2">
      <c r="A180">
        <f>Summary!A125</f>
        <v>0</v>
      </c>
      <c r="B180">
        <f>Summary!B125</f>
        <v>0</v>
      </c>
      <c r="C180">
        <f>Summary!C125</f>
        <v>0</v>
      </c>
      <c r="D180" s="8">
        <f t="shared" si="123"/>
        <v>0</v>
      </c>
      <c r="E180" s="9">
        <f t="shared" si="66"/>
        <v>0</v>
      </c>
      <c r="F180" s="8">
        <f t="shared" si="67"/>
        <v>0.30595964911079371</v>
      </c>
      <c r="G180" s="8">
        <f t="shared" si="93"/>
        <v>0.31898480666639911</v>
      </c>
      <c r="H180" s="8">
        <f t="shared" si="124"/>
        <v>0</v>
      </c>
      <c r="I180" s="8">
        <f t="shared" si="125"/>
        <v>0.32750109018085016</v>
      </c>
      <c r="J180" s="8">
        <f t="shared" si="113"/>
        <v>-999</v>
      </c>
      <c r="K180" s="8">
        <f t="shared" si="114"/>
        <v>-999</v>
      </c>
      <c r="L180" s="8" t="e">
        <f t="shared" si="70"/>
        <v>#NUM!</v>
      </c>
      <c r="M180" s="8" t="e">
        <f t="shared" si="94"/>
        <v>#NUM!</v>
      </c>
      <c r="N180" s="8">
        <f t="shared" si="71"/>
        <v>0.16620770138594662</v>
      </c>
      <c r="O180" s="8"/>
      <c r="P180">
        <f t="shared" si="72"/>
        <v>2.629833068116515E-4</v>
      </c>
      <c r="Q180">
        <f t="shared" si="73"/>
        <v>0.15</v>
      </c>
      <c r="R180">
        <f t="shared" si="115"/>
        <v>-1</v>
      </c>
      <c r="S180">
        <f t="shared" si="75"/>
        <v>6.5</v>
      </c>
      <c r="T180">
        <f t="shared" si="116"/>
        <v>1</v>
      </c>
      <c r="U180">
        <f t="shared" si="77"/>
        <v>-0.21264400436128525</v>
      </c>
      <c r="V180" t="e">
        <f t="shared" si="78"/>
        <v>#NUM!</v>
      </c>
      <c r="W180">
        <f t="shared" si="95"/>
        <v>0.12</v>
      </c>
      <c r="X180">
        <f t="shared" si="96"/>
        <v>0.115</v>
      </c>
      <c r="Y180">
        <f t="shared" si="97"/>
        <v>0.1501332741266905</v>
      </c>
      <c r="Z180">
        <f t="shared" si="79"/>
        <v>0.16620770138594662</v>
      </c>
      <c r="AA180">
        <f t="shared" si="98"/>
        <v>0.1891163662933486</v>
      </c>
      <c r="AB180">
        <f t="shared" si="80"/>
        <v>-0.15580000000000283</v>
      </c>
      <c r="AC180">
        <f t="shared" si="81"/>
        <v>-0.17949999999999733</v>
      </c>
      <c r="AD180">
        <f t="shared" si="82"/>
        <v>-0.20669999999999966</v>
      </c>
      <c r="AE180">
        <f t="shared" si="117"/>
        <v>-0.17949999999999733</v>
      </c>
      <c r="AF180">
        <f t="shared" si="84"/>
        <v>-0.96652142000000008</v>
      </c>
      <c r="AG180">
        <f t="shared" si="85"/>
        <v>0.25687800000000005</v>
      </c>
      <c r="AH180">
        <f t="shared" si="86"/>
        <v>0.17349059488999743</v>
      </c>
      <c r="AI180">
        <f t="shared" si="99"/>
        <v>-3.9153409471287814E-2</v>
      </c>
      <c r="AJ180">
        <f t="shared" si="87"/>
        <v>0.30595964911079371</v>
      </c>
      <c r="AK180">
        <f t="shared" si="100"/>
        <v>0.31898480666639911</v>
      </c>
      <c r="AL180">
        <f t="shared" si="101"/>
        <v>0.13117499999999999</v>
      </c>
      <c r="AM180">
        <f t="shared" si="102"/>
        <v>-0.32624999999999998</v>
      </c>
      <c r="AN180">
        <f t="shared" si="103"/>
        <v>0.41</v>
      </c>
      <c r="AO180">
        <f t="shared" si="104"/>
        <v>-0.32200000000000001</v>
      </c>
      <c r="AP180">
        <f t="shared" si="118"/>
        <v>0</v>
      </c>
      <c r="AQ180">
        <f t="shared" si="105"/>
        <v>0</v>
      </c>
      <c r="AR180">
        <f t="shared" si="119"/>
        <v>0.32750109018085016</v>
      </c>
      <c r="AS180">
        <f t="shared" si="90"/>
        <v>-4.8000000000000001E-2</v>
      </c>
      <c r="AT180">
        <f t="shared" si="120"/>
        <v>-8.7153409471287815E-2</v>
      </c>
      <c r="AU180" t="e">
        <f t="shared" si="106"/>
        <v>#NUM!</v>
      </c>
      <c r="AV180" t="e">
        <f t="shared" si="107"/>
        <v>#NUM!</v>
      </c>
      <c r="AW180">
        <f t="shared" si="108"/>
        <v>1.3231298123374369</v>
      </c>
      <c r="AX180" s="8" t="e">
        <f t="shared" si="121"/>
        <v>#NUM!</v>
      </c>
      <c r="AY180">
        <f t="shared" si="109"/>
        <v>0.32600000000000001</v>
      </c>
      <c r="AZ180">
        <f t="shared" si="110"/>
        <v>0.2868465905287122</v>
      </c>
      <c r="BA180">
        <f t="shared" si="111"/>
        <v>1.5565591928418438E-2</v>
      </c>
      <c r="BB180">
        <f t="shared" si="122"/>
        <v>0.9375307866980841</v>
      </c>
      <c r="BC180">
        <f t="shared" si="112"/>
        <v>-999</v>
      </c>
    </row>
    <row r="181" spans="1:55" x14ac:dyDescent="0.2">
      <c r="A181">
        <f>Summary!A126</f>
        <v>0</v>
      </c>
      <c r="B181">
        <f>Summary!B126</f>
        <v>0</v>
      </c>
      <c r="C181">
        <f>Summary!C126</f>
        <v>0</v>
      </c>
      <c r="D181" s="8">
        <f t="shared" si="123"/>
        <v>0</v>
      </c>
      <c r="E181" s="9">
        <f t="shared" si="66"/>
        <v>0</v>
      </c>
      <c r="F181" s="8">
        <f t="shared" si="67"/>
        <v>0.30595964911079371</v>
      </c>
      <c r="G181" s="8">
        <f t="shared" si="93"/>
        <v>0.31898480666639911</v>
      </c>
      <c r="H181" s="8">
        <f t="shared" si="124"/>
        <v>0</v>
      </c>
      <c r="I181" s="8">
        <f t="shared" si="125"/>
        <v>0.32750109018085016</v>
      </c>
      <c r="J181" s="8">
        <f t="shared" si="113"/>
        <v>-999</v>
      </c>
      <c r="K181" s="8">
        <f t="shared" si="114"/>
        <v>-999</v>
      </c>
      <c r="L181" s="8" t="e">
        <f t="shared" si="70"/>
        <v>#NUM!</v>
      </c>
      <c r="M181" s="8" t="e">
        <f t="shared" si="94"/>
        <v>#NUM!</v>
      </c>
      <c r="N181" s="8">
        <f t="shared" si="71"/>
        <v>0.16620770138594662</v>
      </c>
      <c r="O181" s="8"/>
      <c r="P181">
        <f t="shared" si="72"/>
        <v>2.629833068116515E-4</v>
      </c>
      <c r="Q181">
        <f t="shared" si="73"/>
        <v>0.15</v>
      </c>
      <c r="R181">
        <f t="shared" si="115"/>
        <v>-1</v>
      </c>
      <c r="S181">
        <f t="shared" si="75"/>
        <v>6.5</v>
      </c>
      <c r="T181">
        <f t="shared" si="116"/>
        <v>1</v>
      </c>
      <c r="U181">
        <f t="shared" si="77"/>
        <v>-0.21264400436128525</v>
      </c>
      <c r="V181" t="e">
        <f t="shared" si="78"/>
        <v>#NUM!</v>
      </c>
      <c r="W181">
        <f t="shared" si="95"/>
        <v>0.12</v>
      </c>
      <c r="X181">
        <f t="shared" si="96"/>
        <v>0.115</v>
      </c>
      <c r="Y181">
        <f t="shared" si="97"/>
        <v>0.1501332741266905</v>
      </c>
      <c r="Z181">
        <f t="shared" si="79"/>
        <v>0.16620770138594662</v>
      </c>
      <c r="AA181">
        <f t="shared" si="98"/>
        <v>0.1891163662933486</v>
      </c>
      <c r="AB181">
        <f t="shared" si="80"/>
        <v>-0.15580000000000283</v>
      </c>
      <c r="AC181">
        <f t="shared" si="81"/>
        <v>-0.17949999999999733</v>
      </c>
      <c r="AD181">
        <f t="shared" si="82"/>
        <v>-0.20669999999999966</v>
      </c>
      <c r="AE181">
        <f t="shared" si="117"/>
        <v>-0.17949999999999733</v>
      </c>
      <c r="AF181">
        <f t="shared" si="84"/>
        <v>-0.96652142000000008</v>
      </c>
      <c r="AG181">
        <f t="shared" si="85"/>
        <v>0.25687800000000005</v>
      </c>
      <c r="AH181">
        <f t="shared" si="86"/>
        <v>0.17349059488999743</v>
      </c>
      <c r="AI181">
        <f t="shared" si="99"/>
        <v>-3.9153409471287814E-2</v>
      </c>
      <c r="AJ181">
        <f t="shared" si="87"/>
        <v>0.30595964911079371</v>
      </c>
      <c r="AK181">
        <f t="shared" si="100"/>
        <v>0.31898480666639911</v>
      </c>
      <c r="AL181">
        <f t="shared" si="101"/>
        <v>0.13117499999999999</v>
      </c>
      <c r="AM181">
        <f t="shared" si="102"/>
        <v>-0.32624999999999998</v>
      </c>
      <c r="AN181">
        <f t="shared" si="103"/>
        <v>0.41</v>
      </c>
      <c r="AO181">
        <f t="shared" si="104"/>
        <v>-0.32200000000000001</v>
      </c>
      <c r="AP181">
        <f t="shared" si="118"/>
        <v>0</v>
      </c>
      <c r="AQ181">
        <f t="shared" si="105"/>
        <v>0</v>
      </c>
      <c r="AR181">
        <f t="shared" si="119"/>
        <v>0.32750109018085016</v>
      </c>
      <c r="AS181">
        <f t="shared" si="90"/>
        <v>-4.8000000000000001E-2</v>
      </c>
      <c r="AT181">
        <f t="shared" si="120"/>
        <v>-8.7153409471287815E-2</v>
      </c>
      <c r="AU181" t="e">
        <f t="shared" si="106"/>
        <v>#NUM!</v>
      </c>
      <c r="AV181" t="e">
        <f t="shared" si="107"/>
        <v>#NUM!</v>
      </c>
      <c r="AW181">
        <f t="shared" si="108"/>
        <v>1.3231298123374369</v>
      </c>
      <c r="AX181" s="8" t="e">
        <f t="shared" si="121"/>
        <v>#NUM!</v>
      </c>
      <c r="AY181">
        <f t="shared" si="109"/>
        <v>0.32600000000000001</v>
      </c>
      <c r="AZ181">
        <f t="shared" si="110"/>
        <v>0.2868465905287122</v>
      </c>
      <c r="BA181">
        <f t="shared" si="111"/>
        <v>1.5565591928418438E-2</v>
      </c>
      <c r="BB181">
        <f t="shared" si="122"/>
        <v>0.9375307866980841</v>
      </c>
      <c r="BC181">
        <f t="shared" si="112"/>
        <v>-999</v>
      </c>
    </row>
    <row r="182" spans="1:55" x14ac:dyDescent="0.2">
      <c r="A182">
        <f>Summary!A127</f>
        <v>0</v>
      </c>
      <c r="B182">
        <f>Summary!B127</f>
        <v>0</v>
      </c>
      <c r="C182">
        <f>Summary!C127</f>
        <v>0</v>
      </c>
      <c r="D182" s="8">
        <f t="shared" si="123"/>
        <v>0</v>
      </c>
      <c r="E182" s="9">
        <f t="shared" si="66"/>
        <v>0</v>
      </c>
      <c r="F182" s="8">
        <f t="shared" si="67"/>
        <v>0.30595964911079371</v>
      </c>
      <c r="G182" s="8">
        <f t="shared" si="93"/>
        <v>0.31898480666639911</v>
      </c>
      <c r="H182" s="8">
        <f t="shared" si="124"/>
        <v>0</v>
      </c>
      <c r="I182" s="8">
        <f t="shared" si="125"/>
        <v>0.32750109018085016</v>
      </c>
      <c r="J182" s="8">
        <f t="shared" si="113"/>
        <v>-999</v>
      </c>
      <c r="K182" s="8">
        <f t="shared" si="114"/>
        <v>-999</v>
      </c>
      <c r="L182" s="8" t="e">
        <f t="shared" si="70"/>
        <v>#NUM!</v>
      </c>
      <c r="M182" s="8" t="e">
        <f t="shared" si="94"/>
        <v>#NUM!</v>
      </c>
      <c r="N182" s="8">
        <f t="shared" si="71"/>
        <v>0.16620770138594662</v>
      </c>
      <c r="O182" s="8"/>
      <c r="P182">
        <f t="shared" si="72"/>
        <v>2.629833068116515E-4</v>
      </c>
      <c r="Q182">
        <f t="shared" si="73"/>
        <v>0.15</v>
      </c>
      <c r="R182">
        <f t="shared" si="115"/>
        <v>-1</v>
      </c>
      <c r="S182">
        <f t="shared" si="75"/>
        <v>6.5</v>
      </c>
      <c r="T182">
        <f t="shared" si="116"/>
        <v>1</v>
      </c>
      <c r="U182">
        <f t="shared" si="77"/>
        <v>-0.21264400436128525</v>
      </c>
      <c r="V182" t="e">
        <f t="shared" si="78"/>
        <v>#NUM!</v>
      </c>
      <c r="W182">
        <f t="shared" si="95"/>
        <v>0.12</v>
      </c>
      <c r="X182">
        <f t="shared" si="96"/>
        <v>0.115</v>
      </c>
      <c r="Y182">
        <f t="shared" si="97"/>
        <v>0.1501332741266905</v>
      </c>
      <c r="Z182">
        <f t="shared" si="79"/>
        <v>0.16620770138594662</v>
      </c>
      <c r="AA182">
        <f t="shared" si="98"/>
        <v>0.1891163662933486</v>
      </c>
      <c r="AB182">
        <f t="shared" si="80"/>
        <v>-0.15580000000000283</v>
      </c>
      <c r="AC182">
        <f t="shared" si="81"/>
        <v>-0.17949999999999733</v>
      </c>
      <c r="AD182">
        <f t="shared" si="82"/>
        <v>-0.20669999999999966</v>
      </c>
      <c r="AE182">
        <f t="shared" si="117"/>
        <v>-0.17949999999999733</v>
      </c>
      <c r="AF182">
        <f t="shared" si="84"/>
        <v>-0.96652142000000008</v>
      </c>
      <c r="AG182">
        <f t="shared" si="85"/>
        <v>0.25687800000000005</v>
      </c>
      <c r="AH182">
        <f t="shared" si="86"/>
        <v>0.17349059488999743</v>
      </c>
      <c r="AI182">
        <f t="shared" si="99"/>
        <v>-3.9153409471287814E-2</v>
      </c>
      <c r="AJ182">
        <f t="shared" si="87"/>
        <v>0.30595964911079371</v>
      </c>
      <c r="AK182">
        <f t="shared" si="100"/>
        <v>0.31898480666639911</v>
      </c>
      <c r="AL182">
        <f t="shared" si="101"/>
        <v>0.13117499999999999</v>
      </c>
      <c r="AM182">
        <f t="shared" si="102"/>
        <v>-0.32624999999999998</v>
      </c>
      <c r="AN182">
        <f t="shared" si="103"/>
        <v>0.41</v>
      </c>
      <c r="AO182">
        <f t="shared" si="104"/>
        <v>-0.32200000000000001</v>
      </c>
      <c r="AP182">
        <f t="shared" si="118"/>
        <v>0</v>
      </c>
      <c r="AQ182">
        <f t="shared" si="105"/>
        <v>0</v>
      </c>
      <c r="AR182">
        <f t="shared" si="119"/>
        <v>0.32750109018085016</v>
      </c>
      <c r="AS182">
        <f t="shared" si="90"/>
        <v>-4.8000000000000001E-2</v>
      </c>
      <c r="AT182">
        <f t="shared" si="120"/>
        <v>-8.7153409471287815E-2</v>
      </c>
      <c r="AU182" t="e">
        <f t="shared" si="106"/>
        <v>#NUM!</v>
      </c>
      <c r="AV182" t="e">
        <f t="shared" si="107"/>
        <v>#NUM!</v>
      </c>
      <c r="AW182">
        <f t="shared" si="108"/>
        <v>1.3231298123374369</v>
      </c>
      <c r="AX182" s="8" t="e">
        <f t="shared" si="121"/>
        <v>#NUM!</v>
      </c>
      <c r="AY182">
        <f t="shared" si="109"/>
        <v>0.32600000000000001</v>
      </c>
      <c r="AZ182">
        <f t="shared" si="110"/>
        <v>0.2868465905287122</v>
      </c>
      <c r="BA182">
        <f t="shared" si="111"/>
        <v>1.5565591928418438E-2</v>
      </c>
      <c r="BB182">
        <f t="shared" si="122"/>
        <v>0.9375307866980841</v>
      </c>
      <c r="BC182">
        <f t="shared" si="112"/>
        <v>-999</v>
      </c>
    </row>
    <row r="183" spans="1:55" x14ac:dyDescent="0.2">
      <c r="A183">
        <f>Summary!A128</f>
        <v>0</v>
      </c>
      <c r="B183">
        <f>Summary!B128</f>
        <v>0</v>
      </c>
      <c r="C183">
        <f>Summary!C128</f>
        <v>0</v>
      </c>
      <c r="D183" s="8">
        <f t="shared" si="123"/>
        <v>0</v>
      </c>
      <c r="E183" s="9">
        <f t="shared" si="66"/>
        <v>0</v>
      </c>
      <c r="F183" s="8">
        <f t="shared" si="67"/>
        <v>0.30595964911079371</v>
      </c>
      <c r="G183" s="8">
        <f t="shared" si="93"/>
        <v>0.31898480666639911</v>
      </c>
      <c r="H183" s="8">
        <f t="shared" si="124"/>
        <v>0</v>
      </c>
      <c r="I183" s="8">
        <f t="shared" si="125"/>
        <v>0.32750109018085016</v>
      </c>
      <c r="J183" s="8">
        <f t="shared" si="113"/>
        <v>-999</v>
      </c>
      <c r="K183" s="8">
        <f t="shared" si="114"/>
        <v>-999</v>
      </c>
      <c r="L183" s="8" t="e">
        <f t="shared" si="70"/>
        <v>#NUM!</v>
      </c>
      <c r="M183" s="8" t="e">
        <f t="shared" si="94"/>
        <v>#NUM!</v>
      </c>
      <c r="N183" s="8">
        <f t="shared" si="71"/>
        <v>0.16620770138594662</v>
      </c>
      <c r="O183" s="8"/>
      <c r="P183">
        <f t="shared" si="72"/>
        <v>2.629833068116515E-4</v>
      </c>
      <c r="Q183">
        <f t="shared" si="73"/>
        <v>0.15</v>
      </c>
      <c r="R183">
        <f t="shared" si="115"/>
        <v>-1</v>
      </c>
      <c r="S183">
        <f t="shared" si="75"/>
        <v>6.5</v>
      </c>
      <c r="T183">
        <f t="shared" si="116"/>
        <v>1</v>
      </c>
      <c r="U183">
        <f t="shared" si="77"/>
        <v>-0.21264400436128525</v>
      </c>
      <c r="V183" t="e">
        <f t="shared" si="78"/>
        <v>#NUM!</v>
      </c>
      <c r="W183">
        <f t="shared" si="95"/>
        <v>0.12</v>
      </c>
      <c r="X183">
        <f t="shared" si="96"/>
        <v>0.115</v>
      </c>
      <c r="Y183">
        <f t="shared" si="97"/>
        <v>0.1501332741266905</v>
      </c>
      <c r="Z183">
        <f t="shared" si="79"/>
        <v>0.16620770138594662</v>
      </c>
      <c r="AA183">
        <f t="shared" si="98"/>
        <v>0.1891163662933486</v>
      </c>
      <c r="AB183">
        <f t="shared" si="80"/>
        <v>-0.15580000000000283</v>
      </c>
      <c r="AC183">
        <f t="shared" si="81"/>
        <v>-0.17949999999999733</v>
      </c>
      <c r="AD183">
        <f t="shared" si="82"/>
        <v>-0.20669999999999966</v>
      </c>
      <c r="AE183">
        <f t="shared" si="117"/>
        <v>-0.17949999999999733</v>
      </c>
      <c r="AF183">
        <f t="shared" si="84"/>
        <v>-0.96652142000000008</v>
      </c>
      <c r="AG183">
        <f t="shared" si="85"/>
        <v>0.25687800000000005</v>
      </c>
      <c r="AH183">
        <f t="shared" si="86"/>
        <v>0.17349059488999743</v>
      </c>
      <c r="AI183">
        <f t="shared" si="99"/>
        <v>-3.9153409471287814E-2</v>
      </c>
      <c r="AJ183">
        <f t="shared" si="87"/>
        <v>0.30595964911079371</v>
      </c>
      <c r="AK183">
        <f t="shared" si="100"/>
        <v>0.31898480666639911</v>
      </c>
      <c r="AL183">
        <f t="shared" si="101"/>
        <v>0.13117499999999999</v>
      </c>
      <c r="AM183">
        <f t="shared" si="102"/>
        <v>-0.32624999999999998</v>
      </c>
      <c r="AN183">
        <f t="shared" si="103"/>
        <v>0.41</v>
      </c>
      <c r="AO183">
        <f t="shared" si="104"/>
        <v>-0.32200000000000001</v>
      </c>
      <c r="AP183">
        <f t="shared" si="118"/>
        <v>0</v>
      </c>
      <c r="AQ183">
        <f t="shared" si="105"/>
        <v>0</v>
      </c>
      <c r="AR183">
        <f t="shared" si="119"/>
        <v>0.32750109018085016</v>
      </c>
      <c r="AS183">
        <f t="shared" si="90"/>
        <v>-4.8000000000000001E-2</v>
      </c>
      <c r="AT183">
        <f t="shared" si="120"/>
        <v>-8.7153409471287815E-2</v>
      </c>
      <c r="AU183" t="e">
        <f t="shared" si="106"/>
        <v>#NUM!</v>
      </c>
      <c r="AV183" t="e">
        <f t="shared" si="107"/>
        <v>#NUM!</v>
      </c>
      <c r="AW183">
        <f t="shared" si="108"/>
        <v>1.3231298123374369</v>
      </c>
      <c r="AX183" s="8" t="e">
        <f t="shared" si="121"/>
        <v>#NUM!</v>
      </c>
      <c r="AY183">
        <f t="shared" si="109"/>
        <v>0.32600000000000001</v>
      </c>
      <c r="AZ183">
        <f t="shared" si="110"/>
        <v>0.2868465905287122</v>
      </c>
      <c r="BA183">
        <f t="shared" si="111"/>
        <v>1.5565591928418438E-2</v>
      </c>
      <c r="BB183">
        <f t="shared" si="122"/>
        <v>0.9375307866980841</v>
      </c>
      <c r="BC183">
        <f t="shared" si="112"/>
        <v>-999</v>
      </c>
    </row>
    <row r="184" spans="1:55" x14ac:dyDescent="0.2">
      <c r="A184">
        <f>Summary!A129</f>
        <v>0</v>
      </c>
      <c r="B184">
        <f>Summary!B129</f>
        <v>0</v>
      </c>
      <c r="C184">
        <f>Summary!C129</f>
        <v>0</v>
      </c>
      <c r="D184" s="8">
        <f t="shared" si="123"/>
        <v>0</v>
      </c>
      <c r="E184" s="9">
        <f t="shared" si="66"/>
        <v>0</v>
      </c>
      <c r="F184" s="8">
        <f t="shared" si="67"/>
        <v>0.30595964911079371</v>
      </c>
      <c r="G184" s="8">
        <f t="shared" si="93"/>
        <v>0.31898480666639911</v>
      </c>
      <c r="H184" s="8">
        <f t="shared" si="124"/>
        <v>0</v>
      </c>
      <c r="I184" s="8">
        <f t="shared" si="125"/>
        <v>0.32750109018085016</v>
      </c>
      <c r="J184" s="8">
        <f t="shared" si="113"/>
        <v>-999</v>
      </c>
      <c r="K184" s="8">
        <f t="shared" si="114"/>
        <v>-999</v>
      </c>
      <c r="L184" s="8" t="e">
        <f t="shared" si="70"/>
        <v>#NUM!</v>
      </c>
      <c r="M184" s="8" t="e">
        <f t="shared" si="94"/>
        <v>#NUM!</v>
      </c>
      <c r="N184" s="8">
        <f t="shared" si="71"/>
        <v>0.16620770138594662</v>
      </c>
      <c r="O184" s="8"/>
      <c r="P184">
        <f t="shared" si="72"/>
        <v>2.629833068116515E-4</v>
      </c>
      <c r="Q184">
        <f t="shared" si="73"/>
        <v>0.15</v>
      </c>
      <c r="R184">
        <f t="shared" si="115"/>
        <v>-1</v>
      </c>
      <c r="S184">
        <f t="shared" si="75"/>
        <v>6.5</v>
      </c>
      <c r="T184">
        <f t="shared" si="116"/>
        <v>1</v>
      </c>
      <c r="U184">
        <f t="shared" si="77"/>
        <v>-0.21264400436128525</v>
      </c>
      <c r="V184" t="e">
        <f t="shared" si="78"/>
        <v>#NUM!</v>
      </c>
      <c r="W184">
        <f t="shared" si="95"/>
        <v>0.12</v>
      </c>
      <c r="X184">
        <f t="shared" si="96"/>
        <v>0.115</v>
      </c>
      <c r="Y184">
        <f t="shared" si="97"/>
        <v>0.1501332741266905</v>
      </c>
      <c r="Z184">
        <f t="shared" si="79"/>
        <v>0.16620770138594662</v>
      </c>
      <c r="AA184">
        <f t="shared" si="98"/>
        <v>0.1891163662933486</v>
      </c>
      <c r="AB184">
        <f t="shared" si="80"/>
        <v>-0.15580000000000283</v>
      </c>
      <c r="AC184">
        <f t="shared" si="81"/>
        <v>-0.17949999999999733</v>
      </c>
      <c r="AD184">
        <f t="shared" si="82"/>
        <v>-0.20669999999999966</v>
      </c>
      <c r="AE184">
        <f t="shared" si="117"/>
        <v>-0.17949999999999733</v>
      </c>
      <c r="AF184">
        <f t="shared" si="84"/>
        <v>-0.96652142000000008</v>
      </c>
      <c r="AG184">
        <f t="shared" si="85"/>
        <v>0.25687800000000005</v>
      </c>
      <c r="AH184">
        <f t="shared" si="86"/>
        <v>0.17349059488999743</v>
      </c>
      <c r="AI184">
        <f t="shared" si="99"/>
        <v>-3.9153409471287814E-2</v>
      </c>
      <c r="AJ184">
        <f t="shared" si="87"/>
        <v>0.30595964911079371</v>
      </c>
      <c r="AK184">
        <f t="shared" si="100"/>
        <v>0.31898480666639911</v>
      </c>
      <c r="AL184">
        <f t="shared" si="101"/>
        <v>0.13117499999999999</v>
      </c>
      <c r="AM184">
        <f t="shared" si="102"/>
        <v>-0.32624999999999998</v>
      </c>
      <c r="AN184">
        <f t="shared" si="103"/>
        <v>0.41</v>
      </c>
      <c r="AO184">
        <f t="shared" si="104"/>
        <v>-0.32200000000000001</v>
      </c>
      <c r="AP184">
        <f t="shared" si="118"/>
        <v>0</v>
      </c>
      <c r="AQ184">
        <f t="shared" si="105"/>
        <v>0</v>
      </c>
      <c r="AR184">
        <f t="shared" si="119"/>
        <v>0.32750109018085016</v>
      </c>
      <c r="AS184">
        <f t="shared" si="90"/>
        <v>-4.8000000000000001E-2</v>
      </c>
      <c r="AT184">
        <f t="shared" si="120"/>
        <v>-8.7153409471287815E-2</v>
      </c>
      <c r="AU184" t="e">
        <f t="shared" si="106"/>
        <v>#NUM!</v>
      </c>
      <c r="AV184" t="e">
        <f t="shared" si="107"/>
        <v>#NUM!</v>
      </c>
      <c r="AW184">
        <f t="shared" si="108"/>
        <v>1.3231298123374369</v>
      </c>
      <c r="AX184" s="8" t="e">
        <f t="shared" si="121"/>
        <v>#NUM!</v>
      </c>
      <c r="AY184">
        <f t="shared" si="109"/>
        <v>0.32600000000000001</v>
      </c>
      <c r="AZ184">
        <f t="shared" si="110"/>
        <v>0.2868465905287122</v>
      </c>
      <c r="BA184">
        <f t="shared" si="111"/>
        <v>1.5565591928418438E-2</v>
      </c>
      <c r="BB184">
        <f t="shared" si="122"/>
        <v>0.9375307866980841</v>
      </c>
      <c r="BC184">
        <f t="shared" si="112"/>
        <v>-999</v>
      </c>
    </row>
    <row r="185" spans="1:55" x14ac:dyDescent="0.2">
      <c r="A185">
        <f>Summary!A130</f>
        <v>0</v>
      </c>
      <c r="B185">
        <f>Summary!B130</f>
        <v>0</v>
      </c>
      <c r="C185">
        <f>Summary!C130</f>
        <v>0</v>
      </c>
      <c r="D185" s="8">
        <f t="shared" si="123"/>
        <v>0</v>
      </c>
      <c r="E185" s="9">
        <f t="shared" si="66"/>
        <v>0</v>
      </c>
      <c r="F185" s="8">
        <f t="shared" si="67"/>
        <v>0.30595964911079371</v>
      </c>
      <c r="G185" s="8">
        <f t="shared" si="93"/>
        <v>0.31898480666639911</v>
      </c>
      <c r="H185" s="8">
        <f t="shared" si="124"/>
        <v>0</v>
      </c>
      <c r="I185" s="8">
        <f t="shared" si="125"/>
        <v>0.32750109018085016</v>
      </c>
      <c r="J185" s="8">
        <f t="shared" si="113"/>
        <v>-999</v>
      </c>
      <c r="K185" s="8">
        <f t="shared" si="114"/>
        <v>-999</v>
      </c>
      <c r="L185" s="8" t="e">
        <f t="shared" si="70"/>
        <v>#NUM!</v>
      </c>
      <c r="M185" s="8" t="e">
        <f t="shared" si="94"/>
        <v>#NUM!</v>
      </c>
      <c r="N185" s="8">
        <f t="shared" si="71"/>
        <v>0.16620770138594662</v>
      </c>
      <c r="O185" s="8"/>
      <c r="P185">
        <f t="shared" si="72"/>
        <v>2.629833068116515E-4</v>
      </c>
      <c r="Q185">
        <f t="shared" si="73"/>
        <v>0.15</v>
      </c>
      <c r="R185">
        <f t="shared" si="115"/>
        <v>-1</v>
      </c>
      <c r="S185">
        <f t="shared" si="75"/>
        <v>6.5</v>
      </c>
      <c r="T185">
        <f t="shared" si="116"/>
        <v>1</v>
      </c>
      <c r="U185">
        <f t="shared" si="77"/>
        <v>-0.21264400436128525</v>
      </c>
      <c r="V185" t="e">
        <f t="shared" si="78"/>
        <v>#NUM!</v>
      </c>
      <c r="W185">
        <f t="shared" si="95"/>
        <v>0.12</v>
      </c>
      <c r="X185">
        <f t="shared" si="96"/>
        <v>0.115</v>
      </c>
      <c r="Y185">
        <f t="shared" si="97"/>
        <v>0.1501332741266905</v>
      </c>
      <c r="Z185">
        <f t="shared" si="79"/>
        <v>0.16620770138594662</v>
      </c>
      <c r="AA185">
        <f t="shared" si="98"/>
        <v>0.1891163662933486</v>
      </c>
      <c r="AB185">
        <f t="shared" si="80"/>
        <v>-0.15580000000000283</v>
      </c>
      <c r="AC185">
        <f t="shared" si="81"/>
        <v>-0.17949999999999733</v>
      </c>
      <c r="AD185">
        <f t="shared" si="82"/>
        <v>-0.20669999999999966</v>
      </c>
      <c r="AE185">
        <f t="shared" si="117"/>
        <v>-0.17949999999999733</v>
      </c>
      <c r="AF185">
        <f t="shared" si="84"/>
        <v>-0.96652142000000008</v>
      </c>
      <c r="AG185">
        <f t="shared" si="85"/>
        <v>0.25687800000000005</v>
      </c>
      <c r="AH185">
        <f t="shared" si="86"/>
        <v>0.17349059488999743</v>
      </c>
      <c r="AI185">
        <f t="shared" si="99"/>
        <v>-3.9153409471287814E-2</v>
      </c>
      <c r="AJ185">
        <f t="shared" si="87"/>
        <v>0.30595964911079371</v>
      </c>
      <c r="AK185">
        <f t="shared" si="100"/>
        <v>0.31898480666639911</v>
      </c>
      <c r="AL185">
        <f t="shared" si="101"/>
        <v>0.13117499999999999</v>
      </c>
      <c r="AM185">
        <f t="shared" si="102"/>
        <v>-0.32624999999999998</v>
      </c>
      <c r="AN185">
        <f t="shared" si="103"/>
        <v>0.41</v>
      </c>
      <c r="AO185">
        <f t="shared" si="104"/>
        <v>-0.32200000000000001</v>
      </c>
      <c r="AP185">
        <f t="shared" si="118"/>
        <v>0</v>
      </c>
      <c r="AQ185">
        <f t="shared" si="105"/>
        <v>0</v>
      </c>
      <c r="AR185">
        <f t="shared" si="119"/>
        <v>0.32750109018085016</v>
      </c>
      <c r="AS185">
        <f t="shared" si="90"/>
        <v>-4.8000000000000001E-2</v>
      </c>
      <c r="AT185">
        <f t="shared" si="120"/>
        <v>-8.7153409471287815E-2</v>
      </c>
      <c r="AU185" t="e">
        <f t="shared" si="106"/>
        <v>#NUM!</v>
      </c>
      <c r="AV185" t="e">
        <f t="shared" si="107"/>
        <v>#NUM!</v>
      </c>
      <c r="AW185">
        <f t="shared" si="108"/>
        <v>1.3231298123374369</v>
      </c>
      <c r="AX185" s="8" t="e">
        <f t="shared" si="121"/>
        <v>#NUM!</v>
      </c>
      <c r="AY185">
        <f t="shared" si="109"/>
        <v>0.32600000000000001</v>
      </c>
      <c r="AZ185">
        <f t="shared" si="110"/>
        <v>0.2868465905287122</v>
      </c>
      <c r="BA185">
        <f t="shared" si="111"/>
        <v>1.5565591928418438E-2</v>
      </c>
      <c r="BB185">
        <f t="shared" si="122"/>
        <v>0.9375307866980841</v>
      </c>
      <c r="BC185">
        <f t="shared" si="112"/>
        <v>-999</v>
      </c>
    </row>
    <row r="186" spans="1:55" x14ac:dyDescent="0.2">
      <c r="A186">
        <f>Summary!A131</f>
        <v>0</v>
      </c>
      <c r="B186">
        <f>Summary!B131</f>
        <v>0</v>
      </c>
      <c r="C186">
        <f>Summary!C131</f>
        <v>0</v>
      </c>
      <c r="D186" s="8">
        <f t="shared" si="123"/>
        <v>0</v>
      </c>
      <c r="E186" s="9">
        <f t="shared" si="66"/>
        <v>0</v>
      </c>
      <c r="F186" s="8">
        <f t="shared" si="67"/>
        <v>0.30595964911079371</v>
      </c>
      <c r="G186" s="8">
        <f t="shared" si="93"/>
        <v>0.31898480666639911</v>
      </c>
      <c r="H186" s="8">
        <f t="shared" si="124"/>
        <v>0</v>
      </c>
      <c r="I186" s="8">
        <f t="shared" si="125"/>
        <v>0.32750109018085016</v>
      </c>
      <c r="J186" s="8">
        <f t="shared" si="113"/>
        <v>-999</v>
      </c>
      <c r="K186" s="8">
        <f t="shared" si="114"/>
        <v>-999</v>
      </c>
      <c r="L186" s="8" t="e">
        <f t="shared" si="70"/>
        <v>#NUM!</v>
      </c>
      <c r="M186" s="8" t="e">
        <f t="shared" si="94"/>
        <v>#NUM!</v>
      </c>
      <c r="N186" s="8">
        <f t="shared" si="71"/>
        <v>0.16620770138594662</v>
      </c>
      <c r="O186" s="8"/>
      <c r="P186">
        <f t="shared" si="72"/>
        <v>2.629833068116515E-4</v>
      </c>
      <c r="Q186">
        <f t="shared" si="73"/>
        <v>0.15</v>
      </c>
      <c r="R186">
        <f t="shared" si="115"/>
        <v>-1</v>
      </c>
      <c r="S186">
        <f t="shared" si="75"/>
        <v>6.5</v>
      </c>
      <c r="T186">
        <f t="shared" si="116"/>
        <v>1</v>
      </c>
      <c r="U186">
        <f t="shared" si="77"/>
        <v>-0.21264400436128525</v>
      </c>
      <c r="V186" t="e">
        <f t="shared" si="78"/>
        <v>#NUM!</v>
      </c>
      <c r="W186">
        <f t="shared" si="95"/>
        <v>0.12</v>
      </c>
      <c r="X186">
        <f t="shared" si="96"/>
        <v>0.115</v>
      </c>
      <c r="Y186">
        <f t="shared" si="97"/>
        <v>0.1501332741266905</v>
      </c>
      <c r="Z186">
        <f t="shared" si="79"/>
        <v>0.16620770138594662</v>
      </c>
      <c r="AA186">
        <f t="shared" si="98"/>
        <v>0.1891163662933486</v>
      </c>
      <c r="AB186">
        <f t="shared" si="80"/>
        <v>-0.15580000000000283</v>
      </c>
      <c r="AC186">
        <f t="shared" si="81"/>
        <v>-0.17949999999999733</v>
      </c>
      <c r="AD186">
        <f t="shared" si="82"/>
        <v>-0.20669999999999966</v>
      </c>
      <c r="AE186">
        <f t="shared" si="117"/>
        <v>-0.17949999999999733</v>
      </c>
      <c r="AF186">
        <f t="shared" si="84"/>
        <v>-0.96652142000000008</v>
      </c>
      <c r="AG186">
        <f t="shared" si="85"/>
        <v>0.25687800000000005</v>
      </c>
      <c r="AH186">
        <f t="shared" si="86"/>
        <v>0.17349059488999743</v>
      </c>
      <c r="AI186">
        <f t="shared" si="99"/>
        <v>-3.9153409471287814E-2</v>
      </c>
      <c r="AJ186">
        <f t="shared" si="87"/>
        <v>0.30595964911079371</v>
      </c>
      <c r="AK186">
        <f t="shared" si="100"/>
        <v>0.31898480666639911</v>
      </c>
      <c r="AL186">
        <f t="shared" si="101"/>
        <v>0.13117499999999999</v>
      </c>
      <c r="AM186">
        <f t="shared" si="102"/>
        <v>-0.32624999999999998</v>
      </c>
      <c r="AN186">
        <f t="shared" si="103"/>
        <v>0.41</v>
      </c>
      <c r="AO186">
        <f t="shared" si="104"/>
        <v>-0.32200000000000001</v>
      </c>
      <c r="AP186">
        <f t="shared" si="118"/>
        <v>0</v>
      </c>
      <c r="AQ186">
        <f t="shared" si="105"/>
        <v>0</v>
      </c>
      <c r="AR186">
        <f t="shared" si="119"/>
        <v>0.32750109018085016</v>
      </c>
      <c r="AS186">
        <f t="shared" si="90"/>
        <v>-4.8000000000000001E-2</v>
      </c>
      <c r="AT186">
        <f t="shared" si="120"/>
        <v>-8.7153409471287815E-2</v>
      </c>
      <c r="AU186" t="e">
        <f t="shared" si="106"/>
        <v>#NUM!</v>
      </c>
      <c r="AV186" t="e">
        <f t="shared" si="107"/>
        <v>#NUM!</v>
      </c>
      <c r="AW186">
        <f t="shared" si="108"/>
        <v>1.3231298123374369</v>
      </c>
      <c r="AX186" s="8" t="e">
        <f t="shared" si="121"/>
        <v>#NUM!</v>
      </c>
      <c r="AY186">
        <f t="shared" si="109"/>
        <v>0.32600000000000001</v>
      </c>
      <c r="AZ186">
        <f t="shared" si="110"/>
        <v>0.2868465905287122</v>
      </c>
      <c r="BA186">
        <f t="shared" si="111"/>
        <v>1.5565591928418438E-2</v>
      </c>
      <c r="BB186">
        <f t="shared" si="122"/>
        <v>0.9375307866980841</v>
      </c>
      <c r="BC186">
        <f t="shared" si="112"/>
        <v>-999</v>
      </c>
    </row>
    <row r="187" spans="1:55" x14ac:dyDescent="0.2">
      <c r="A187">
        <f>Summary!A132</f>
        <v>0</v>
      </c>
      <c r="B187">
        <f>Summary!B132</f>
        <v>0</v>
      </c>
      <c r="C187">
        <f>Summary!C132</f>
        <v>0</v>
      </c>
      <c r="D187" s="8">
        <f t="shared" si="123"/>
        <v>0</v>
      </c>
      <c r="E187" s="9">
        <f t="shared" si="66"/>
        <v>0</v>
      </c>
      <c r="F187" s="8">
        <f t="shared" si="67"/>
        <v>0.30595964911079371</v>
      </c>
      <c r="G187" s="8">
        <f t="shared" si="93"/>
        <v>0.31898480666639911</v>
      </c>
      <c r="H187" s="8">
        <f t="shared" si="124"/>
        <v>0</v>
      </c>
      <c r="I187" s="8">
        <f t="shared" si="125"/>
        <v>0.32750109018085016</v>
      </c>
      <c r="J187" s="8">
        <f t="shared" si="113"/>
        <v>-999</v>
      </c>
      <c r="K187" s="8">
        <f t="shared" si="114"/>
        <v>-999</v>
      </c>
      <c r="L187" s="8" t="e">
        <f t="shared" si="70"/>
        <v>#NUM!</v>
      </c>
      <c r="M187" s="8" t="e">
        <f t="shared" si="94"/>
        <v>#NUM!</v>
      </c>
      <c r="N187" s="8">
        <f t="shared" si="71"/>
        <v>0.16620770138594662</v>
      </c>
      <c r="O187" s="8"/>
      <c r="P187">
        <f t="shared" si="72"/>
        <v>2.629833068116515E-4</v>
      </c>
      <c r="Q187">
        <f t="shared" si="73"/>
        <v>0.15</v>
      </c>
      <c r="R187">
        <f t="shared" si="115"/>
        <v>-1</v>
      </c>
      <c r="S187">
        <f t="shared" si="75"/>
        <v>6.5</v>
      </c>
      <c r="T187">
        <f t="shared" si="116"/>
        <v>1</v>
      </c>
      <c r="U187">
        <f t="shared" si="77"/>
        <v>-0.21264400436128525</v>
      </c>
      <c r="V187" t="e">
        <f t="shared" si="78"/>
        <v>#NUM!</v>
      </c>
      <c r="W187">
        <f t="shared" si="95"/>
        <v>0.12</v>
      </c>
      <c r="X187">
        <f t="shared" si="96"/>
        <v>0.115</v>
      </c>
      <c r="Y187">
        <f t="shared" si="97"/>
        <v>0.1501332741266905</v>
      </c>
      <c r="Z187">
        <f t="shared" si="79"/>
        <v>0.16620770138594662</v>
      </c>
      <c r="AA187">
        <f t="shared" si="98"/>
        <v>0.1891163662933486</v>
      </c>
      <c r="AB187">
        <f t="shared" si="80"/>
        <v>-0.15580000000000283</v>
      </c>
      <c r="AC187">
        <f t="shared" si="81"/>
        <v>-0.17949999999999733</v>
      </c>
      <c r="AD187">
        <f t="shared" si="82"/>
        <v>-0.20669999999999966</v>
      </c>
      <c r="AE187">
        <f t="shared" si="117"/>
        <v>-0.17949999999999733</v>
      </c>
      <c r="AF187">
        <f t="shared" si="84"/>
        <v>-0.96652142000000008</v>
      </c>
      <c r="AG187">
        <f t="shared" si="85"/>
        <v>0.25687800000000005</v>
      </c>
      <c r="AH187">
        <f t="shared" si="86"/>
        <v>0.17349059488999743</v>
      </c>
      <c r="AI187">
        <f t="shared" si="99"/>
        <v>-3.9153409471287814E-2</v>
      </c>
      <c r="AJ187">
        <f t="shared" si="87"/>
        <v>0.30595964911079371</v>
      </c>
      <c r="AK187">
        <f t="shared" si="100"/>
        <v>0.31898480666639911</v>
      </c>
      <c r="AL187">
        <f t="shared" si="101"/>
        <v>0.13117499999999999</v>
      </c>
      <c r="AM187">
        <f t="shared" si="102"/>
        <v>-0.32624999999999998</v>
      </c>
      <c r="AN187">
        <f t="shared" si="103"/>
        <v>0.41</v>
      </c>
      <c r="AO187">
        <f t="shared" si="104"/>
        <v>-0.32200000000000001</v>
      </c>
      <c r="AP187">
        <f t="shared" si="118"/>
        <v>0</v>
      </c>
      <c r="AQ187">
        <f t="shared" si="105"/>
        <v>0</v>
      </c>
      <c r="AR187">
        <f t="shared" si="119"/>
        <v>0.32750109018085016</v>
      </c>
      <c r="AS187">
        <f t="shared" si="90"/>
        <v>-4.8000000000000001E-2</v>
      </c>
      <c r="AT187">
        <f t="shared" si="120"/>
        <v>-8.7153409471287815E-2</v>
      </c>
      <c r="AU187" t="e">
        <f t="shared" si="106"/>
        <v>#NUM!</v>
      </c>
      <c r="AV187" t="e">
        <f t="shared" si="107"/>
        <v>#NUM!</v>
      </c>
      <c r="AW187">
        <f t="shared" si="108"/>
        <v>1.3231298123374369</v>
      </c>
      <c r="AX187" s="8" t="e">
        <f t="shared" si="121"/>
        <v>#NUM!</v>
      </c>
      <c r="AY187">
        <f t="shared" si="109"/>
        <v>0.32600000000000001</v>
      </c>
      <c r="AZ187">
        <f t="shared" si="110"/>
        <v>0.2868465905287122</v>
      </c>
      <c r="BA187">
        <f t="shared" si="111"/>
        <v>1.5565591928418438E-2</v>
      </c>
      <c r="BB187">
        <f t="shared" si="122"/>
        <v>0.9375307866980841</v>
      </c>
      <c r="BC187">
        <f t="shared" si="112"/>
        <v>-999</v>
      </c>
    </row>
    <row r="188" spans="1:55" x14ac:dyDescent="0.2">
      <c r="A188">
        <f>Summary!A133</f>
        <v>0</v>
      </c>
      <c r="B188">
        <f>Summary!B133</f>
        <v>0</v>
      </c>
      <c r="C188">
        <f>Summary!C133</f>
        <v>0</v>
      </c>
      <c r="D188" s="8">
        <f t="shared" si="123"/>
        <v>0</v>
      </c>
      <c r="E188" s="9">
        <f t="shared" si="66"/>
        <v>0</v>
      </c>
      <c r="F188" s="8">
        <f t="shared" si="67"/>
        <v>0.30595964911079371</v>
      </c>
      <c r="G188" s="8">
        <f t="shared" si="93"/>
        <v>0.31898480666639911</v>
      </c>
      <c r="H188" s="8">
        <f t="shared" si="124"/>
        <v>0</v>
      </c>
      <c r="I188" s="8">
        <f t="shared" si="125"/>
        <v>0.32750109018085016</v>
      </c>
      <c r="J188" s="8">
        <f t="shared" si="113"/>
        <v>-999</v>
      </c>
      <c r="K188" s="8">
        <f t="shared" si="114"/>
        <v>-999</v>
      </c>
      <c r="L188" s="8" t="e">
        <f t="shared" si="70"/>
        <v>#NUM!</v>
      </c>
      <c r="M188" s="8" t="e">
        <f t="shared" si="94"/>
        <v>#NUM!</v>
      </c>
      <c r="N188" s="8">
        <f t="shared" si="71"/>
        <v>0.16620770138594662</v>
      </c>
      <c r="O188" s="8"/>
      <c r="P188">
        <f t="shared" si="72"/>
        <v>2.629833068116515E-4</v>
      </c>
      <c r="Q188">
        <f t="shared" si="73"/>
        <v>0.15</v>
      </c>
      <c r="R188">
        <f t="shared" si="115"/>
        <v>-1</v>
      </c>
      <c r="S188">
        <f t="shared" si="75"/>
        <v>6.5</v>
      </c>
      <c r="T188">
        <f t="shared" si="116"/>
        <v>1</v>
      </c>
      <c r="U188">
        <f t="shared" si="77"/>
        <v>-0.21264400436128525</v>
      </c>
      <c r="V188" t="e">
        <f t="shared" si="78"/>
        <v>#NUM!</v>
      </c>
      <c r="W188">
        <f t="shared" si="95"/>
        <v>0.12</v>
      </c>
      <c r="X188">
        <f t="shared" si="96"/>
        <v>0.115</v>
      </c>
      <c r="Y188">
        <f t="shared" si="97"/>
        <v>0.1501332741266905</v>
      </c>
      <c r="Z188">
        <f t="shared" si="79"/>
        <v>0.16620770138594662</v>
      </c>
      <c r="AA188">
        <f t="shared" si="98"/>
        <v>0.1891163662933486</v>
      </c>
      <c r="AB188">
        <f t="shared" si="80"/>
        <v>-0.15580000000000283</v>
      </c>
      <c r="AC188">
        <f t="shared" si="81"/>
        <v>-0.17949999999999733</v>
      </c>
      <c r="AD188">
        <f t="shared" si="82"/>
        <v>-0.20669999999999966</v>
      </c>
      <c r="AE188">
        <f t="shared" si="117"/>
        <v>-0.17949999999999733</v>
      </c>
      <c r="AF188">
        <f t="shared" si="84"/>
        <v>-0.96652142000000008</v>
      </c>
      <c r="AG188">
        <f t="shared" si="85"/>
        <v>0.25687800000000005</v>
      </c>
      <c r="AH188">
        <f t="shared" si="86"/>
        <v>0.17349059488999743</v>
      </c>
      <c r="AI188">
        <f t="shared" si="99"/>
        <v>-3.9153409471287814E-2</v>
      </c>
      <c r="AJ188">
        <f t="shared" si="87"/>
        <v>0.30595964911079371</v>
      </c>
      <c r="AK188">
        <f t="shared" si="100"/>
        <v>0.31898480666639911</v>
      </c>
      <c r="AL188">
        <f t="shared" si="101"/>
        <v>0.13117499999999999</v>
      </c>
      <c r="AM188">
        <f t="shared" si="102"/>
        <v>-0.32624999999999998</v>
      </c>
      <c r="AN188">
        <f t="shared" si="103"/>
        <v>0.41</v>
      </c>
      <c r="AO188">
        <f t="shared" si="104"/>
        <v>-0.32200000000000001</v>
      </c>
      <c r="AP188">
        <f t="shared" si="118"/>
        <v>0</v>
      </c>
      <c r="AQ188">
        <f t="shared" si="105"/>
        <v>0</v>
      </c>
      <c r="AR188">
        <f t="shared" si="119"/>
        <v>0.32750109018085016</v>
      </c>
      <c r="AS188">
        <f t="shared" si="90"/>
        <v>-4.8000000000000001E-2</v>
      </c>
      <c r="AT188">
        <f t="shared" si="120"/>
        <v>-8.7153409471287815E-2</v>
      </c>
      <c r="AU188" t="e">
        <f t="shared" si="106"/>
        <v>#NUM!</v>
      </c>
      <c r="AV188" t="e">
        <f t="shared" si="107"/>
        <v>#NUM!</v>
      </c>
      <c r="AW188">
        <f t="shared" si="108"/>
        <v>1.3231298123374369</v>
      </c>
      <c r="AX188" s="8" t="e">
        <f t="shared" si="121"/>
        <v>#NUM!</v>
      </c>
      <c r="AY188">
        <f t="shared" si="109"/>
        <v>0.32600000000000001</v>
      </c>
      <c r="AZ188">
        <f t="shared" si="110"/>
        <v>0.2868465905287122</v>
      </c>
      <c r="BA188">
        <f t="shared" si="111"/>
        <v>1.5565591928418438E-2</v>
      </c>
      <c r="BB188">
        <f t="shared" si="122"/>
        <v>0.9375307866980841</v>
      </c>
      <c r="BC188">
        <f t="shared" si="112"/>
        <v>-999</v>
      </c>
    </row>
    <row r="189" spans="1:55" x14ac:dyDescent="0.2">
      <c r="A189">
        <f>Summary!A134</f>
        <v>0</v>
      </c>
      <c r="B189">
        <f>Summary!B134</f>
        <v>0</v>
      </c>
      <c r="C189">
        <f>Summary!C134</f>
        <v>0</v>
      </c>
      <c r="D189" s="8">
        <f t="shared" si="123"/>
        <v>0</v>
      </c>
      <c r="E189" s="9">
        <f t="shared" ref="E189:E203" si="126">IF($AT189&lt;0,0,$AT189^(1/0.3))</f>
        <v>0</v>
      </c>
      <c r="F189" s="8">
        <f t="shared" ref="F189:F203" si="127">$AJ189</f>
        <v>0.30595964911079371</v>
      </c>
      <c r="G189" s="8">
        <f t="shared" si="93"/>
        <v>0.31898480666639911</v>
      </c>
      <c r="H189" s="8">
        <f t="shared" si="124"/>
        <v>0</v>
      </c>
      <c r="I189" s="8">
        <f t="shared" si="125"/>
        <v>0.32750109018085016</v>
      </c>
      <c r="J189" s="8">
        <f t="shared" ref="J189:J203" si="128">IF($C189=0.25,$AX189,-999)</f>
        <v>-999</v>
      </c>
      <c r="K189" s="8">
        <f t="shared" ref="K189:K203" si="129">IF($C189=0.25,$BA189,-999)</f>
        <v>-999</v>
      </c>
      <c r="L189" s="8" t="e">
        <f t="shared" ref="L189:L203" si="130">$V189</f>
        <v>#NUM!</v>
      </c>
      <c r="M189" s="8" t="e">
        <f t="shared" si="94"/>
        <v>#NUM!</v>
      </c>
      <c r="N189" s="8">
        <f t="shared" ref="N189:N203" si="131">$Z189</f>
        <v>0.16620770138594662</v>
      </c>
      <c r="O189" s="8"/>
      <c r="P189">
        <f t="shared" ref="P189:P203" si="132">EXP($B$2+$B$3*($C189-0.3)+$B$4*($C189-0.3)^2+$B$5*($A189-7))</f>
        <v>2.629833068116515E-4</v>
      </c>
      <c r="Q189">
        <f t="shared" ref="Q189:Q203" si="133">IF($A189&lt;7,0.15,IF($A189&lt;8,0.15-0.1*($A189-7),0.05))</f>
        <v>0.15</v>
      </c>
      <c r="R189">
        <f t="shared" ref="R189:R203" si="134">IF($C189&lt;$Q189,($C189-$Q189),0)/$Q189</f>
        <v>-1</v>
      </c>
      <c r="S189">
        <f t="shared" ref="S189:S203" si="135">IF($B189=-1,$C$9,IF($B189=0,$D$9,$E$9))</f>
        <v>6.5</v>
      </c>
      <c r="T189">
        <f t="shared" ref="T189:T203" si="136">IF($A189&gt;7,0,IF($A189&lt;$S189,1,(7-$A189)/(7-$S189)))</f>
        <v>1</v>
      </c>
      <c r="U189">
        <f t="shared" ref="U189:U203" si="137">(EXP(LN($P189)+IF($B189=-1,$C$7,IF($B189=0,$D$7,$E$7))*$R189))^(0.3)+IF($B189=-1,$C$8,IF($B189=0,$D$8,$E$8))*$T189+$B$10</f>
        <v>-0.21264400436128525</v>
      </c>
      <c r="V189" t="e">
        <f t="shared" ref="V189:V203" si="138">$U189^(10/3)</f>
        <v>#NUM!</v>
      </c>
      <c r="W189">
        <f t="shared" si="95"/>
        <v>0.12</v>
      </c>
      <c r="X189">
        <f t="shared" si="96"/>
        <v>0.115</v>
      </c>
      <c r="Y189">
        <f t="shared" si="97"/>
        <v>0.1501332741266905</v>
      </c>
      <c r="Z189">
        <f t="shared" ref="Z189:Z203" si="139">SQRT($W189^2+$X189^2)</f>
        <v>0.16620770138594662</v>
      </c>
      <c r="AA189">
        <f t="shared" si="98"/>
        <v>0.1891163662933486</v>
      </c>
      <c r="AB189">
        <f t="shared" ref="AB189:AB203" si="140">IF($C189&lt;0.3,$C$13+$C$14*($C189-0.3)+$C$15*($C189-0.3)^2+$C$16*($C189-0.3)^3+$C$17*($C189-0.3)^4,IF($C189&lt;0.4,$C$13,$C$13+($C189-0.4)*$C$18))</f>
        <v>-0.15580000000000283</v>
      </c>
      <c r="AC189">
        <f t="shared" ref="AC189:AC203" si="141">IF($C189&lt;0.3,$D$13+$D$14*($C189-0.3)+$D$15*($C189-0.3)^2+$D$16*($C189-0.3)^3+$D$17*($C189-0.3)^4,IF($C189&lt;0.4,$D$13,$D$13+($C189-0.4)*$D$18))</f>
        <v>-0.17949999999999733</v>
      </c>
      <c r="AD189">
        <f t="shared" ref="AD189:AD203" si="142">IF($C189&lt;0.3,$E$13+$E$14*($C189-0.3)+$E$15*($C189-0.3)^2+$E$16*($C189-0.3)^3+$E$17*($C189-0.3)^4,IF($C189&lt;0.4,$E$13,$E$13+($C189-0.4)*$E$18))</f>
        <v>-0.20669999999999966</v>
      </c>
      <c r="AE189">
        <f t="shared" ref="AE189:AE203" si="143">IF($B189=-1,$AB189,IF($B189=0,$AC189,$AD189))</f>
        <v>-0.17949999999999733</v>
      </c>
      <c r="AF189">
        <f t="shared" ref="AF189:AF203" si="144">IF($B189=-1,$C$19+$C$20*$A189+$C$21*($A189-6.7)^2+$C$22*($A189-6.7)^3,0)+IF($B189=0,$D$19+$D$20*$A189+$D$22*($A189-6.7)^3+$D$21*($A189-6.7)^2,0)+IF($B189=1,$E$19+$E$20*$A189+$E$21*($A189-6.7)^2++$E$22*($A189-6.7)^3,0)</f>
        <v>-0.96652142000000008</v>
      </c>
      <c r="AG189">
        <f t="shared" ref="AG189:AG203" si="145">IF($B189=-1,$C$23+$C$24*$A189+$C$25*($A189-6.7)^2,0)+IF($B189=0,$D$23+$D$24*$A189+$D$25*($A189-6.7)^2,0)+IF($B189=1,$E$23+$E$24*$A189+$E$25*($A189-6.7)^2,0)</f>
        <v>0.25687800000000005</v>
      </c>
      <c r="AH189">
        <f t="shared" ref="AH189:AH203" si="146">$AF189*$AE189</f>
        <v>0.17349059488999743</v>
      </c>
      <c r="AI189">
        <f t="shared" si="99"/>
        <v>-3.9153409471287814E-2</v>
      </c>
      <c r="AJ189">
        <f t="shared" ref="AJ189:AJ203" si="147">SQRT($Z189^2+$AG189^2)</f>
        <v>0.30595964911079371</v>
      </c>
      <c r="AK189">
        <f t="shared" si="100"/>
        <v>0.31898480666639911</v>
      </c>
      <c r="AL189">
        <f t="shared" si="101"/>
        <v>0.13117499999999999</v>
      </c>
      <c r="AM189">
        <f t="shared" si="102"/>
        <v>-0.32624999999999998</v>
      </c>
      <c r="AN189">
        <f t="shared" si="103"/>
        <v>0.41</v>
      </c>
      <c r="AO189">
        <f t="shared" si="104"/>
        <v>-0.32200000000000001</v>
      </c>
      <c r="AP189">
        <f t="shared" ref="AP189:AP203" si="148">IF($C189&lt;0.1,0,IF($C189&lt;0.15,20*$AM189*($C189-0.1),IF($C189&lt;0.28,$AM189+7.69*(1-$AM189)*($C189-0.15),IF($C189&lt;0.3,1,IF($C189&lt;0.4,1-10*(1-$AN189)*($C189-0.3),$AN189-10*($AN189-$AO189)*($C189-0.4))))))</f>
        <v>0</v>
      </c>
      <c r="AQ189">
        <f t="shared" si="105"/>
        <v>0</v>
      </c>
      <c r="AR189">
        <f t="shared" ref="AR189:AR203" si="149">1/(1+EXP(IF($B189=-1,$C$42+$C$43*AI189,IF($B189=0,$D$42+$D$43*$AI189,$E$42+$E$43*$AI189))))</f>
        <v>0.32750109018085016</v>
      </c>
      <c r="AS189">
        <f t="shared" ref="AS189:AS203" si="150">IF($B189=-1,$C$44,IF($B189=0,$D$44,$E$44))</f>
        <v>-4.8000000000000001E-2</v>
      </c>
      <c r="AT189">
        <f t="shared" si="120"/>
        <v>-8.7153409471287815E-2</v>
      </c>
      <c r="AU189" t="e">
        <f t="shared" si="106"/>
        <v>#NUM!</v>
      </c>
      <c r="AV189" t="e">
        <f t="shared" si="107"/>
        <v>#NUM!</v>
      </c>
      <c r="AW189">
        <f t="shared" si="108"/>
        <v>1.3231298123374369</v>
      </c>
      <c r="AX189" s="8" t="e">
        <f t="shared" ref="AX189:AX203" si="151">IF($B189=-1,$AU189,IF($B189=0,$AV189,$AW189))*($AT189^(1/0.3))</f>
        <v>#NUM!</v>
      </c>
      <c r="AY189">
        <f t="shared" si="109"/>
        <v>0.32600000000000001</v>
      </c>
      <c r="AZ189">
        <f t="shared" si="110"/>
        <v>0.2868465905287122</v>
      </c>
      <c r="BA189">
        <f t="shared" si="111"/>
        <v>1.5565591928418438E-2</v>
      </c>
      <c r="BB189">
        <f t="shared" ref="BB189:BB203" si="152">($AZ189-$D189^0.3)/$F189</f>
        <v>0.9375307866980841</v>
      </c>
      <c r="BC189">
        <f t="shared" si="112"/>
        <v>-999</v>
      </c>
    </row>
    <row r="190" spans="1:55" x14ac:dyDescent="0.2">
      <c r="A190">
        <f>Summary!A135</f>
        <v>0</v>
      </c>
      <c r="B190">
        <f>Summary!B135</f>
        <v>0</v>
      </c>
      <c r="C190">
        <f>Summary!C135</f>
        <v>0</v>
      </c>
      <c r="D190" s="8">
        <f t="shared" si="123"/>
        <v>0</v>
      </c>
      <c r="E190" s="9">
        <f t="shared" si="126"/>
        <v>0</v>
      </c>
      <c r="F190" s="8">
        <f t="shared" si="127"/>
        <v>0.30595964911079371</v>
      </c>
      <c r="G190" s="8">
        <f t="shared" ref="G190:G203" si="153">$AK190</f>
        <v>0.31898480666639911</v>
      </c>
      <c r="H190" s="8">
        <f t="shared" si="124"/>
        <v>0</v>
      </c>
      <c r="I190" s="8">
        <f t="shared" si="125"/>
        <v>0.32750109018085016</v>
      </c>
      <c r="J190" s="8">
        <f t="shared" si="128"/>
        <v>-999</v>
      </c>
      <c r="K190" s="8">
        <f t="shared" si="129"/>
        <v>-999</v>
      </c>
      <c r="L190" s="8" t="e">
        <f t="shared" si="130"/>
        <v>#NUM!</v>
      </c>
      <c r="M190" s="8" t="e">
        <f t="shared" ref="M190:M203" si="154">($U190+$AS190)^(10/3)</f>
        <v>#NUM!</v>
      </c>
      <c r="N190" s="8">
        <f t="shared" si="131"/>
        <v>0.16620770138594662</v>
      </c>
      <c r="O190" s="8"/>
      <c r="P190">
        <f t="shared" si="132"/>
        <v>2.629833068116515E-4</v>
      </c>
      <c r="Q190">
        <f t="shared" si="133"/>
        <v>0.15</v>
      </c>
      <c r="R190">
        <f t="shared" si="134"/>
        <v>-1</v>
      </c>
      <c r="S190">
        <f t="shared" si="135"/>
        <v>6.5</v>
      </c>
      <c r="T190">
        <f t="shared" si="136"/>
        <v>1</v>
      </c>
      <c r="U190">
        <f t="shared" si="137"/>
        <v>-0.21264400436128525</v>
      </c>
      <c r="V190" t="e">
        <f t="shared" si="138"/>
        <v>#NUM!</v>
      </c>
      <c r="W190">
        <f t="shared" ref="W190:W203" si="155">IF($A190&lt;6,$B$39,IF($A190&gt;7,$B$40,($B$39+($B$40-$B$39)*($A190-6))))</f>
        <v>0.12</v>
      </c>
      <c r="X190">
        <f t="shared" ref="X190:X203" si="156">IF($A190&gt;=7.5,$B$38,IF($A190&lt;6,$B$37,(($A190-6)/1.5)*($B$38-$B$37)+$B$37))</f>
        <v>0.115</v>
      </c>
      <c r="Y190">
        <f t="shared" ref="Y190:Y203" si="157">SQRT($W190^2+0.11^2-0.3*$W190*0.11)</f>
        <v>0.1501332741266905</v>
      </c>
      <c r="Z190">
        <f t="shared" si="139"/>
        <v>0.16620770138594662</v>
      </c>
      <c r="AA190">
        <f t="shared" ref="AA190:AA203" si="158">SQRT($Y190^2+$X190^2)</f>
        <v>0.1891163662933486</v>
      </c>
      <c r="AB190">
        <f t="shared" si="140"/>
        <v>-0.15580000000000283</v>
      </c>
      <c r="AC190">
        <f t="shared" si="141"/>
        <v>-0.17949999999999733</v>
      </c>
      <c r="AD190">
        <f t="shared" si="142"/>
        <v>-0.20669999999999966</v>
      </c>
      <c r="AE190">
        <f t="shared" si="143"/>
        <v>-0.17949999999999733</v>
      </c>
      <c r="AF190">
        <f t="shared" si="144"/>
        <v>-0.96652142000000008</v>
      </c>
      <c r="AG190">
        <f t="shared" si="145"/>
        <v>0.25687800000000005</v>
      </c>
      <c r="AH190">
        <f t="shared" si="146"/>
        <v>0.17349059488999743</v>
      </c>
      <c r="AI190">
        <f t="shared" ref="AI190:AI203" si="159">$U190+$AH190</f>
        <v>-3.9153409471287814E-2</v>
      </c>
      <c r="AJ190">
        <f t="shared" si="147"/>
        <v>0.30595964911079371</v>
      </c>
      <c r="AK190">
        <f t="shared" ref="AK190:AK203" si="160">SQRT($AA190^2+$AG190^2)</f>
        <v>0.31898480666639911</v>
      </c>
      <c r="AL190">
        <f t="shared" ref="AL190:AL203" si="161">IF($B190=-1,$C$26+$C$27*$A190+$C$28*($A190-6.5)^2,IF($B190=0,$D$26+$D$27*$A190+$D$28*($A190-6.5)^2,$E$26+$E$27*$A190+$E$28*($A190-6.5)^2))</f>
        <v>0.13117499999999999</v>
      </c>
      <c r="AM190">
        <f t="shared" ref="AM190:AM203" si="162">IF($B190=-1,$C$29+$C$30*($A190-5)+$C$31*($A190-5)^3,IF($B190=0,$D$29+$D$30*($A190-5)+$D$31*($A190-5)^3,$E$29+$E$30*($A190-5)+$E$31*($A190-5)^3))</f>
        <v>-0.32624999999999998</v>
      </c>
      <c r="AN190">
        <f t="shared" ref="AN190:AN203" si="163">IF($B190=-1,$C$32,IF($B190=0,$D$32,$E$32))</f>
        <v>0.41</v>
      </c>
      <c r="AO190">
        <f t="shared" ref="AO190:AO203" si="164">IF($B190=-1,$C$33+$C$34*($A190-5)+$C$35*($A190-5)^3,IF($B190=0,$D$33+$D$34*($A190-5)+$D$35*($A190-5)^3,$E$33+$E$34*($A190-5)+$E$35*($A190-5)^3))</f>
        <v>-0.32200000000000001</v>
      </c>
      <c r="AP190">
        <f t="shared" si="148"/>
        <v>0</v>
      </c>
      <c r="AQ190">
        <f t="shared" ref="AQ190:AQ203" si="165">$AL190*$AP190</f>
        <v>0</v>
      </c>
      <c r="AR190">
        <f t="shared" si="149"/>
        <v>0.32750109018085016</v>
      </c>
      <c r="AS190">
        <f t="shared" si="150"/>
        <v>-4.8000000000000001E-2</v>
      </c>
      <c r="AT190">
        <f t="shared" si="120"/>
        <v>-8.7153409471287815E-2</v>
      </c>
      <c r="AU190" t="e">
        <f t="shared" ref="AU190:AU203" si="166">EXP($C$45+$C$46*EXP($C$47*($A190-5)))</f>
        <v>#NUM!</v>
      </c>
      <c r="AV190" t="e">
        <f t="shared" ref="AV190:AV203" si="167">EXP($D$45+$D$46*EXP($D$47*($A190-5)))</f>
        <v>#NUM!</v>
      </c>
      <c r="AW190">
        <f t="shared" ref="AW190:AW203" si="168">EXP($E$45+$E$46*EXP($E$47*($A190-5)))</f>
        <v>1.3231298123374369</v>
      </c>
      <c r="AX190" s="8" t="e">
        <f t="shared" si="151"/>
        <v>#NUM!</v>
      </c>
      <c r="AY190">
        <f t="shared" ref="AY190:AY203" si="169">IF($A190&lt;6,$B$49,IF($A190&lt;7,$B$49+$B$50*($A190-6),$B$49+$B$50+IF($B190=-1,$C$51,IF($B190=0,$D$51,$E$51))*($A190-7)+IF($B190=-1,$C$52,IF($B190=0,$D$52,$E$52))*($A190-7)^2))</f>
        <v>0.32600000000000001</v>
      </c>
      <c r="AZ190">
        <f t="shared" ref="AZ190:AZ203" si="170">($AI190+$AY190)</f>
        <v>0.2868465905287122</v>
      </c>
      <c r="BA190">
        <f t="shared" ref="BA190:BA203" si="171">($AZ190)^(10/3)</f>
        <v>1.5565591928418438E-2</v>
      </c>
      <c r="BB190">
        <f t="shared" si="152"/>
        <v>0.9375307866980841</v>
      </c>
      <c r="BC190">
        <f t="shared" ref="BC190:BC203" si="172">IF($C190=0.25,IF($A190&lt;6,0.13,IF($A190&lt;7,0.13+0.095*($A190-6),IF($A190&lt;7.5,0.225+0.05*($A190-7),0.25))),-999)</f>
        <v>-999</v>
      </c>
    </row>
    <row r="191" spans="1:55" x14ac:dyDescent="0.2">
      <c r="A191">
        <f>Summary!A136</f>
        <v>0</v>
      </c>
      <c r="B191">
        <f>Summary!B136</f>
        <v>0</v>
      </c>
      <c r="C191">
        <f>Summary!C136</f>
        <v>0</v>
      </c>
      <c r="D191" s="8">
        <f t="shared" si="123"/>
        <v>0</v>
      </c>
      <c r="E191" s="9">
        <f t="shared" si="126"/>
        <v>0</v>
      </c>
      <c r="F191" s="8">
        <f t="shared" si="127"/>
        <v>0.30595964911079371</v>
      </c>
      <c r="G191" s="8">
        <f t="shared" si="153"/>
        <v>0.31898480666639911</v>
      </c>
      <c r="H191" s="8">
        <f t="shared" si="124"/>
        <v>0</v>
      </c>
      <c r="I191" s="8">
        <f t="shared" si="125"/>
        <v>0.32750109018085016</v>
      </c>
      <c r="J191" s="8">
        <f t="shared" si="128"/>
        <v>-999</v>
      </c>
      <c r="K191" s="8">
        <f t="shared" si="129"/>
        <v>-999</v>
      </c>
      <c r="L191" s="8" t="e">
        <f t="shared" si="130"/>
        <v>#NUM!</v>
      </c>
      <c r="M191" s="8" t="e">
        <f t="shared" si="154"/>
        <v>#NUM!</v>
      </c>
      <c r="N191" s="8">
        <f t="shared" si="131"/>
        <v>0.16620770138594662</v>
      </c>
      <c r="O191" s="8"/>
      <c r="P191">
        <f t="shared" si="132"/>
        <v>2.629833068116515E-4</v>
      </c>
      <c r="Q191">
        <f t="shared" si="133"/>
        <v>0.15</v>
      </c>
      <c r="R191">
        <f t="shared" si="134"/>
        <v>-1</v>
      </c>
      <c r="S191">
        <f t="shared" si="135"/>
        <v>6.5</v>
      </c>
      <c r="T191">
        <f t="shared" si="136"/>
        <v>1</v>
      </c>
      <c r="U191">
        <f t="shared" si="137"/>
        <v>-0.21264400436128525</v>
      </c>
      <c r="V191" t="e">
        <f t="shared" si="138"/>
        <v>#NUM!</v>
      </c>
      <c r="W191">
        <f t="shared" si="155"/>
        <v>0.12</v>
      </c>
      <c r="X191">
        <f t="shared" si="156"/>
        <v>0.115</v>
      </c>
      <c r="Y191">
        <f t="shared" si="157"/>
        <v>0.1501332741266905</v>
      </c>
      <c r="Z191">
        <f t="shared" si="139"/>
        <v>0.16620770138594662</v>
      </c>
      <c r="AA191">
        <f t="shared" si="158"/>
        <v>0.1891163662933486</v>
      </c>
      <c r="AB191">
        <f t="shared" si="140"/>
        <v>-0.15580000000000283</v>
      </c>
      <c r="AC191">
        <f t="shared" si="141"/>
        <v>-0.17949999999999733</v>
      </c>
      <c r="AD191">
        <f t="shared" si="142"/>
        <v>-0.20669999999999966</v>
      </c>
      <c r="AE191">
        <f t="shared" si="143"/>
        <v>-0.17949999999999733</v>
      </c>
      <c r="AF191">
        <f t="shared" si="144"/>
        <v>-0.96652142000000008</v>
      </c>
      <c r="AG191">
        <f t="shared" si="145"/>
        <v>0.25687800000000005</v>
      </c>
      <c r="AH191">
        <f t="shared" si="146"/>
        <v>0.17349059488999743</v>
      </c>
      <c r="AI191">
        <f t="shared" si="159"/>
        <v>-3.9153409471287814E-2</v>
      </c>
      <c r="AJ191">
        <f t="shared" si="147"/>
        <v>0.30595964911079371</v>
      </c>
      <c r="AK191">
        <f t="shared" si="160"/>
        <v>0.31898480666639911</v>
      </c>
      <c r="AL191">
        <f t="shared" si="161"/>
        <v>0.13117499999999999</v>
      </c>
      <c r="AM191">
        <f t="shared" si="162"/>
        <v>-0.32624999999999998</v>
      </c>
      <c r="AN191">
        <f t="shared" si="163"/>
        <v>0.41</v>
      </c>
      <c r="AO191">
        <f t="shared" si="164"/>
        <v>-0.32200000000000001</v>
      </c>
      <c r="AP191">
        <f t="shared" si="148"/>
        <v>0</v>
      </c>
      <c r="AQ191">
        <f t="shared" si="165"/>
        <v>0</v>
      </c>
      <c r="AR191">
        <f t="shared" si="149"/>
        <v>0.32750109018085016</v>
      </c>
      <c r="AS191">
        <f t="shared" si="150"/>
        <v>-4.8000000000000001E-2</v>
      </c>
      <c r="AT191">
        <f t="shared" si="120"/>
        <v>-8.7153409471287815E-2</v>
      </c>
      <c r="AU191" t="e">
        <f t="shared" si="166"/>
        <v>#NUM!</v>
      </c>
      <c r="AV191" t="e">
        <f t="shared" si="167"/>
        <v>#NUM!</v>
      </c>
      <c r="AW191">
        <f t="shared" si="168"/>
        <v>1.3231298123374369</v>
      </c>
      <c r="AX191" s="8" t="e">
        <f t="shared" si="151"/>
        <v>#NUM!</v>
      </c>
      <c r="AY191">
        <f t="shared" si="169"/>
        <v>0.32600000000000001</v>
      </c>
      <c r="AZ191">
        <f t="shared" si="170"/>
        <v>0.2868465905287122</v>
      </c>
      <c r="BA191">
        <f t="shared" si="171"/>
        <v>1.5565591928418438E-2</v>
      </c>
      <c r="BB191">
        <f t="shared" si="152"/>
        <v>0.9375307866980841</v>
      </c>
      <c r="BC191">
        <f t="shared" si="172"/>
        <v>-999</v>
      </c>
    </row>
    <row r="192" spans="1:55" x14ac:dyDescent="0.2">
      <c r="A192">
        <f>Summary!A137</f>
        <v>0</v>
      </c>
      <c r="B192">
        <f>Summary!B137</f>
        <v>0</v>
      </c>
      <c r="C192">
        <f>Summary!C137</f>
        <v>0</v>
      </c>
      <c r="D192" s="8">
        <f t="shared" si="123"/>
        <v>0</v>
      </c>
      <c r="E192" s="9">
        <f t="shared" si="126"/>
        <v>0</v>
      </c>
      <c r="F192" s="8">
        <f t="shared" si="127"/>
        <v>0.30595964911079371</v>
      </c>
      <c r="G192" s="8">
        <f t="shared" si="153"/>
        <v>0.31898480666639911</v>
      </c>
      <c r="H192" s="8">
        <f t="shared" si="124"/>
        <v>0</v>
      </c>
      <c r="I192" s="8">
        <f t="shared" si="125"/>
        <v>0.32750109018085016</v>
      </c>
      <c r="J192" s="8">
        <f t="shared" si="128"/>
        <v>-999</v>
      </c>
      <c r="K192" s="8">
        <f t="shared" si="129"/>
        <v>-999</v>
      </c>
      <c r="L192" s="8" t="e">
        <f t="shared" si="130"/>
        <v>#NUM!</v>
      </c>
      <c r="M192" s="8" t="e">
        <f t="shared" si="154"/>
        <v>#NUM!</v>
      </c>
      <c r="N192" s="8">
        <f t="shared" si="131"/>
        <v>0.16620770138594662</v>
      </c>
      <c r="O192" s="8"/>
      <c r="P192">
        <f t="shared" si="132"/>
        <v>2.629833068116515E-4</v>
      </c>
      <c r="Q192">
        <f t="shared" si="133"/>
        <v>0.15</v>
      </c>
      <c r="R192">
        <f t="shared" si="134"/>
        <v>-1</v>
      </c>
      <c r="S192">
        <f t="shared" si="135"/>
        <v>6.5</v>
      </c>
      <c r="T192">
        <f t="shared" si="136"/>
        <v>1</v>
      </c>
      <c r="U192">
        <f t="shared" si="137"/>
        <v>-0.21264400436128525</v>
      </c>
      <c r="V192" t="e">
        <f t="shared" si="138"/>
        <v>#NUM!</v>
      </c>
      <c r="W192">
        <f t="shared" si="155"/>
        <v>0.12</v>
      </c>
      <c r="X192">
        <f t="shared" si="156"/>
        <v>0.115</v>
      </c>
      <c r="Y192">
        <f t="shared" si="157"/>
        <v>0.1501332741266905</v>
      </c>
      <c r="Z192">
        <f t="shared" si="139"/>
        <v>0.16620770138594662</v>
      </c>
      <c r="AA192">
        <f t="shared" si="158"/>
        <v>0.1891163662933486</v>
      </c>
      <c r="AB192">
        <f t="shared" si="140"/>
        <v>-0.15580000000000283</v>
      </c>
      <c r="AC192">
        <f t="shared" si="141"/>
        <v>-0.17949999999999733</v>
      </c>
      <c r="AD192">
        <f t="shared" si="142"/>
        <v>-0.20669999999999966</v>
      </c>
      <c r="AE192">
        <f t="shared" si="143"/>
        <v>-0.17949999999999733</v>
      </c>
      <c r="AF192">
        <f t="shared" si="144"/>
        <v>-0.96652142000000008</v>
      </c>
      <c r="AG192">
        <f t="shared" si="145"/>
        <v>0.25687800000000005</v>
      </c>
      <c r="AH192">
        <f t="shared" si="146"/>
        <v>0.17349059488999743</v>
      </c>
      <c r="AI192">
        <f t="shared" si="159"/>
        <v>-3.9153409471287814E-2</v>
      </c>
      <c r="AJ192">
        <f t="shared" si="147"/>
        <v>0.30595964911079371</v>
      </c>
      <c r="AK192">
        <f t="shared" si="160"/>
        <v>0.31898480666639911</v>
      </c>
      <c r="AL192">
        <f t="shared" si="161"/>
        <v>0.13117499999999999</v>
      </c>
      <c r="AM192">
        <f t="shared" si="162"/>
        <v>-0.32624999999999998</v>
      </c>
      <c r="AN192">
        <f t="shared" si="163"/>
        <v>0.41</v>
      </c>
      <c r="AO192">
        <f t="shared" si="164"/>
        <v>-0.32200000000000001</v>
      </c>
      <c r="AP192">
        <f t="shared" si="148"/>
        <v>0</v>
      </c>
      <c r="AQ192">
        <f t="shared" si="165"/>
        <v>0</v>
      </c>
      <c r="AR192">
        <f t="shared" si="149"/>
        <v>0.32750109018085016</v>
      </c>
      <c r="AS192">
        <f t="shared" si="150"/>
        <v>-4.8000000000000001E-2</v>
      </c>
      <c r="AT192">
        <f t="shared" si="120"/>
        <v>-8.7153409471287815E-2</v>
      </c>
      <c r="AU192" t="e">
        <f t="shared" si="166"/>
        <v>#NUM!</v>
      </c>
      <c r="AV192" t="e">
        <f t="shared" si="167"/>
        <v>#NUM!</v>
      </c>
      <c r="AW192">
        <f t="shared" si="168"/>
        <v>1.3231298123374369</v>
      </c>
      <c r="AX192" s="8" t="e">
        <f t="shared" si="151"/>
        <v>#NUM!</v>
      </c>
      <c r="AY192">
        <f t="shared" si="169"/>
        <v>0.32600000000000001</v>
      </c>
      <c r="AZ192">
        <f t="shared" si="170"/>
        <v>0.2868465905287122</v>
      </c>
      <c r="BA192">
        <f t="shared" si="171"/>
        <v>1.5565591928418438E-2</v>
      </c>
      <c r="BB192">
        <f t="shared" si="152"/>
        <v>0.9375307866980841</v>
      </c>
      <c r="BC192">
        <f t="shared" si="172"/>
        <v>-999</v>
      </c>
    </row>
    <row r="193" spans="1:55" x14ac:dyDescent="0.2">
      <c r="A193">
        <f>Summary!A138</f>
        <v>0</v>
      </c>
      <c r="B193">
        <f>Summary!B138</f>
        <v>0</v>
      </c>
      <c r="C193">
        <f>Summary!C138</f>
        <v>0</v>
      </c>
      <c r="D193" s="8">
        <f t="shared" si="123"/>
        <v>0</v>
      </c>
      <c r="E193" s="9">
        <f t="shared" si="126"/>
        <v>0</v>
      </c>
      <c r="F193" s="8">
        <f t="shared" si="127"/>
        <v>0.30595964911079371</v>
      </c>
      <c r="G193" s="8">
        <f t="shared" si="153"/>
        <v>0.31898480666639911</v>
      </c>
      <c r="H193" s="8">
        <f t="shared" si="124"/>
        <v>0</v>
      </c>
      <c r="I193" s="8">
        <f t="shared" si="125"/>
        <v>0.32750109018085016</v>
      </c>
      <c r="J193" s="8">
        <f t="shared" si="128"/>
        <v>-999</v>
      </c>
      <c r="K193" s="8">
        <f t="shared" si="129"/>
        <v>-999</v>
      </c>
      <c r="L193" s="8" t="e">
        <f t="shared" si="130"/>
        <v>#NUM!</v>
      </c>
      <c r="M193" s="8" t="e">
        <f t="shared" si="154"/>
        <v>#NUM!</v>
      </c>
      <c r="N193" s="8">
        <f t="shared" si="131"/>
        <v>0.16620770138594662</v>
      </c>
      <c r="O193" s="8"/>
      <c r="P193">
        <f t="shared" si="132"/>
        <v>2.629833068116515E-4</v>
      </c>
      <c r="Q193">
        <f t="shared" si="133"/>
        <v>0.15</v>
      </c>
      <c r="R193">
        <f t="shared" si="134"/>
        <v>-1</v>
      </c>
      <c r="S193">
        <f t="shared" si="135"/>
        <v>6.5</v>
      </c>
      <c r="T193">
        <f t="shared" si="136"/>
        <v>1</v>
      </c>
      <c r="U193">
        <f t="shared" si="137"/>
        <v>-0.21264400436128525</v>
      </c>
      <c r="V193" t="e">
        <f t="shared" si="138"/>
        <v>#NUM!</v>
      </c>
      <c r="W193">
        <f t="shared" si="155"/>
        <v>0.12</v>
      </c>
      <c r="X193">
        <f t="shared" si="156"/>
        <v>0.115</v>
      </c>
      <c r="Y193">
        <f t="shared" si="157"/>
        <v>0.1501332741266905</v>
      </c>
      <c r="Z193">
        <f t="shared" si="139"/>
        <v>0.16620770138594662</v>
      </c>
      <c r="AA193">
        <f t="shared" si="158"/>
        <v>0.1891163662933486</v>
      </c>
      <c r="AB193">
        <f t="shared" si="140"/>
        <v>-0.15580000000000283</v>
      </c>
      <c r="AC193">
        <f t="shared" si="141"/>
        <v>-0.17949999999999733</v>
      </c>
      <c r="AD193">
        <f t="shared" si="142"/>
        <v>-0.20669999999999966</v>
      </c>
      <c r="AE193">
        <f t="shared" si="143"/>
        <v>-0.17949999999999733</v>
      </c>
      <c r="AF193">
        <f t="shared" si="144"/>
        <v>-0.96652142000000008</v>
      </c>
      <c r="AG193">
        <f t="shared" si="145"/>
        <v>0.25687800000000005</v>
      </c>
      <c r="AH193">
        <f t="shared" si="146"/>
        <v>0.17349059488999743</v>
      </c>
      <c r="AI193">
        <f t="shared" si="159"/>
        <v>-3.9153409471287814E-2</v>
      </c>
      <c r="AJ193">
        <f t="shared" si="147"/>
        <v>0.30595964911079371</v>
      </c>
      <c r="AK193">
        <f t="shared" si="160"/>
        <v>0.31898480666639911</v>
      </c>
      <c r="AL193">
        <f t="shared" si="161"/>
        <v>0.13117499999999999</v>
      </c>
      <c r="AM193">
        <f t="shared" si="162"/>
        <v>-0.32624999999999998</v>
      </c>
      <c r="AN193">
        <f t="shared" si="163"/>
        <v>0.41</v>
      </c>
      <c r="AO193">
        <f t="shared" si="164"/>
        <v>-0.32200000000000001</v>
      </c>
      <c r="AP193">
        <f t="shared" si="148"/>
        <v>0</v>
      </c>
      <c r="AQ193">
        <f t="shared" si="165"/>
        <v>0</v>
      </c>
      <c r="AR193">
        <f t="shared" si="149"/>
        <v>0.32750109018085016</v>
      </c>
      <c r="AS193">
        <f t="shared" si="150"/>
        <v>-4.8000000000000001E-2</v>
      </c>
      <c r="AT193">
        <f t="shared" si="120"/>
        <v>-8.7153409471287815E-2</v>
      </c>
      <c r="AU193" t="e">
        <f t="shared" si="166"/>
        <v>#NUM!</v>
      </c>
      <c r="AV193" t="e">
        <f t="shared" si="167"/>
        <v>#NUM!</v>
      </c>
      <c r="AW193">
        <f t="shared" si="168"/>
        <v>1.3231298123374369</v>
      </c>
      <c r="AX193" s="8" t="e">
        <f t="shared" si="151"/>
        <v>#NUM!</v>
      </c>
      <c r="AY193">
        <f t="shared" si="169"/>
        <v>0.32600000000000001</v>
      </c>
      <c r="AZ193">
        <f t="shared" si="170"/>
        <v>0.2868465905287122</v>
      </c>
      <c r="BA193">
        <f t="shared" si="171"/>
        <v>1.5565591928418438E-2</v>
      </c>
      <c r="BB193">
        <f t="shared" si="152"/>
        <v>0.9375307866980841</v>
      </c>
      <c r="BC193">
        <f t="shared" si="172"/>
        <v>-999</v>
      </c>
    </row>
    <row r="194" spans="1:55" x14ac:dyDescent="0.2">
      <c r="A194">
        <f>Summary!A139</f>
        <v>0</v>
      </c>
      <c r="B194">
        <f>Summary!B139</f>
        <v>0</v>
      </c>
      <c r="C194">
        <f>Summary!C139</f>
        <v>0</v>
      </c>
      <c r="D194" s="8">
        <f t="shared" si="123"/>
        <v>0</v>
      </c>
      <c r="E194" s="9">
        <f t="shared" si="126"/>
        <v>0</v>
      </c>
      <c r="F194" s="8">
        <f t="shared" si="127"/>
        <v>0.30595964911079371</v>
      </c>
      <c r="G194" s="8">
        <f t="shared" si="153"/>
        <v>0.31898480666639911</v>
      </c>
      <c r="H194" s="8">
        <f t="shared" si="124"/>
        <v>0</v>
      </c>
      <c r="I194" s="8">
        <f t="shared" si="125"/>
        <v>0.32750109018085016</v>
      </c>
      <c r="J194" s="8">
        <f t="shared" si="128"/>
        <v>-999</v>
      </c>
      <c r="K194" s="8">
        <f t="shared" si="129"/>
        <v>-999</v>
      </c>
      <c r="L194" s="8" t="e">
        <f t="shared" si="130"/>
        <v>#NUM!</v>
      </c>
      <c r="M194" s="8" t="e">
        <f t="shared" si="154"/>
        <v>#NUM!</v>
      </c>
      <c r="N194" s="8">
        <f t="shared" si="131"/>
        <v>0.16620770138594662</v>
      </c>
      <c r="O194" s="8"/>
      <c r="P194">
        <f t="shared" si="132"/>
        <v>2.629833068116515E-4</v>
      </c>
      <c r="Q194">
        <f t="shared" si="133"/>
        <v>0.15</v>
      </c>
      <c r="R194">
        <f t="shared" si="134"/>
        <v>-1</v>
      </c>
      <c r="S194">
        <f t="shared" si="135"/>
        <v>6.5</v>
      </c>
      <c r="T194">
        <f t="shared" si="136"/>
        <v>1</v>
      </c>
      <c r="U194">
        <f t="shared" si="137"/>
        <v>-0.21264400436128525</v>
      </c>
      <c r="V194" t="e">
        <f t="shared" si="138"/>
        <v>#NUM!</v>
      </c>
      <c r="W194">
        <f t="shared" si="155"/>
        <v>0.12</v>
      </c>
      <c r="X194">
        <f t="shared" si="156"/>
        <v>0.115</v>
      </c>
      <c r="Y194">
        <f t="shared" si="157"/>
        <v>0.1501332741266905</v>
      </c>
      <c r="Z194">
        <f t="shared" si="139"/>
        <v>0.16620770138594662</v>
      </c>
      <c r="AA194">
        <f t="shared" si="158"/>
        <v>0.1891163662933486</v>
      </c>
      <c r="AB194">
        <f t="shared" si="140"/>
        <v>-0.15580000000000283</v>
      </c>
      <c r="AC194">
        <f t="shared" si="141"/>
        <v>-0.17949999999999733</v>
      </c>
      <c r="AD194">
        <f t="shared" si="142"/>
        <v>-0.20669999999999966</v>
      </c>
      <c r="AE194">
        <f t="shared" si="143"/>
        <v>-0.17949999999999733</v>
      </c>
      <c r="AF194">
        <f t="shared" si="144"/>
        <v>-0.96652142000000008</v>
      </c>
      <c r="AG194">
        <f t="shared" si="145"/>
        <v>0.25687800000000005</v>
      </c>
      <c r="AH194">
        <f t="shared" si="146"/>
        <v>0.17349059488999743</v>
      </c>
      <c r="AI194">
        <f t="shared" si="159"/>
        <v>-3.9153409471287814E-2</v>
      </c>
      <c r="AJ194">
        <f t="shared" si="147"/>
        <v>0.30595964911079371</v>
      </c>
      <c r="AK194">
        <f t="shared" si="160"/>
        <v>0.31898480666639911</v>
      </c>
      <c r="AL194">
        <f t="shared" si="161"/>
        <v>0.13117499999999999</v>
      </c>
      <c r="AM194">
        <f t="shared" si="162"/>
        <v>-0.32624999999999998</v>
      </c>
      <c r="AN194">
        <f t="shared" si="163"/>
        <v>0.41</v>
      </c>
      <c r="AO194">
        <f t="shared" si="164"/>
        <v>-0.32200000000000001</v>
      </c>
      <c r="AP194">
        <f t="shared" si="148"/>
        <v>0</v>
      </c>
      <c r="AQ194">
        <f t="shared" si="165"/>
        <v>0</v>
      </c>
      <c r="AR194">
        <f t="shared" si="149"/>
        <v>0.32750109018085016</v>
      </c>
      <c r="AS194">
        <f t="shared" si="150"/>
        <v>-4.8000000000000001E-2</v>
      </c>
      <c r="AT194">
        <f t="shared" si="120"/>
        <v>-8.7153409471287815E-2</v>
      </c>
      <c r="AU194" t="e">
        <f t="shared" si="166"/>
        <v>#NUM!</v>
      </c>
      <c r="AV194" t="e">
        <f t="shared" si="167"/>
        <v>#NUM!</v>
      </c>
      <c r="AW194">
        <f t="shared" si="168"/>
        <v>1.3231298123374369</v>
      </c>
      <c r="AX194" s="8" t="e">
        <f t="shared" si="151"/>
        <v>#NUM!</v>
      </c>
      <c r="AY194">
        <f t="shared" si="169"/>
        <v>0.32600000000000001</v>
      </c>
      <c r="AZ194">
        <f t="shared" si="170"/>
        <v>0.2868465905287122</v>
      </c>
      <c r="BA194">
        <f t="shared" si="171"/>
        <v>1.5565591928418438E-2</v>
      </c>
      <c r="BB194">
        <f t="shared" si="152"/>
        <v>0.9375307866980841</v>
      </c>
      <c r="BC194">
        <f t="shared" si="172"/>
        <v>-999</v>
      </c>
    </row>
    <row r="195" spans="1:55" x14ac:dyDescent="0.2">
      <c r="A195">
        <f>Summary!A140</f>
        <v>0</v>
      </c>
      <c r="B195">
        <f>Summary!B140</f>
        <v>0</v>
      </c>
      <c r="C195">
        <f>Summary!C140</f>
        <v>0</v>
      </c>
      <c r="D195" s="8">
        <f t="shared" si="123"/>
        <v>0</v>
      </c>
      <c r="E195" s="9">
        <f t="shared" si="126"/>
        <v>0</v>
      </c>
      <c r="F195" s="8">
        <f t="shared" si="127"/>
        <v>0.30595964911079371</v>
      </c>
      <c r="G195" s="8">
        <f t="shared" si="153"/>
        <v>0.31898480666639911</v>
      </c>
      <c r="H195" s="8">
        <f t="shared" si="124"/>
        <v>0</v>
      </c>
      <c r="I195" s="8">
        <f t="shared" si="125"/>
        <v>0.32750109018085016</v>
      </c>
      <c r="J195" s="8">
        <f t="shared" si="128"/>
        <v>-999</v>
      </c>
      <c r="K195" s="8">
        <f t="shared" si="129"/>
        <v>-999</v>
      </c>
      <c r="L195" s="8" t="e">
        <f t="shared" si="130"/>
        <v>#NUM!</v>
      </c>
      <c r="M195" s="8" t="e">
        <f t="shared" si="154"/>
        <v>#NUM!</v>
      </c>
      <c r="N195" s="8">
        <f t="shared" si="131"/>
        <v>0.16620770138594662</v>
      </c>
      <c r="O195" s="8"/>
      <c r="P195">
        <f t="shared" si="132"/>
        <v>2.629833068116515E-4</v>
      </c>
      <c r="Q195">
        <f t="shared" si="133"/>
        <v>0.15</v>
      </c>
      <c r="R195">
        <f t="shared" si="134"/>
        <v>-1</v>
      </c>
      <c r="S195">
        <f t="shared" si="135"/>
        <v>6.5</v>
      </c>
      <c r="T195">
        <f t="shared" si="136"/>
        <v>1</v>
      </c>
      <c r="U195">
        <f t="shared" si="137"/>
        <v>-0.21264400436128525</v>
      </c>
      <c r="V195" t="e">
        <f t="shared" si="138"/>
        <v>#NUM!</v>
      </c>
      <c r="W195">
        <f t="shared" si="155"/>
        <v>0.12</v>
      </c>
      <c r="X195">
        <f t="shared" si="156"/>
        <v>0.115</v>
      </c>
      <c r="Y195">
        <f t="shared" si="157"/>
        <v>0.1501332741266905</v>
      </c>
      <c r="Z195">
        <f t="shared" si="139"/>
        <v>0.16620770138594662</v>
      </c>
      <c r="AA195">
        <f t="shared" si="158"/>
        <v>0.1891163662933486</v>
      </c>
      <c r="AB195">
        <f t="shared" si="140"/>
        <v>-0.15580000000000283</v>
      </c>
      <c r="AC195">
        <f t="shared" si="141"/>
        <v>-0.17949999999999733</v>
      </c>
      <c r="AD195">
        <f t="shared" si="142"/>
        <v>-0.20669999999999966</v>
      </c>
      <c r="AE195">
        <f t="shared" si="143"/>
        <v>-0.17949999999999733</v>
      </c>
      <c r="AF195">
        <f t="shared" si="144"/>
        <v>-0.96652142000000008</v>
      </c>
      <c r="AG195">
        <f t="shared" si="145"/>
        <v>0.25687800000000005</v>
      </c>
      <c r="AH195">
        <f t="shared" si="146"/>
        <v>0.17349059488999743</v>
      </c>
      <c r="AI195">
        <f t="shared" si="159"/>
        <v>-3.9153409471287814E-2</v>
      </c>
      <c r="AJ195">
        <f t="shared" si="147"/>
        <v>0.30595964911079371</v>
      </c>
      <c r="AK195">
        <f t="shared" si="160"/>
        <v>0.31898480666639911</v>
      </c>
      <c r="AL195">
        <f t="shared" si="161"/>
        <v>0.13117499999999999</v>
      </c>
      <c r="AM195">
        <f t="shared" si="162"/>
        <v>-0.32624999999999998</v>
      </c>
      <c r="AN195">
        <f t="shared" si="163"/>
        <v>0.41</v>
      </c>
      <c r="AO195">
        <f t="shared" si="164"/>
        <v>-0.32200000000000001</v>
      </c>
      <c r="AP195">
        <f t="shared" si="148"/>
        <v>0</v>
      </c>
      <c r="AQ195">
        <f t="shared" si="165"/>
        <v>0</v>
      </c>
      <c r="AR195">
        <f t="shared" si="149"/>
        <v>0.32750109018085016</v>
      </c>
      <c r="AS195">
        <f t="shared" si="150"/>
        <v>-4.8000000000000001E-2</v>
      </c>
      <c r="AT195">
        <f t="shared" si="120"/>
        <v>-8.7153409471287815E-2</v>
      </c>
      <c r="AU195" t="e">
        <f t="shared" si="166"/>
        <v>#NUM!</v>
      </c>
      <c r="AV195" t="e">
        <f t="shared" si="167"/>
        <v>#NUM!</v>
      </c>
      <c r="AW195">
        <f t="shared" si="168"/>
        <v>1.3231298123374369</v>
      </c>
      <c r="AX195" s="8" t="e">
        <f t="shared" si="151"/>
        <v>#NUM!</v>
      </c>
      <c r="AY195">
        <f t="shared" si="169"/>
        <v>0.32600000000000001</v>
      </c>
      <c r="AZ195">
        <f t="shared" si="170"/>
        <v>0.2868465905287122</v>
      </c>
      <c r="BA195">
        <f t="shared" si="171"/>
        <v>1.5565591928418438E-2</v>
      </c>
      <c r="BB195">
        <f t="shared" si="152"/>
        <v>0.9375307866980841</v>
      </c>
      <c r="BC195">
        <f t="shared" si="172"/>
        <v>-999</v>
      </c>
    </row>
    <row r="196" spans="1:55" x14ac:dyDescent="0.2">
      <c r="A196">
        <f>Summary!A141</f>
        <v>0</v>
      </c>
      <c r="B196">
        <f>Summary!B141</f>
        <v>0</v>
      </c>
      <c r="C196">
        <f>Summary!C141</f>
        <v>0</v>
      </c>
      <c r="D196" s="8">
        <f t="shared" si="123"/>
        <v>0</v>
      </c>
      <c r="E196" s="9">
        <f t="shared" si="126"/>
        <v>0</v>
      </c>
      <c r="F196" s="8">
        <f t="shared" si="127"/>
        <v>0.30595964911079371</v>
      </c>
      <c r="G196" s="8">
        <f t="shared" si="153"/>
        <v>0.31898480666639911</v>
      </c>
      <c r="H196" s="8">
        <f t="shared" si="124"/>
        <v>0</v>
      </c>
      <c r="I196" s="8">
        <f t="shared" si="125"/>
        <v>0.32750109018085016</v>
      </c>
      <c r="J196" s="8">
        <f t="shared" si="128"/>
        <v>-999</v>
      </c>
      <c r="K196" s="8">
        <f t="shared" si="129"/>
        <v>-999</v>
      </c>
      <c r="L196" s="8" t="e">
        <f t="shared" si="130"/>
        <v>#NUM!</v>
      </c>
      <c r="M196" s="8" t="e">
        <f t="shared" si="154"/>
        <v>#NUM!</v>
      </c>
      <c r="N196" s="8">
        <f t="shared" si="131"/>
        <v>0.16620770138594662</v>
      </c>
      <c r="O196" s="8"/>
      <c r="P196">
        <f t="shared" si="132"/>
        <v>2.629833068116515E-4</v>
      </c>
      <c r="Q196">
        <f t="shared" si="133"/>
        <v>0.15</v>
      </c>
      <c r="R196">
        <f t="shared" si="134"/>
        <v>-1</v>
      </c>
      <c r="S196">
        <f t="shared" si="135"/>
        <v>6.5</v>
      </c>
      <c r="T196">
        <f t="shared" si="136"/>
        <v>1</v>
      </c>
      <c r="U196">
        <f t="shared" si="137"/>
        <v>-0.21264400436128525</v>
      </c>
      <c r="V196" t="e">
        <f t="shared" si="138"/>
        <v>#NUM!</v>
      </c>
      <c r="W196">
        <f t="shared" si="155"/>
        <v>0.12</v>
      </c>
      <c r="X196">
        <f t="shared" si="156"/>
        <v>0.115</v>
      </c>
      <c r="Y196">
        <f t="shared" si="157"/>
        <v>0.1501332741266905</v>
      </c>
      <c r="Z196">
        <f t="shared" si="139"/>
        <v>0.16620770138594662</v>
      </c>
      <c r="AA196">
        <f t="shared" si="158"/>
        <v>0.1891163662933486</v>
      </c>
      <c r="AB196">
        <f t="shared" si="140"/>
        <v>-0.15580000000000283</v>
      </c>
      <c r="AC196">
        <f t="shared" si="141"/>
        <v>-0.17949999999999733</v>
      </c>
      <c r="AD196">
        <f t="shared" si="142"/>
        <v>-0.20669999999999966</v>
      </c>
      <c r="AE196">
        <f t="shared" si="143"/>
        <v>-0.17949999999999733</v>
      </c>
      <c r="AF196">
        <f t="shared" si="144"/>
        <v>-0.96652142000000008</v>
      </c>
      <c r="AG196">
        <f t="shared" si="145"/>
        <v>0.25687800000000005</v>
      </c>
      <c r="AH196">
        <f t="shared" si="146"/>
        <v>0.17349059488999743</v>
      </c>
      <c r="AI196">
        <f t="shared" si="159"/>
        <v>-3.9153409471287814E-2</v>
      </c>
      <c r="AJ196">
        <f t="shared" si="147"/>
        <v>0.30595964911079371</v>
      </c>
      <c r="AK196">
        <f t="shared" si="160"/>
        <v>0.31898480666639911</v>
      </c>
      <c r="AL196">
        <f t="shared" si="161"/>
        <v>0.13117499999999999</v>
      </c>
      <c r="AM196">
        <f t="shared" si="162"/>
        <v>-0.32624999999999998</v>
      </c>
      <c r="AN196">
        <f t="shared" si="163"/>
        <v>0.41</v>
      </c>
      <c r="AO196">
        <f t="shared" si="164"/>
        <v>-0.32200000000000001</v>
      </c>
      <c r="AP196">
        <f t="shared" si="148"/>
        <v>0</v>
      </c>
      <c r="AQ196">
        <f t="shared" si="165"/>
        <v>0</v>
      </c>
      <c r="AR196">
        <f t="shared" si="149"/>
        <v>0.32750109018085016</v>
      </c>
      <c r="AS196">
        <f t="shared" si="150"/>
        <v>-4.8000000000000001E-2</v>
      </c>
      <c r="AT196">
        <f t="shared" si="120"/>
        <v>-8.7153409471287815E-2</v>
      </c>
      <c r="AU196" t="e">
        <f t="shared" si="166"/>
        <v>#NUM!</v>
      </c>
      <c r="AV196" t="e">
        <f t="shared" si="167"/>
        <v>#NUM!</v>
      </c>
      <c r="AW196">
        <f t="shared" si="168"/>
        <v>1.3231298123374369</v>
      </c>
      <c r="AX196" s="8" t="e">
        <f t="shared" si="151"/>
        <v>#NUM!</v>
      </c>
      <c r="AY196">
        <f t="shared" si="169"/>
        <v>0.32600000000000001</v>
      </c>
      <c r="AZ196">
        <f t="shared" si="170"/>
        <v>0.2868465905287122</v>
      </c>
      <c r="BA196">
        <f t="shared" si="171"/>
        <v>1.5565591928418438E-2</v>
      </c>
      <c r="BB196">
        <f t="shared" si="152"/>
        <v>0.9375307866980841</v>
      </c>
      <c r="BC196">
        <f t="shared" si="172"/>
        <v>-999</v>
      </c>
    </row>
    <row r="197" spans="1:55" x14ac:dyDescent="0.2">
      <c r="A197">
        <f>Summary!A142</f>
        <v>0</v>
      </c>
      <c r="B197">
        <f>Summary!B142</f>
        <v>0</v>
      </c>
      <c r="C197">
        <f>Summary!C142</f>
        <v>0</v>
      </c>
      <c r="D197" s="8">
        <f t="shared" si="123"/>
        <v>0</v>
      </c>
      <c r="E197" s="9">
        <f t="shared" si="126"/>
        <v>0</v>
      </c>
      <c r="F197" s="8">
        <f t="shared" si="127"/>
        <v>0.30595964911079371</v>
      </c>
      <c r="G197" s="8">
        <f t="shared" si="153"/>
        <v>0.31898480666639911</v>
      </c>
      <c r="H197" s="8">
        <f t="shared" si="124"/>
        <v>0</v>
      </c>
      <c r="I197" s="8">
        <f t="shared" si="125"/>
        <v>0.32750109018085016</v>
      </c>
      <c r="J197" s="8">
        <f t="shared" si="128"/>
        <v>-999</v>
      </c>
      <c r="K197" s="8">
        <f t="shared" si="129"/>
        <v>-999</v>
      </c>
      <c r="L197" s="8" t="e">
        <f t="shared" si="130"/>
        <v>#NUM!</v>
      </c>
      <c r="M197" s="8" t="e">
        <f t="shared" si="154"/>
        <v>#NUM!</v>
      </c>
      <c r="N197" s="8">
        <f t="shared" si="131"/>
        <v>0.16620770138594662</v>
      </c>
      <c r="O197" s="8"/>
      <c r="P197">
        <f t="shared" si="132"/>
        <v>2.629833068116515E-4</v>
      </c>
      <c r="Q197">
        <f t="shared" si="133"/>
        <v>0.15</v>
      </c>
      <c r="R197">
        <f t="shared" si="134"/>
        <v>-1</v>
      </c>
      <c r="S197">
        <f t="shared" si="135"/>
        <v>6.5</v>
      </c>
      <c r="T197">
        <f t="shared" si="136"/>
        <v>1</v>
      </c>
      <c r="U197">
        <f t="shared" si="137"/>
        <v>-0.21264400436128525</v>
      </c>
      <c r="V197" t="e">
        <f t="shared" si="138"/>
        <v>#NUM!</v>
      </c>
      <c r="W197">
        <f t="shared" si="155"/>
        <v>0.12</v>
      </c>
      <c r="X197">
        <f t="shared" si="156"/>
        <v>0.115</v>
      </c>
      <c r="Y197">
        <f t="shared" si="157"/>
        <v>0.1501332741266905</v>
      </c>
      <c r="Z197">
        <f t="shared" si="139"/>
        <v>0.16620770138594662</v>
      </c>
      <c r="AA197">
        <f t="shared" si="158"/>
        <v>0.1891163662933486</v>
      </c>
      <c r="AB197">
        <f t="shared" si="140"/>
        <v>-0.15580000000000283</v>
      </c>
      <c r="AC197">
        <f t="shared" si="141"/>
        <v>-0.17949999999999733</v>
      </c>
      <c r="AD197">
        <f t="shared" si="142"/>
        <v>-0.20669999999999966</v>
      </c>
      <c r="AE197">
        <f t="shared" si="143"/>
        <v>-0.17949999999999733</v>
      </c>
      <c r="AF197">
        <f t="shared" si="144"/>
        <v>-0.96652142000000008</v>
      </c>
      <c r="AG197">
        <f t="shared" si="145"/>
        <v>0.25687800000000005</v>
      </c>
      <c r="AH197">
        <f t="shared" si="146"/>
        <v>0.17349059488999743</v>
      </c>
      <c r="AI197">
        <f t="shared" si="159"/>
        <v>-3.9153409471287814E-2</v>
      </c>
      <c r="AJ197">
        <f t="shared" si="147"/>
        <v>0.30595964911079371</v>
      </c>
      <c r="AK197">
        <f t="shared" si="160"/>
        <v>0.31898480666639911</v>
      </c>
      <c r="AL197">
        <f t="shared" si="161"/>
        <v>0.13117499999999999</v>
      </c>
      <c r="AM197">
        <f t="shared" si="162"/>
        <v>-0.32624999999999998</v>
      </c>
      <c r="AN197">
        <f t="shared" si="163"/>
        <v>0.41</v>
      </c>
      <c r="AO197">
        <f t="shared" si="164"/>
        <v>-0.32200000000000001</v>
      </c>
      <c r="AP197">
        <f t="shared" si="148"/>
        <v>0</v>
      </c>
      <c r="AQ197">
        <f t="shared" si="165"/>
        <v>0</v>
      </c>
      <c r="AR197">
        <f t="shared" si="149"/>
        <v>0.32750109018085016</v>
      </c>
      <c r="AS197">
        <f t="shared" si="150"/>
        <v>-4.8000000000000001E-2</v>
      </c>
      <c r="AT197">
        <f t="shared" si="120"/>
        <v>-8.7153409471287815E-2</v>
      </c>
      <c r="AU197" t="e">
        <f t="shared" si="166"/>
        <v>#NUM!</v>
      </c>
      <c r="AV197" t="e">
        <f t="shared" si="167"/>
        <v>#NUM!</v>
      </c>
      <c r="AW197">
        <f t="shared" si="168"/>
        <v>1.3231298123374369</v>
      </c>
      <c r="AX197" s="8" t="e">
        <f t="shared" si="151"/>
        <v>#NUM!</v>
      </c>
      <c r="AY197">
        <f t="shared" si="169"/>
        <v>0.32600000000000001</v>
      </c>
      <c r="AZ197">
        <f t="shared" si="170"/>
        <v>0.2868465905287122</v>
      </c>
      <c r="BA197">
        <f t="shared" si="171"/>
        <v>1.5565591928418438E-2</v>
      </c>
      <c r="BB197">
        <f t="shared" si="152"/>
        <v>0.9375307866980841</v>
      </c>
      <c r="BC197">
        <f t="shared" si="172"/>
        <v>-999</v>
      </c>
    </row>
    <row r="198" spans="1:55" x14ac:dyDescent="0.2">
      <c r="A198">
        <f>Summary!A143</f>
        <v>0</v>
      </c>
      <c r="B198">
        <f>Summary!B143</f>
        <v>0</v>
      </c>
      <c r="C198">
        <f>Summary!C143</f>
        <v>0</v>
      </c>
      <c r="D198" s="8">
        <f t="shared" si="123"/>
        <v>0</v>
      </c>
      <c r="E198" s="9">
        <f t="shared" si="126"/>
        <v>0</v>
      </c>
      <c r="F198" s="8">
        <f t="shared" si="127"/>
        <v>0.30595964911079371</v>
      </c>
      <c r="G198" s="8">
        <f t="shared" si="153"/>
        <v>0.31898480666639911</v>
      </c>
      <c r="H198" s="8">
        <f t="shared" si="124"/>
        <v>0</v>
      </c>
      <c r="I198" s="8">
        <f t="shared" si="125"/>
        <v>0.32750109018085016</v>
      </c>
      <c r="J198" s="8">
        <f t="shared" si="128"/>
        <v>-999</v>
      </c>
      <c r="K198" s="8">
        <f t="shared" si="129"/>
        <v>-999</v>
      </c>
      <c r="L198" s="8" t="e">
        <f t="shared" si="130"/>
        <v>#NUM!</v>
      </c>
      <c r="M198" s="8" t="e">
        <f t="shared" si="154"/>
        <v>#NUM!</v>
      </c>
      <c r="N198" s="8">
        <f t="shared" si="131"/>
        <v>0.16620770138594662</v>
      </c>
      <c r="O198" s="8"/>
      <c r="P198">
        <f t="shared" si="132"/>
        <v>2.629833068116515E-4</v>
      </c>
      <c r="Q198">
        <f t="shared" si="133"/>
        <v>0.15</v>
      </c>
      <c r="R198">
        <f t="shared" si="134"/>
        <v>-1</v>
      </c>
      <c r="S198">
        <f t="shared" si="135"/>
        <v>6.5</v>
      </c>
      <c r="T198">
        <f t="shared" si="136"/>
        <v>1</v>
      </c>
      <c r="U198">
        <f t="shared" si="137"/>
        <v>-0.21264400436128525</v>
      </c>
      <c r="V198" t="e">
        <f t="shared" si="138"/>
        <v>#NUM!</v>
      </c>
      <c r="W198">
        <f t="shared" si="155"/>
        <v>0.12</v>
      </c>
      <c r="X198">
        <f t="shared" si="156"/>
        <v>0.115</v>
      </c>
      <c r="Y198">
        <f t="shared" si="157"/>
        <v>0.1501332741266905</v>
      </c>
      <c r="Z198">
        <f t="shared" si="139"/>
        <v>0.16620770138594662</v>
      </c>
      <c r="AA198">
        <f t="shared" si="158"/>
        <v>0.1891163662933486</v>
      </c>
      <c r="AB198">
        <f t="shared" si="140"/>
        <v>-0.15580000000000283</v>
      </c>
      <c r="AC198">
        <f t="shared" si="141"/>
        <v>-0.17949999999999733</v>
      </c>
      <c r="AD198">
        <f t="shared" si="142"/>
        <v>-0.20669999999999966</v>
      </c>
      <c r="AE198">
        <f t="shared" si="143"/>
        <v>-0.17949999999999733</v>
      </c>
      <c r="AF198">
        <f t="shared" si="144"/>
        <v>-0.96652142000000008</v>
      </c>
      <c r="AG198">
        <f t="shared" si="145"/>
        <v>0.25687800000000005</v>
      </c>
      <c r="AH198">
        <f t="shared" si="146"/>
        <v>0.17349059488999743</v>
      </c>
      <c r="AI198">
        <f t="shared" si="159"/>
        <v>-3.9153409471287814E-2</v>
      </c>
      <c r="AJ198">
        <f t="shared" si="147"/>
        <v>0.30595964911079371</v>
      </c>
      <c r="AK198">
        <f t="shared" si="160"/>
        <v>0.31898480666639911</v>
      </c>
      <c r="AL198">
        <f t="shared" si="161"/>
        <v>0.13117499999999999</v>
      </c>
      <c r="AM198">
        <f t="shared" si="162"/>
        <v>-0.32624999999999998</v>
      </c>
      <c r="AN198">
        <f t="shared" si="163"/>
        <v>0.41</v>
      </c>
      <c r="AO198">
        <f t="shared" si="164"/>
        <v>-0.32200000000000001</v>
      </c>
      <c r="AP198">
        <f t="shared" si="148"/>
        <v>0</v>
      </c>
      <c r="AQ198">
        <f t="shared" si="165"/>
        <v>0</v>
      </c>
      <c r="AR198">
        <f t="shared" si="149"/>
        <v>0.32750109018085016</v>
      </c>
      <c r="AS198">
        <f t="shared" si="150"/>
        <v>-4.8000000000000001E-2</v>
      </c>
      <c r="AT198">
        <f t="shared" si="120"/>
        <v>-8.7153409471287815E-2</v>
      </c>
      <c r="AU198" t="e">
        <f t="shared" si="166"/>
        <v>#NUM!</v>
      </c>
      <c r="AV198" t="e">
        <f t="shared" si="167"/>
        <v>#NUM!</v>
      </c>
      <c r="AW198">
        <f t="shared" si="168"/>
        <v>1.3231298123374369</v>
      </c>
      <c r="AX198" s="8" t="e">
        <f t="shared" si="151"/>
        <v>#NUM!</v>
      </c>
      <c r="AY198">
        <f t="shared" si="169"/>
        <v>0.32600000000000001</v>
      </c>
      <c r="AZ198">
        <f t="shared" si="170"/>
        <v>0.2868465905287122</v>
      </c>
      <c r="BA198">
        <f t="shared" si="171"/>
        <v>1.5565591928418438E-2</v>
      </c>
      <c r="BB198">
        <f t="shared" si="152"/>
        <v>0.9375307866980841</v>
      </c>
      <c r="BC198">
        <f t="shared" si="172"/>
        <v>-999</v>
      </c>
    </row>
    <row r="199" spans="1:55" x14ac:dyDescent="0.2">
      <c r="A199">
        <f>Summary!A144</f>
        <v>0</v>
      </c>
      <c r="B199">
        <f>Summary!B144</f>
        <v>0</v>
      </c>
      <c r="C199">
        <f>Summary!C144</f>
        <v>0</v>
      </c>
      <c r="D199" s="8">
        <f t="shared" si="123"/>
        <v>0</v>
      </c>
      <c r="E199" s="9">
        <f t="shared" si="126"/>
        <v>0</v>
      </c>
      <c r="F199" s="8">
        <f t="shared" si="127"/>
        <v>0.30595964911079371</v>
      </c>
      <c r="G199" s="8">
        <f t="shared" si="153"/>
        <v>0.31898480666639911</v>
      </c>
      <c r="H199" s="8">
        <f t="shared" si="124"/>
        <v>0</v>
      </c>
      <c r="I199" s="8">
        <f t="shared" si="125"/>
        <v>0.32750109018085016</v>
      </c>
      <c r="J199" s="8">
        <f t="shared" si="128"/>
        <v>-999</v>
      </c>
      <c r="K199" s="8">
        <f t="shared" si="129"/>
        <v>-999</v>
      </c>
      <c r="L199" s="8" t="e">
        <f t="shared" si="130"/>
        <v>#NUM!</v>
      </c>
      <c r="M199" s="8" t="e">
        <f t="shared" si="154"/>
        <v>#NUM!</v>
      </c>
      <c r="N199" s="8">
        <f t="shared" si="131"/>
        <v>0.16620770138594662</v>
      </c>
      <c r="O199" s="8"/>
      <c r="P199">
        <f t="shared" si="132"/>
        <v>2.629833068116515E-4</v>
      </c>
      <c r="Q199">
        <f t="shared" si="133"/>
        <v>0.15</v>
      </c>
      <c r="R199">
        <f t="shared" si="134"/>
        <v>-1</v>
      </c>
      <c r="S199">
        <f t="shared" si="135"/>
        <v>6.5</v>
      </c>
      <c r="T199">
        <f t="shared" si="136"/>
        <v>1</v>
      </c>
      <c r="U199">
        <f t="shared" si="137"/>
        <v>-0.21264400436128525</v>
      </c>
      <c r="V199" t="e">
        <f t="shared" si="138"/>
        <v>#NUM!</v>
      </c>
      <c r="W199">
        <f t="shared" si="155"/>
        <v>0.12</v>
      </c>
      <c r="X199">
        <f t="shared" si="156"/>
        <v>0.115</v>
      </c>
      <c r="Y199">
        <f t="shared" si="157"/>
        <v>0.1501332741266905</v>
      </c>
      <c r="Z199">
        <f t="shared" si="139"/>
        <v>0.16620770138594662</v>
      </c>
      <c r="AA199">
        <f t="shared" si="158"/>
        <v>0.1891163662933486</v>
      </c>
      <c r="AB199">
        <f t="shared" si="140"/>
        <v>-0.15580000000000283</v>
      </c>
      <c r="AC199">
        <f t="shared" si="141"/>
        <v>-0.17949999999999733</v>
      </c>
      <c r="AD199">
        <f t="shared" si="142"/>
        <v>-0.20669999999999966</v>
      </c>
      <c r="AE199">
        <f t="shared" si="143"/>
        <v>-0.17949999999999733</v>
      </c>
      <c r="AF199">
        <f t="shared" si="144"/>
        <v>-0.96652142000000008</v>
      </c>
      <c r="AG199">
        <f t="shared" si="145"/>
        <v>0.25687800000000005</v>
      </c>
      <c r="AH199">
        <f t="shared" si="146"/>
        <v>0.17349059488999743</v>
      </c>
      <c r="AI199">
        <f t="shared" si="159"/>
        <v>-3.9153409471287814E-2</v>
      </c>
      <c r="AJ199">
        <f t="shared" si="147"/>
        <v>0.30595964911079371</v>
      </c>
      <c r="AK199">
        <f t="shared" si="160"/>
        <v>0.31898480666639911</v>
      </c>
      <c r="AL199">
        <f t="shared" si="161"/>
        <v>0.13117499999999999</v>
      </c>
      <c r="AM199">
        <f t="shared" si="162"/>
        <v>-0.32624999999999998</v>
      </c>
      <c r="AN199">
        <f t="shared" si="163"/>
        <v>0.41</v>
      </c>
      <c r="AO199">
        <f t="shared" si="164"/>
        <v>-0.32200000000000001</v>
      </c>
      <c r="AP199">
        <f t="shared" si="148"/>
        <v>0</v>
      </c>
      <c r="AQ199">
        <f t="shared" si="165"/>
        <v>0</v>
      </c>
      <c r="AR199">
        <f t="shared" si="149"/>
        <v>0.32750109018085016</v>
      </c>
      <c r="AS199">
        <f t="shared" si="150"/>
        <v>-4.8000000000000001E-2</v>
      </c>
      <c r="AT199">
        <f t="shared" si="120"/>
        <v>-8.7153409471287815E-2</v>
      </c>
      <c r="AU199" t="e">
        <f t="shared" si="166"/>
        <v>#NUM!</v>
      </c>
      <c r="AV199" t="e">
        <f t="shared" si="167"/>
        <v>#NUM!</v>
      </c>
      <c r="AW199">
        <f t="shared" si="168"/>
        <v>1.3231298123374369</v>
      </c>
      <c r="AX199" s="8" t="e">
        <f t="shared" si="151"/>
        <v>#NUM!</v>
      </c>
      <c r="AY199">
        <f t="shared" si="169"/>
        <v>0.32600000000000001</v>
      </c>
      <c r="AZ199">
        <f t="shared" si="170"/>
        <v>0.2868465905287122</v>
      </c>
      <c r="BA199">
        <f t="shared" si="171"/>
        <v>1.5565591928418438E-2</v>
      </c>
      <c r="BB199">
        <f t="shared" si="152"/>
        <v>0.9375307866980841</v>
      </c>
      <c r="BC199">
        <f t="shared" si="172"/>
        <v>-999</v>
      </c>
    </row>
    <row r="200" spans="1:55" x14ac:dyDescent="0.2">
      <c r="A200">
        <f>Summary!A145</f>
        <v>0</v>
      </c>
      <c r="B200">
        <f>Summary!B145</f>
        <v>0</v>
      </c>
      <c r="C200">
        <f>Summary!C145</f>
        <v>0</v>
      </c>
      <c r="D200" s="8">
        <f t="shared" si="123"/>
        <v>0</v>
      </c>
      <c r="E200" s="9">
        <f t="shared" si="126"/>
        <v>0</v>
      </c>
      <c r="F200" s="8">
        <f t="shared" si="127"/>
        <v>0.30595964911079371</v>
      </c>
      <c r="G200" s="8">
        <f t="shared" si="153"/>
        <v>0.31898480666639911</v>
      </c>
      <c r="H200" s="8">
        <f t="shared" si="124"/>
        <v>0</v>
      </c>
      <c r="I200" s="8">
        <f t="shared" si="125"/>
        <v>0.32750109018085016</v>
      </c>
      <c r="J200" s="8">
        <f t="shared" si="128"/>
        <v>-999</v>
      </c>
      <c r="K200" s="8">
        <f t="shared" si="129"/>
        <v>-999</v>
      </c>
      <c r="L200" s="8" t="e">
        <f t="shared" si="130"/>
        <v>#NUM!</v>
      </c>
      <c r="M200" s="8" t="e">
        <f t="shared" si="154"/>
        <v>#NUM!</v>
      </c>
      <c r="N200" s="8">
        <f t="shared" si="131"/>
        <v>0.16620770138594662</v>
      </c>
      <c r="O200" s="8"/>
      <c r="P200">
        <f t="shared" si="132"/>
        <v>2.629833068116515E-4</v>
      </c>
      <c r="Q200">
        <f t="shared" si="133"/>
        <v>0.15</v>
      </c>
      <c r="R200">
        <f t="shared" si="134"/>
        <v>-1</v>
      </c>
      <c r="S200">
        <f t="shared" si="135"/>
        <v>6.5</v>
      </c>
      <c r="T200">
        <f t="shared" si="136"/>
        <v>1</v>
      </c>
      <c r="U200">
        <f t="shared" si="137"/>
        <v>-0.21264400436128525</v>
      </c>
      <c r="V200" t="e">
        <f t="shared" si="138"/>
        <v>#NUM!</v>
      </c>
      <c r="W200">
        <f t="shared" si="155"/>
        <v>0.12</v>
      </c>
      <c r="X200">
        <f t="shared" si="156"/>
        <v>0.115</v>
      </c>
      <c r="Y200">
        <f t="shared" si="157"/>
        <v>0.1501332741266905</v>
      </c>
      <c r="Z200">
        <f t="shared" si="139"/>
        <v>0.16620770138594662</v>
      </c>
      <c r="AA200">
        <f t="shared" si="158"/>
        <v>0.1891163662933486</v>
      </c>
      <c r="AB200">
        <f t="shared" si="140"/>
        <v>-0.15580000000000283</v>
      </c>
      <c r="AC200">
        <f t="shared" si="141"/>
        <v>-0.17949999999999733</v>
      </c>
      <c r="AD200">
        <f t="shared" si="142"/>
        <v>-0.20669999999999966</v>
      </c>
      <c r="AE200">
        <f t="shared" si="143"/>
        <v>-0.17949999999999733</v>
      </c>
      <c r="AF200">
        <f t="shared" si="144"/>
        <v>-0.96652142000000008</v>
      </c>
      <c r="AG200">
        <f t="shared" si="145"/>
        <v>0.25687800000000005</v>
      </c>
      <c r="AH200">
        <f t="shared" si="146"/>
        <v>0.17349059488999743</v>
      </c>
      <c r="AI200">
        <f t="shared" si="159"/>
        <v>-3.9153409471287814E-2</v>
      </c>
      <c r="AJ200">
        <f t="shared" si="147"/>
        <v>0.30595964911079371</v>
      </c>
      <c r="AK200">
        <f t="shared" si="160"/>
        <v>0.31898480666639911</v>
      </c>
      <c r="AL200">
        <f t="shared" si="161"/>
        <v>0.13117499999999999</v>
      </c>
      <c r="AM200">
        <f t="shared" si="162"/>
        <v>-0.32624999999999998</v>
      </c>
      <c r="AN200">
        <f t="shared" si="163"/>
        <v>0.41</v>
      </c>
      <c r="AO200">
        <f t="shared" si="164"/>
        <v>-0.32200000000000001</v>
      </c>
      <c r="AP200">
        <f t="shared" si="148"/>
        <v>0</v>
      </c>
      <c r="AQ200">
        <f t="shared" si="165"/>
        <v>0</v>
      </c>
      <c r="AR200">
        <f t="shared" si="149"/>
        <v>0.32750109018085016</v>
      </c>
      <c r="AS200">
        <f t="shared" si="150"/>
        <v>-4.8000000000000001E-2</v>
      </c>
      <c r="AT200">
        <f t="shared" si="120"/>
        <v>-8.7153409471287815E-2</v>
      </c>
      <c r="AU200" t="e">
        <f t="shared" si="166"/>
        <v>#NUM!</v>
      </c>
      <c r="AV200" t="e">
        <f t="shared" si="167"/>
        <v>#NUM!</v>
      </c>
      <c r="AW200">
        <f t="shared" si="168"/>
        <v>1.3231298123374369</v>
      </c>
      <c r="AX200" s="8" t="e">
        <f t="shared" si="151"/>
        <v>#NUM!</v>
      </c>
      <c r="AY200">
        <f t="shared" si="169"/>
        <v>0.32600000000000001</v>
      </c>
      <c r="AZ200">
        <f t="shared" si="170"/>
        <v>0.2868465905287122</v>
      </c>
      <c r="BA200">
        <f t="shared" si="171"/>
        <v>1.5565591928418438E-2</v>
      </c>
      <c r="BB200">
        <f t="shared" si="152"/>
        <v>0.9375307866980841</v>
      </c>
      <c r="BC200">
        <f t="shared" si="172"/>
        <v>-999</v>
      </c>
    </row>
    <row r="201" spans="1:55" x14ac:dyDescent="0.2">
      <c r="A201">
        <f>Summary!A146</f>
        <v>0</v>
      </c>
      <c r="B201">
        <f>Summary!B146</f>
        <v>0</v>
      </c>
      <c r="C201">
        <f>Summary!C146</f>
        <v>0</v>
      </c>
      <c r="D201" s="8">
        <f t="shared" si="123"/>
        <v>0</v>
      </c>
      <c r="E201" s="9">
        <f t="shared" si="126"/>
        <v>0</v>
      </c>
      <c r="F201" s="8">
        <f t="shared" si="127"/>
        <v>0.30595964911079371</v>
      </c>
      <c r="G201" s="8">
        <f t="shared" si="153"/>
        <v>0.31898480666639911</v>
      </c>
      <c r="H201" s="8">
        <f t="shared" si="124"/>
        <v>0</v>
      </c>
      <c r="I201" s="8">
        <f t="shared" si="125"/>
        <v>0.32750109018085016</v>
      </c>
      <c r="J201" s="8">
        <f t="shared" si="128"/>
        <v>-999</v>
      </c>
      <c r="K201" s="8">
        <f t="shared" si="129"/>
        <v>-999</v>
      </c>
      <c r="L201" s="8" t="e">
        <f t="shared" si="130"/>
        <v>#NUM!</v>
      </c>
      <c r="M201" s="8" t="e">
        <f t="shared" si="154"/>
        <v>#NUM!</v>
      </c>
      <c r="N201" s="8">
        <f t="shared" si="131"/>
        <v>0.16620770138594662</v>
      </c>
      <c r="O201" s="8"/>
      <c r="P201">
        <f t="shared" si="132"/>
        <v>2.629833068116515E-4</v>
      </c>
      <c r="Q201">
        <f t="shared" si="133"/>
        <v>0.15</v>
      </c>
      <c r="R201">
        <f t="shared" si="134"/>
        <v>-1</v>
      </c>
      <c r="S201">
        <f t="shared" si="135"/>
        <v>6.5</v>
      </c>
      <c r="T201">
        <f t="shared" si="136"/>
        <v>1</v>
      </c>
      <c r="U201">
        <f t="shared" si="137"/>
        <v>-0.21264400436128525</v>
      </c>
      <c r="V201" t="e">
        <f t="shared" si="138"/>
        <v>#NUM!</v>
      </c>
      <c r="W201">
        <f t="shared" si="155"/>
        <v>0.12</v>
      </c>
      <c r="X201">
        <f t="shared" si="156"/>
        <v>0.115</v>
      </c>
      <c r="Y201">
        <f t="shared" si="157"/>
        <v>0.1501332741266905</v>
      </c>
      <c r="Z201">
        <f t="shared" si="139"/>
        <v>0.16620770138594662</v>
      </c>
      <c r="AA201">
        <f t="shared" si="158"/>
        <v>0.1891163662933486</v>
      </c>
      <c r="AB201">
        <f t="shared" si="140"/>
        <v>-0.15580000000000283</v>
      </c>
      <c r="AC201">
        <f t="shared" si="141"/>
        <v>-0.17949999999999733</v>
      </c>
      <c r="AD201">
        <f t="shared" si="142"/>
        <v>-0.20669999999999966</v>
      </c>
      <c r="AE201">
        <f t="shared" si="143"/>
        <v>-0.17949999999999733</v>
      </c>
      <c r="AF201">
        <f t="shared" si="144"/>
        <v>-0.96652142000000008</v>
      </c>
      <c r="AG201">
        <f t="shared" si="145"/>
        <v>0.25687800000000005</v>
      </c>
      <c r="AH201">
        <f t="shared" si="146"/>
        <v>0.17349059488999743</v>
      </c>
      <c r="AI201">
        <f t="shared" si="159"/>
        <v>-3.9153409471287814E-2</v>
      </c>
      <c r="AJ201">
        <f t="shared" si="147"/>
        <v>0.30595964911079371</v>
      </c>
      <c r="AK201">
        <f t="shared" si="160"/>
        <v>0.31898480666639911</v>
      </c>
      <c r="AL201">
        <f t="shared" si="161"/>
        <v>0.13117499999999999</v>
      </c>
      <c r="AM201">
        <f t="shared" si="162"/>
        <v>-0.32624999999999998</v>
      </c>
      <c r="AN201">
        <f t="shared" si="163"/>
        <v>0.41</v>
      </c>
      <c r="AO201">
        <f t="shared" si="164"/>
        <v>-0.32200000000000001</v>
      </c>
      <c r="AP201">
        <f t="shared" si="148"/>
        <v>0</v>
      </c>
      <c r="AQ201">
        <f t="shared" si="165"/>
        <v>0</v>
      </c>
      <c r="AR201">
        <f t="shared" si="149"/>
        <v>0.32750109018085016</v>
      </c>
      <c r="AS201">
        <f t="shared" si="150"/>
        <v>-4.8000000000000001E-2</v>
      </c>
      <c r="AT201">
        <f t="shared" si="120"/>
        <v>-8.7153409471287815E-2</v>
      </c>
      <c r="AU201" t="e">
        <f t="shared" si="166"/>
        <v>#NUM!</v>
      </c>
      <c r="AV201" t="e">
        <f t="shared" si="167"/>
        <v>#NUM!</v>
      </c>
      <c r="AW201">
        <f t="shared" si="168"/>
        <v>1.3231298123374369</v>
      </c>
      <c r="AX201" s="8" t="e">
        <f t="shared" si="151"/>
        <v>#NUM!</v>
      </c>
      <c r="AY201">
        <f t="shared" si="169"/>
        <v>0.32600000000000001</v>
      </c>
      <c r="AZ201">
        <f t="shared" si="170"/>
        <v>0.2868465905287122</v>
      </c>
      <c r="BA201">
        <f t="shared" si="171"/>
        <v>1.5565591928418438E-2</v>
      </c>
      <c r="BB201">
        <f t="shared" si="152"/>
        <v>0.9375307866980841</v>
      </c>
      <c r="BC201">
        <f t="shared" si="172"/>
        <v>-999</v>
      </c>
    </row>
    <row r="202" spans="1:55" x14ac:dyDescent="0.2">
      <c r="A202">
        <f>Summary!A147</f>
        <v>0</v>
      </c>
      <c r="B202">
        <f>Summary!B147</f>
        <v>0</v>
      </c>
      <c r="C202">
        <f>Summary!C147</f>
        <v>0</v>
      </c>
      <c r="D202" s="8">
        <f t="shared" si="123"/>
        <v>0</v>
      </c>
      <c r="E202" s="9">
        <f t="shared" si="126"/>
        <v>0</v>
      </c>
      <c r="F202" s="8">
        <f t="shared" si="127"/>
        <v>0.30595964911079371</v>
      </c>
      <c r="G202" s="8">
        <f t="shared" si="153"/>
        <v>0.31898480666639911</v>
      </c>
      <c r="H202" s="8">
        <f t="shared" si="124"/>
        <v>0</v>
      </c>
      <c r="I202" s="8">
        <f t="shared" si="125"/>
        <v>0.32750109018085016</v>
      </c>
      <c r="J202" s="8">
        <f t="shared" si="128"/>
        <v>-999</v>
      </c>
      <c r="K202" s="8">
        <f t="shared" si="129"/>
        <v>-999</v>
      </c>
      <c r="L202" s="8" t="e">
        <f t="shared" si="130"/>
        <v>#NUM!</v>
      </c>
      <c r="M202" s="8" t="e">
        <f t="shared" si="154"/>
        <v>#NUM!</v>
      </c>
      <c r="N202" s="8">
        <f t="shared" si="131"/>
        <v>0.16620770138594662</v>
      </c>
      <c r="O202" s="8"/>
      <c r="P202">
        <f t="shared" si="132"/>
        <v>2.629833068116515E-4</v>
      </c>
      <c r="Q202">
        <f t="shared" si="133"/>
        <v>0.15</v>
      </c>
      <c r="R202">
        <f t="shared" si="134"/>
        <v>-1</v>
      </c>
      <c r="S202">
        <f t="shared" si="135"/>
        <v>6.5</v>
      </c>
      <c r="T202">
        <f t="shared" si="136"/>
        <v>1</v>
      </c>
      <c r="U202">
        <f t="shared" si="137"/>
        <v>-0.21264400436128525</v>
      </c>
      <c r="V202" t="e">
        <f t="shared" si="138"/>
        <v>#NUM!</v>
      </c>
      <c r="W202">
        <f t="shared" si="155"/>
        <v>0.12</v>
      </c>
      <c r="X202">
        <f t="shared" si="156"/>
        <v>0.115</v>
      </c>
      <c r="Y202">
        <f t="shared" si="157"/>
        <v>0.1501332741266905</v>
      </c>
      <c r="Z202">
        <f t="shared" si="139"/>
        <v>0.16620770138594662</v>
      </c>
      <c r="AA202">
        <f t="shared" si="158"/>
        <v>0.1891163662933486</v>
      </c>
      <c r="AB202">
        <f t="shared" si="140"/>
        <v>-0.15580000000000283</v>
      </c>
      <c r="AC202">
        <f t="shared" si="141"/>
        <v>-0.17949999999999733</v>
      </c>
      <c r="AD202">
        <f t="shared" si="142"/>
        <v>-0.20669999999999966</v>
      </c>
      <c r="AE202">
        <f t="shared" si="143"/>
        <v>-0.17949999999999733</v>
      </c>
      <c r="AF202">
        <f t="shared" si="144"/>
        <v>-0.96652142000000008</v>
      </c>
      <c r="AG202">
        <f t="shared" si="145"/>
        <v>0.25687800000000005</v>
      </c>
      <c r="AH202">
        <f t="shared" si="146"/>
        <v>0.17349059488999743</v>
      </c>
      <c r="AI202">
        <f t="shared" si="159"/>
        <v>-3.9153409471287814E-2</v>
      </c>
      <c r="AJ202">
        <f t="shared" si="147"/>
        <v>0.30595964911079371</v>
      </c>
      <c r="AK202">
        <f t="shared" si="160"/>
        <v>0.31898480666639911</v>
      </c>
      <c r="AL202">
        <f t="shared" si="161"/>
        <v>0.13117499999999999</v>
      </c>
      <c r="AM202">
        <f t="shared" si="162"/>
        <v>-0.32624999999999998</v>
      </c>
      <c r="AN202">
        <f t="shared" si="163"/>
        <v>0.41</v>
      </c>
      <c r="AO202">
        <f t="shared" si="164"/>
        <v>-0.32200000000000001</v>
      </c>
      <c r="AP202">
        <f t="shared" si="148"/>
        <v>0</v>
      </c>
      <c r="AQ202">
        <f t="shared" si="165"/>
        <v>0</v>
      </c>
      <c r="AR202">
        <f t="shared" si="149"/>
        <v>0.32750109018085016</v>
      </c>
      <c r="AS202">
        <f t="shared" si="150"/>
        <v>-4.8000000000000001E-2</v>
      </c>
      <c r="AT202">
        <f t="shared" si="120"/>
        <v>-8.7153409471287815E-2</v>
      </c>
      <c r="AU202" t="e">
        <f t="shared" si="166"/>
        <v>#NUM!</v>
      </c>
      <c r="AV202" t="e">
        <f t="shared" si="167"/>
        <v>#NUM!</v>
      </c>
      <c r="AW202">
        <f t="shared" si="168"/>
        <v>1.3231298123374369</v>
      </c>
      <c r="AX202" s="8" t="e">
        <f t="shared" si="151"/>
        <v>#NUM!</v>
      </c>
      <c r="AY202">
        <f t="shared" si="169"/>
        <v>0.32600000000000001</v>
      </c>
      <c r="AZ202">
        <f t="shared" si="170"/>
        <v>0.2868465905287122</v>
      </c>
      <c r="BA202">
        <f t="shared" si="171"/>
        <v>1.5565591928418438E-2</v>
      </c>
      <c r="BB202">
        <f t="shared" si="152"/>
        <v>0.9375307866980841</v>
      </c>
      <c r="BC202">
        <f t="shared" si="172"/>
        <v>-999</v>
      </c>
    </row>
    <row r="203" spans="1:55" x14ac:dyDescent="0.2">
      <c r="A203">
        <f>Summary!A148</f>
        <v>0</v>
      </c>
      <c r="B203">
        <f>Summary!B148</f>
        <v>0</v>
      </c>
      <c r="C203">
        <f>Summary!C148</f>
        <v>0</v>
      </c>
      <c r="D203" s="8">
        <f t="shared" si="123"/>
        <v>0</v>
      </c>
      <c r="E203" s="9">
        <f t="shared" si="126"/>
        <v>0</v>
      </c>
      <c r="F203" s="8">
        <f t="shared" si="127"/>
        <v>0.30595964911079371</v>
      </c>
      <c r="G203" s="8">
        <f t="shared" si="153"/>
        <v>0.31898480666639911</v>
      </c>
      <c r="H203" s="8">
        <f t="shared" si="124"/>
        <v>0</v>
      </c>
      <c r="I203" s="8">
        <f t="shared" si="125"/>
        <v>0.32750109018085016</v>
      </c>
      <c r="J203" s="8">
        <f t="shared" si="128"/>
        <v>-999</v>
      </c>
      <c r="K203" s="8">
        <f t="shared" si="129"/>
        <v>-999</v>
      </c>
      <c r="L203" s="8" t="e">
        <f t="shared" si="130"/>
        <v>#NUM!</v>
      </c>
      <c r="M203" s="8" t="e">
        <f t="shared" si="154"/>
        <v>#NUM!</v>
      </c>
      <c r="N203" s="8">
        <f t="shared" si="131"/>
        <v>0.16620770138594662</v>
      </c>
      <c r="O203" s="8"/>
      <c r="P203">
        <f t="shared" si="132"/>
        <v>2.629833068116515E-4</v>
      </c>
      <c r="Q203">
        <f t="shared" si="133"/>
        <v>0.15</v>
      </c>
      <c r="R203">
        <f t="shared" si="134"/>
        <v>-1</v>
      </c>
      <c r="S203">
        <f t="shared" si="135"/>
        <v>6.5</v>
      </c>
      <c r="T203">
        <f t="shared" si="136"/>
        <v>1</v>
      </c>
      <c r="U203">
        <f t="shared" si="137"/>
        <v>-0.21264400436128525</v>
      </c>
      <c r="V203" t="e">
        <f t="shared" si="138"/>
        <v>#NUM!</v>
      </c>
      <c r="W203">
        <f t="shared" si="155"/>
        <v>0.12</v>
      </c>
      <c r="X203">
        <f t="shared" si="156"/>
        <v>0.115</v>
      </c>
      <c r="Y203">
        <f t="shared" si="157"/>
        <v>0.1501332741266905</v>
      </c>
      <c r="Z203">
        <f t="shared" si="139"/>
        <v>0.16620770138594662</v>
      </c>
      <c r="AA203">
        <f t="shared" si="158"/>
        <v>0.1891163662933486</v>
      </c>
      <c r="AB203">
        <f t="shared" si="140"/>
        <v>-0.15580000000000283</v>
      </c>
      <c r="AC203">
        <f t="shared" si="141"/>
        <v>-0.17949999999999733</v>
      </c>
      <c r="AD203">
        <f t="shared" si="142"/>
        <v>-0.20669999999999966</v>
      </c>
      <c r="AE203">
        <f t="shared" si="143"/>
        <v>-0.17949999999999733</v>
      </c>
      <c r="AF203">
        <f t="shared" si="144"/>
        <v>-0.96652142000000008</v>
      </c>
      <c r="AG203">
        <f t="shared" si="145"/>
        <v>0.25687800000000005</v>
      </c>
      <c r="AH203">
        <f t="shared" si="146"/>
        <v>0.17349059488999743</v>
      </c>
      <c r="AI203">
        <f t="shared" si="159"/>
        <v>-3.9153409471287814E-2</v>
      </c>
      <c r="AJ203">
        <f t="shared" si="147"/>
        <v>0.30595964911079371</v>
      </c>
      <c r="AK203">
        <f t="shared" si="160"/>
        <v>0.31898480666639911</v>
      </c>
      <c r="AL203">
        <f t="shared" si="161"/>
        <v>0.13117499999999999</v>
      </c>
      <c r="AM203">
        <f t="shared" si="162"/>
        <v>-0.32624999999999998</v>
      </c>
      <c r="AN203">
        <f t="shared" si="163"/>
        <v>0.41</v>
      </c>
      <c r="AO203">
        <f t="shared" si="164"/>
        <v>-0.32200000000000001</v>
      </c>
      <c r="AP203">
        <f t="shared" si="148"/>
        <v>0</v>
      </c>
      <c r="AQ203">
        <f t="shared" si="165"/>
        <v>0</v>
      </c>
      <c r="AR203">
        <f t="shared" si="149"/>
        <v>0.32750109018085016</v>
      </c>
      <c r="AS203">
        <f t="shared" si="150"/>
        <v>-4.8000000000000001E-2</v>
      </c>
      <c r="AT203">
        <f t="shared" si="120"/>
        <v>-8.7153409471287815E-2</v>
      </c>
      <c r="AU203" t="e">
        <f t="shared" si="166"/>
        <v>#NUM!</v>
      </c>
      <c r="AV203" t="e">
        <f t="shared" si="167"/>
        <v>#NUM!</v>
      </c>
      <c r="AW203">
        <f t="shared" si="168"/>
        <v>1.3231298123374369</v>
      </c>
      <c r="AX203" s="8" t="e">
        <f t="shared" si="151"/>
        <v>#NUM!</v>
      </c>
      <c r="AY203">
        <f t="shared" si="169"/>
        <v>0.32600000000000001</v>
      </c>
      <c r="AZ203">
        <f t="shared" si="170"/>
        <v>0.2868465905287122</v>
      </c>
      <c r="BA203">
        <f t="shared" si="171"/>
        <v>1.5565591928418438E-2</v>
      </c>
      <c r="BB203">
        <f t="shared" si="152"/>
        <v>0.9375307866980841</v>
      </c>
      <c r="BC203">
        <f t="shared" si="172"/>
        <v>-999</v>
      </c>
    </row>
  </sheetData>
  <sheetProtection sheet="1" objects="1" scenarios="1"/>
  <mergeCells count="3">
    <mergeCell ref="D58:K58"/>
    <mergeCell ref="L58:N58"/>
    <mergeCell ref="A58:C58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"/>
  <sheetViews>
    <sheetView topLeftCell="A29" zoomScaleNormal="100" workbookViewId="0">
      <selection activeCell="E52" sqref="E52"/>
    </sheetView>
  </sheetViews>
  <sheetFormatPr baseColWidth="10" defaultColWidth="10.5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0.27200000000000002</v>
      </c>
    </row>
    <row r="3" spans="1:5" x14ac:dyDescent="0.2">
      <c r="A3" t="s">
        <v>5</v>
      </c>
      <c r="B3">
        <v>0.91300000000000003</v>
      </c>
    </row>
    <row r="4" spans="1:5" x14ac:dyDescent="0.2">
      <c r="A4" t="s">
        <v>6</v>
      </c>
      <c r="B4">
        <v>-2.1280000000000001</v>
      </c>
    </row>
    <row r="5" spans="1:5" x14ac:dyDescent="0.2">
      <c r="A5" t="s">
        <v>7</v>
      </c>
      <c r="B5">
        <v>1.1499999999999999</v>
      </c>
    </row>
    <row r="6" spans="1:5" x14ac:dyDescent="0.2">
      <c r="A6" t="s">
        <v>8</v>
      </c>
      <c r="B6">
        <v>0</v>
      </c>
    </row>
    <row r="7" spans="1:5" x14ac:dyDescent="0.2">
      <c r="A7" t="s">
        <v>9</v>
      </c>
      <c r="C7">
        <v>0.7</v>
      </c>
      <c r="D7">
        <v>0.7</v>
      </c>
      <c r="E7">
        <v>-0.2</v>
      </c>
    </row>
    <row r="8" spans="1:5" x14ac:dyDescent="0.2">
      <c r="A8" t="s">
        <v>10</v>
      </c>
      <c r="C8">
        <v>-0.26200000000000001</v>
      </c>
      <c r="D8">
        <v>-0.314</v>
      </c>
      <c r="E8">
        <v>0</v>
      </c>
    </row>
    <row r="9" spans="1:5" x14ac:dyDescent="0.2">
      <c r="A9" t="s">
        <v>11</v>
      </c>
      <c r="C9">
        <v>6.25</v>
      </c>
      <c r="D9">
        <v>6.5</v>
      </c>
      <c r="E9">
        <v>5</v>
      </c>
    </row>
    <row r="10" spans="1:5" x14ac:dyDescent="0.2">
      <c r="A10" t="s">
        <v>12</v>
      </c>
      <c r="B10">
        <v>3.3000000000000002E-2</v>
      </c>
    </row>
    <row r="11" spans="1:5" x14ac:dyDescent="0.2">
      <c r="A11" t="s">
        <v>13</v>
      </c>
    </row>
    <row r="12" spans="1:5" x14ac:dyDescent="0.2">
      <c r="A12" t="s">
        <v>14</v>
      </c>
    </row>
    <row r="13" spans="1:5" x14ac:dyDescent="0.2">
      <c r="A13" t="s">
        <v>15</v>
      </c>
      <c r="B13">
        <v>-0.4</v>
      </c>
      <c r="C13">
        <v>-0.40600000000000003</v>
      </c>
      <c r="D13">
        <v>-0.39400000000000002</v>
      </c>
      <c r="E13">
        <v>-0.84899999999999998</v>
      </c>
    </row>
    <row r="14" spans="1:5" x14ac:dyDescent="0.2">
      <c r="A14" t="s">
        <v>16</v>
      </c>
      <c r="C14">
        <v>-8.2050000000000001</v>
      </c>
      <c r="D14">
        <v>-2.95</v>
      </c>
      <c r="E14">
        <v>8.0259999999999998</v>
      </c>
    </row>
    <row r="15" spans="1:5" x14ac:dyDescent="0.2">
      <c r="A15" t="s">
        <v>17</v>
      </c>
      <c r="C15">
        <v>-165</v>
      </c>
      <c r="D15">
        <v>-64.3</v>
      </c>
      <c r="E15">
        <v>237.2</v>
      </c>
    </row>
    <row r="16" spans="1:5" x14ac:dyDescent="0.2">
      <c r="A16" t="s">
        <v>18</v>
      </c>
      <c r="C16">
        <v>-1372</v>
      </c>
      <c r="D16">
        <v>-833</v>
      </c>
      <c r="E16">
        <v>927</v>
      </c>
    </row>
    <row r="17" spans="1:5" x14ac:dyDescent="0.2">
      <c r="A17" t="s">
        <v>19</v>
      </c>
      <c r="C17">
        <v>-3013</v>
      </c>
      <c r="D17">
        <v>-2145</v>
      </c>
      <c r="E17">
        <v>831</v>
      </c>
    </row>
    <row r="18" spans="1:5" x14ac:dyDescent="0.2">
      <c r="A18" t="s">
        <v>20</v>
      </c>
      <c r="C18">
        <v>-0.90400000000000003</v>
      </c>
      <c r="D18">
        <v>-1.01</v>
      </c>
      <c r="E18">
        <v>-3.5550000000000002</v>
      </c>
    </row>
    <row r="19" spans="1:5" x14ac:dyDescent="0.2">
      <c r="A19" t="s">
        <v>21</v>
      </c>
      <c r="C19">
        <v>-0.44</v>
      </c>
      <c r="D19">
        <v>-0.155</v>
      </c>
      <c r="E19">
        <v>-8.6999999999999994E-2</v>
      </c>
    </row>
    <row r="20" spans="1:5" x14ac:dyDescent="0.2">
      <c r="A20" t="s">
        <v>22</v>
      </c>
      <c r="C20">
        <v>7.6700000000000004E-2</v>
      </c>
      <c r="D20">
        <v>2.63E-2</v>
      </c>
      <c r="E20">
        <v>1.4800000000000001E-2</v>
      </c>
    </row>
    <row r="21" spans="1:5" x14ac:dyDescent="0.2">
      <c r="A21" t="s">
        <v>23</v>
      </c>
      <c r="C21">
        <v>2.75E-2</v>
      </c>
      <c r="D21">
        <v>1.77E-2</v>
      </c>
      <c r="E21">
        <v>8.6999999999999994E-3</v>
      </c>
    </row>
    <row r="22" spans="1:5" x14ac:dyDescent="0.2">
      <c r="A22" t="s">
        <v>24</v>
      </c>
      <c r="C22">
        <v>2.7599999999999999E-3</v>
      </c>
      <c r="D22">
        <v>5.3400000000000001E-3</v>
      </c>
      <c r="E22">
        <v>2.3400000000000001E-3</v>
      </c>
    </row>
    <row r="23" spans="1:5" x14ac:dyDescent="0.2">
      <c r="A23" t="s">
        <v>25</v>
      </c>
      <c r="C23">
        <v>-0.215</v>
      </c>
      <c r="D23">
        <v>-0.20100000000000001</v>
      </c>
      <c r="E23">
        <v>-0.16500000000000001</v>
      </c>
    </row>
    <row r="24" spans="1:5" x14ac:dyDescent="0.2">
      <c r="A24" t="s">
        <v>26</v>
      </c>
      <c r="C24">
        <v>4.2999999999999997E-2</v>
      </c>
      <c r="D24">
        <v>3.6400000000000002E-2</v>
      </c>
      <c r="E24">
        <v>3.04E-2</v>
      </c>
    </row>
    <row r="25" spans="1:5" x14ac:dyDescent="0.2">
      <c r="A25" t="s">
        <v>27</v>
      </c>
      <c r="C25">
        <v>5.7400000000000003E-3</v>
      </c>
      <c r="D25">
        <v>1.0200000000000001E-2</v>
      </c>
      <c r="E25">
        <v>7.7299999999999999E-3</v>
      </c>
    </row>
    <row r="26" spans="1:5" x14ac:dyDescent="0.2">
      <c r="A26" t="s">
        <v>28</v>
      </c>
      <c r="C26">
        <v>-8.2000000000000003E-2</v>
      </c>
      <c r="D26">
        <v>-0.13500000000000001</v>
      </c>
      <c r="E26">
        <v>-0.151</v>
      </c>
    </row>
    <row r="27" spans="1:5" x14ac:dyDescent="0.2">
      <c r="A27" t="s">
        <v>29</v>
      </c>
      <c r="C27">
        <v>2.7E-2</v>
      </c>
      <c r="D27">
        <v>2.7E-2</v>
      </c>
      <c r="E27">
        <v>3.3000000000000002E-2</v>
      </c>
    </row>
    <row r="28" spans="1:5" x14ac:dyDescent="0.2">
      <c r="A28" t="s">
        <v>30</v>
      </c>
      <c r="C28">
        <v>-8.8000000000000005E-3</v>
      </c>
      <c r="D28">
        <v>6.3E-3</v>
      </c>
      <c r="E28">
        <v>3.2000000000000002E-3</v>
      </c>
    </row>
    <row r="29" spans="1:5" x14ac:dyDescent="0.2">
      <c r="A29" t="s">
        <v>90</v>
      </c>
      <c r="C29">
        <v>0.02</v>
      </c>
      <c r="D29">
        <v>0.04</v>
      </c>
      <c r="E29">
        <v>0.04</v>
      </c>
    </row>
    <row r="30" spans="1:5" x14ac:dyDescent="0.2">
      <c r="A30" t="s">
        <v>91</v>
      </c>
      <c r="C30">
        <v>0</v>
      </c>
      <c r="D30">
        <v>5.0000000000000001E-3</v>
      </c>
      <c r="E30">
        <v>0</v>
      </c>
    </row>
    <row r="31" spans="1:5" x14ac:dyDescent="0.2">
      <c r="A31" t="s">
        <v>92</v>
      </c>
      <c r="C31">
        <v>2.47E-2</v>
      </c>
      <c r="D31">
        <v>2.7299999999999998E-3</v>
      </c>
      <c r="E31">
        <v>8.43E-3</v>
      </c>
    </row>
    <row r="32" spans="1:5" x14ac:dyDescent="0.2">
      <c r="A32" t="s">
        <v>31</v>
      </c>
      <c r="C32">
        <v>0.6</v>
      </c>
      <c r="D32">
        <v>0.41</v>
      </c>
      <c r="E32">
        <v>0.43</v>
      </c>
    </row>
    <row r="33" spans="1:5" x14ac:dyDescent="0.2">
      <c r="A33" t="s">
        <v>93</v>
      </c>
      <c r="C33">
        <v>0.16200000000000001</v>
      </c>
      <c r="D33">
        <v>0.153</v>
      </c>
      <c r="E33">
        <v>0.156</v>
      </c>
    </row>
    <row r="34" spans="1:5" x14ac:dyDescent="0.2">
      <c r="A34" t="s">
        <v>94</v>
      </c>
      <c r="C34">
        <v>8.4000000000000005E-2</v>
      </c>
      <c r="D34">
        <v>1.7000000000000001E-2</v>
      </c>
      <c r="E34">
        <v>3.1E-2</v>
      </c>
    </row>
    <row r="35" spans="1:5" x14ac:dyDescent="0.2">
      <c r="A35" t="s">
        <v>95</v>
      </c>
      <c r="C35">
        <v>8.0000000000000002E-3</v>
      </c>
      <c r="D35">
        <v>3.1199999999999999E-3</v>
      </c>
      <c r="E35">
        <v>5.7499999999999999E-3</v>
      </c>
    </row>
    <row r="37" spans="1:5" x14ac:dyDescent="0.2">
      <c r="A37" t="s">
        <v>102</v>
      </c>
      <c r="B37">
        <v>0.115</v>
      </c>
    </row>
    <row r="38" spans="1:5" x14ac:dyDescent="0.2">
      <c r="A38" t="s">
        <v>103</v>
      </c>
      <c r="B38">
        <v>0.20499999999999999</v>
      </c>
    </row>
    <row r="39" spans="1:5" x14ac:dyDescent="0.2">
      <c r="A39" t="s">
        <v>32</v>
      </c>
      <c r="B39">
        <v>0.12</v>
      </c>
    </row>
    <row r="40" spans="1:5" x14ac:dyDescent="0.2">
      <c r="A40" t="s">
        <v>33</v>
      </c>
      <c r="B40">
        <v>0.27</v>
      </c>
    </row>
    <row r="42" spans="1:5" x14ac:dyDescent="0.2">
      <c r="A42" t="s">
        <v>34</v>
      </c>
      <c r="C42">
        <v>-3.24</v>
      </c>
      <c r="D42">
        <v>0.86699999999999999</v>
      </c>
      <c r="E42">
        <v>1.65</v>
      </c>
    </row>
    <row r="43" spans="1:5" x14ac:dyDescent="0.2">
      <c r="A43" t="s">
        <v>35</v>
      </c>
      <c r="C43">
        <v>9.1050000000000004</v>
      </c>
      <c r="D43">
        <v>3.7669999999999999</v>
      </c>
      <c r="E43">
        <v>1.349</v>
      </c>
    </row>
    <row r="44" spans="1:5" x14ac:dyDescent="0.2">
      <c r="A44" t="s">
        <v>36</v>
      </c>
      <c r="C44">
        <v>-9.7000000000000003E-2</v>
      </c>
      <c r="D44">
        <v>-4.8000000000000001E-2</v>
      </c>
      <c r="E44">
        <v>-6.2E-2</v>
      </c>
    </row>
    <row r="45" spans="1:5" x14ac:dyDescent="0.2">
      <c r="A45" t="s">
        <v>37</v>
      </c>
      <c r="C45">
        <v>0.28599999999999998</v>
      </c>
      <c r="D45">
        <v>0.191</v>
      </c>
      <c r="E45">
        <v>0.28000000000000003</v>
      </c>
    </row>
    <row r="46" spans="1:5" x14ac:dyDescent="0.2">
      <c r="A46" t="s">
        <v>38</v>
      </c>
      <c r="C46">
        <v>1.1950000000000001</v>
      </c>
      <c r="D46">
        <v>1.0580000000000001</v>
      </c>
      <c r="E46">
        <v>0</v>
      </c>
    </row>
    <row r="47" spans="1:5" x14ac:dyDescent="0.2">
      <c r="A47" t="s">
        <v>39</v>
      </c>
      <c r="C47">
        <v>-1.526</v>
      </c>
      <c r="D47">
        <v>-1.4179999999999999</v>
      </c>
      <c r="E47">
        <v>0</v>
      </c>
    </row>
    <row r="49" spans="1:5" x14ac:dyDescent="0.2">
      <c r="A49" t="s">
        <v>40</v>
      </c>
      <c r="B49">
        <v>0.32600000000000001</v>
      </c>
    </row>
    <row r="50" spans="1:5" x14ac:dyDescent="0.2">
      <c r="A50" t="s">
        <v>41</v>
      </c>
      <c r="B50">
        <v>0.41</v>
      </c>
    </row>
    <row r="51" spans="1:5" x14ac:dyDescent="0.2">
      <c r="A51" t="s">
        <v>42</v>
      </c>
      <c r="C51">
        <v>-1.66E-2</v>
      </c>
      <c r="D51">
        <v>-1.44E-2</v>
      </c>
      <c r="E51">
        <v>-1.72E-2</v>
      </c>
    </row>
    <row r="52" spans="1:5" x14ac:dyDescent="0.2">
      <c r="A52" t="s">
        <v>43</v>
      </c>
      <c r="C52">
        <v>2.4400000000000002E-2</v>
      </c>
      <c r="D52">
        <v>-1.09E-2</v>
      </c>
      <c r="E52">
        <v>9.4000000000000004E-3</v>
      </c>
    </row>
  </sheetData>
  <sheetProtection algorithmName="SHA-512" hashValue="TngvI1QWpo1jENXOzh7Y3bpBBMWvSjfbHZdnvBXbSIfGpF0HPZQSlJfLgZZmrc1/3+/KKf/DkdQF4+oMKMG5aw==" saltValue="Pe+vKO5Mod+BvwzVRzGJNQ==" spinCount="100000" sheet="1" objects="1" scenarios="1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LA23 FDM</vt:lpstr>
      <vt:lpstr>coeff 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2022-09-24T21:11:24Z</dcterms:created>
  <dcterms:modified xsi:type="dcterms:W3CDTF">2023-08-26T18:30:50Z</dcterms:modified>
  <dc:language>en-US</dc:language>
</cp:coreProperties>
</file>