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95" yWindow="-330" windowWidth="24240" windowHeight="12300"/>
  </bookViews>
  <sheets>
    <sheet name="Chart3" sheetId="2" r:id="rId1"/>
    <sheet name="Chart4" sheetId="4" r:id="rId2"/>
    <sheet name="Chart5" sheetId="6" r:id="rId3"/>
    <sheet name="Chart6" sheetId="7" r:id="rId4"/>
    <sheet name="Chart7" sheetId="8" r:id="rId5"/>
    <sheet name="Sheet1" sheetId="1" r:id="rId6"/>
    <sheet name="long_trend_data" sheetId="3" r:id="rId7"/>
  </sheets>
  <definedNames>
    <definedName name="_xlnm._FilterDatabase" localSheetId="6" hidden="1">long_trend_data!$A$1:$H$2087</definedName>
    <definedName name="quarter_range">OFFSET(long_trend_data!$C$2, 0, 0, Sheet1!$B$1, 2)</definedName>
    <definedName name="table_range">OFFSET(long_trend_data!$A$2, 0, 0, Sheet1!$B$1, Sheet1!$B$2)</definedName>
  </definedNames>
  <calcPr calcId="125725"/>
</workbook>
</file>

<file path=xl/calcChain.xml><?xml version="1.0" encoding="utf-8"?>
<calcChain xmlns="http://schemas.openxmlformats.org/spreadsheetml/2006/main">
  <c r="B48" i="8"/>
  <c r="B46" i="2"/>
  <c r="B48" i="7"/>
  <c r="B48" i="6"/>
  <c r="B48" i="4"/>
  <c r="B7" i="8" l="1"/>
  <c r="B4" s="1"/>
  <c r="A10"/>
  <c r="A11" s="1"/>
  <c r="B7" i="7"/>
  <c r="B4" s="1"/>
  <c r="A10"/>
  <c r="A11" s="1"/>
  <c r="B7" i="4"/>
  <c r="B4" s="1"/>
  <c r="B7" i="6"/>
  <c r="B4" s="1"/>
  <c r="A10"/>
  <c r="A36" i="4"/>
  <c r="A37" s="1"/>
  <c r="A38" s="1"/>
  <c r="A39" s="1"/>
  <c r="A40" s="1"/>
  <c r="A41" s="1"/>
  <c r="A42" s="1"/>
  <c r="A43" s="1"/>
  <c r="A44" s="1"/>
  <c r="A45" s="1"/>
  <c r="A46" s="1"/>
  <c r="A47" s="1"/>
  <c r="A48" s="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1"/>
  <c r="A10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12" i="8" l="1"/>
  <c r="A12" i="7"/>
  <c r="A11" i="6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"/>
  <c r="A13" i="8" l="1"/>
  <c r="A13" i="7"/>
  <c r="A12" i="6"/>
  <c r="B2" i="1"/>
  <c r="B1"/>
  <c r="T9" i="8" l="1"/>
  <c r="S10"/>
  <c r="W10"/>
  <c r="V11"/>
  <c r="U12"/>
  <c r="T13"/>
  <c r="S14"/>
  <c r="W14"/>
  <c r="V15"/>
  <c r="U16"/>
  <c r="T17"/>
  <c r="S18"/>
  <c r="W18"/>
  <c r="V19"/>
  <c r="U20"/>
  <c r="T21"/>
  <c r="S22"/>
  <c r="W22"/>
  <c r="V23"/>
  <c r="U24"/>
  <c r="T25"/>
  <c r="S26"/>
  <c r="W26"/>
  <c r="V27"/>
  <c r="U28"/>
  <c r="T29"/>
  <c r="S30"/>
  <c r="W30"/>
  <c r="V31"/>
  <c r="U32"/>
  <c r="T33"/>
  <c r="S34"/>
  <c r="W34"/>
  <c r="V35"/>
  <c r="U36"/>
  <c r="T37"/>
  <c r="S38"/>
  <c r="W38"/>
  <c r="V39"/>
  <c r="U40"/>
  <c r="T41"/>
  <c r="S42"/>
  <c r="W42"/>
  <c r="V43"/>
  <c r="U44"/>
  <c r="T45"/>
  <c r="S46"/>
  <c r="W46"/>
  <c r="V47"/>
  <c r="U48"/>
  <c r="V9"/>
  <c r="T11"/>
  <c r="S12"/>
  <c r="V13"/>
  <c r="S16"/>
  <c r="V17"/>
  <c r="T19"/>
  <c r="W20"/>
  <c r="U22"/>
  <c r="S24"/>
  <c r="V25"/>
  <c r="T27"/>
  <c r="W28"/>
  <c r="U30"/>
  <c r="S32"/>
  <c r="V33"/>
  <c r="T35"/>
  <c r="W36"/>
  <c r="U38"/>
  <c r="S40"/>
  <c r="V41"/>
  <c r="T43"/>
  <c r="W44"/>
  <c r="T47"/>
  <c r="W48"/>
  <c r="T10"/>
  <c r="W11"/>
  <c r="U13"/>
  <c r="S15"/>
  <c r="V16"/>
  <c r="T18"/>
  <c r="W19"/>
  <c r="U21"/>
  <c r="W23"/>
  <c r="U25"/>
  <c r="S27"/>
  <c r="V28"/>
  <c r="T30"/>
  <c r="W31"/>
  <c r="U33"/>
  <c r="S35"/>
  <c r="V36"/>
  <c r="T38"/>
  <c r="W39"/>
  <c r="U41"/>
  <c r="S43"/>
  <c r="V44"/>
  <c r="T46"/>
  <c r="W47"/>
  <c r="S9"/>
  <c r="W9"/>
  <c r="V10"/>
  <c r="U11"/>
  <c r="T12"/>
  <c r="S13"/>
  <c r="W13"/>
  <c r="V14"/>
  <c r="U15"/>
  <c r="T16"/>
  <c r="S17"/>
  <c r="W17"/>
  <c r="V18"/>
  <c r="U19"/>
  <c r="T20"/>
  <c r="S21"/>
  <c r="W21"/>
  <c r="V22"/>
  <c r="U23"/>
  <c r="T24"/>
  <c r="S25"/>
  <c r="W25"/>
  <c r="V26"/>
  <c r="U27"/>
  <c r="T28"/>
  <c r="S29"/>
  <c r="W29"/>
  <c r="V30"/>
  <c r="U31"/>
  <c r="T32"/>
  <c r="S33"/>
  <c r="W33"/>
  <c r="V34"/>
  <c r="U35"/>
  <c r="T36"/>
  <c r="S37"/>
  <c r="W37"/>
  <c r="V38"/>
  <c r="U39"/>
  <c r="T40"/>
  <c r="S41"/>
  <c r="W41"/>
  <c r="V42"/>
  <c r="U43"/>
  <c r="T44"/>
  <c r="S45"/>
  <c r="W45"/>
  <c r="V46"/>
  <c r="U47"/>
  <c r="T48"/>
  <c r="U10"/>
  <c r="W12"/>
  <c r="U14"/>
  <c r="T15"/>
  <c r="W16"/>
  <c r="U18"/>
  <c r="S20"/>
  <c r="V21"/>
  <c r="T23"/>
  <c r="W24"/>
  <c r="U26"/>
  <c r="S28"/>
  <c r="V29"/>
  <c r="T31"/>
  <c r="W32"/>
  <c r="U34"/>
  <c r="S36"/>
  <c r="V37"/>
  <c r="T39"/>
  <c r="W40"/>
  <c r="U42"/>
  <c r="S44"/>
  <c r="V45"/>
  <c r="U46"/>
  <c r="S48"/>
  <c r="U9"/>
  <c r="S11"/>
  <c r="V12"/>
  <c r="T14"/>
  <c r="W15"/>
  <c r="U17"/>
  <c r="S19"/>
  <c r="V20"/>
  <c r="T22"/>
  <c r="S23"/>
  <c r="V24"/>
  <c r="T26"/>
  <c r="W27"/>
  <c r="U29"/>
  <c r="S31"/>
  <c r="V32"/>
  <c r="T34"/>
  <c r="W35"/>
  <c r="U37"/>
  <c r="S39"/>
  <c r="V40"/>
  <c r="T42"/>
  <c r="W43"/>
  <c r="U45"/>
  <c r="S47"/>
  <c r="V48"/>
  <c r="B10"/>
  <c r="D9"/>
  <c r="S10" i="7"/>
  <c r="S14"/>
  <c r="S18"/>
  <c r="S22"/>
  <c r="S26"/>
  <c r="S30"/>
  <c r="S34"/>
  <c r="S38"/>
  <c r="S42"/>
  <c r="S46"/>
  <c r="R11"/>
  <c r="R15"/>
  <c r="R19"/>
  <c r="R23"/>
  <c r="R27"/>
  <c r="R31"/>
  <c r="R35"/>
  <c r="R39"/>
  <c r="R43"/>
  <c r="R47"/>
  <c r="C9" i="8"/>
  <c r="S11" i="7"/>
  <c r="S19"/>
  <c r="S27"/>
  <c r="S35"/>
  <c r="S39"/>
  <c r="S47"/>
  <c r="R16"/>
  <c r="R24"/>
  <c r="R32"/>
  <c r="R40"/>
  <c r="R48"/>
  <c r="E9" i="8"/>
  <c r="S13" i="7"/>
  <c r="S17"/>
  <c r="S21"/>
  <c r="S25"/>
  <c r="S29"/>
  <c r="S33"/>
  <c r="S37"/>
  <c r="S41"/>
  <c r="S45"/>
  <c r="R10"/>
  <c r="R14"/>
  <c r="R18"/>
  <c r="R22"/>
  <c r="R26"/>
  <c r="R30"/>
  <c r="R34"/>
  <c r="R38"/>
  <c r="R42"/>
  <c r="R46"/>
  <c r="R9"/>
  <c r="B9" i="8"/>
  <c r="B5" s="1"/>
  <c r="S12" i="7"/>
  <c r="S16"/>
  <c r="S20"/>
  <c r="S24"/>
  <c r="S28"/>
  <c r="S32"/>
  <c r="S36"/>
  <c r="S40"/>
  <c r="S44"/>
  <c r="S48"/>
  <c r="R13"/>
  <c r="R17"/>
  <c r="R21"/>
  <c r="R25"/>
  <c r="R29"/>
  <c r="R33"/>
  <c r="R37"/>
  <c r="R41"/>
  <c r="R45"/>
  <c r="S9"/>
  <c r="S15"/>
  <c r="S23"/>
  <c r="S31"/>
  <c r="S43"/>
  <c r="R12"/>
  <c r="R20"/>
  <c r="R28"/>
  <c r="R36"/>
  <c r="R44"/>
  <c r="D11" i="8"/>
  <c r="C11"/>
  <c r="B11"/>
  <c r="E10"/>
  <c r="C10"/>
  <c r="D10"/>
  <c r="E11"/>
  <c r="E12"/>
  <c r="B12"/>
  <c r="C12"/>
  <c r="D12"/>
  <c r="E13"/>
  <c r="D13"/>
  <c r="B13"/>
  <c r="A14"/>
  <c r="C13"/>
  <c r="E9" i="7"/>
  <c r="W10" i="6"/>
  <c r="W14"/>
  <c r="W18"/>
  <c r="W22"/>
  <c r="W26"/>
  <c r="W30"/>
  <c r="W34"/>
  <c r="W38"/>
  <c r="W42"/>
  <c r="W46"/>
  <c r="V11"/>
  <c r="V15"/>
  <c r="V19"/>
  <c r="V23"/>
  <c r="V27"/>
  <c r="V31"/>
  <c r="V35"/>
  <c r="V39"/>
  <c r="V43"/>
  <c r="V47"/>
  <c r="U12"/>
  <c r="U16"/>
  <c r="U20"/>
  <c r="U24"/>
  <c r="U28"/>
  <c r="U32"/>
  <c r="U36"/>
  <c r="U40"/>
  <c r="U44"/>
  <c r="U48"/>
  <c r="T10"/>
  <c r="T14"/>
  <c r="T18"/>
  <c r="T22"/>
  <c r="T26"/>
  <c r="T30"/>
  <c r="T34"/>
  <c r="T38"/>
  <c r="T42"/>
  <c r="T46"/>
  <c r="S48"/>
  <c r="S13"/>
  <c r="S17"/>
  <c r="S21"/>
  <c r="S25"/>
  <c r="S29"/>
  <c r="S33"/>
  <c r="S37"/>
  <c r="S41"/>
  <c r="S45"/>
  <c r="V33"/>
  <c r="V45"/>
  <c r="U14"/>
  <c r="U22"/>
  <c r="U30"/>
  <c r="U38"/>
  <c r="U46"/>
  <c r="T12"/>
  <c r="T20"/>
  <c r="T28"/>
  <c r="T36"/>
  <c r="T44"/>
  <c r="S11"/>
  <c r="S19"/>
  <c r="S27"/>
  <c r="S35"/>
  <c r="S43"/>
  <c r="D9" i="7"/>
  <c r="W15" i="6"/>
  <c r="W23"/>
  <c r="W31"/>
  <c r="W39"/>
  <c r="W47"/>
  <c r="V16"/>
  <c r="V24"/>
  <c r="V32"/>
  <c r="V40"/>
  <c r="V48"/>
  <c r="U17"/>
  <c r="U25"/>
  <c r="U33"/>
  <c r="U41"/>
  <c r="W9"/>
  <c r="T15"/>
  <c r="T23"/>
  <c r="T31"/>
  <c r="T39"/>
  <c r="T47"/>
  <c r="S14"/>
  <c r="S22"/>
  <c r="S30"/>
  <c r="S38"/>
  <c r="S46"/>
  <c r="B9" i="7"/>
  <c r="B5" s="1"/>
  <c r="W13" i="6"/>
  <c r="W17"/>
  <c r="W21"/>
  <c r="W25"/>
  <c r="W29"/>
  <c r="W33"/>
  <c r="W37"/>
  <c r="W41"/>
  <c r="W45"/>
  <c r="V10"/>
  <c r="V14"/>
  <c r="V18"/>
  <c r="V22"/>
  <c r="V26"/>
  <c r="V30"/>
  <c r="V34"/>
  <c r="V38"/>
  <c r="V42"/>
  <c r="V46"/>
  <c r="U11"/>
  <c r="U15"/>
  <c r="U19"/>
  <c r="U23"/>
  <c r="U27"/>
  <c r="U31"/>
  <c r="U35"/>
  <c r="U39"/>
  <c r="U43"/>
  <c r="U47"/>
  <c r="U9"/>
  <c r="T13"/>
  <c r="T17"/>
  <c r="T21"/>
  <c r="T25"/>
  <c r="T29"/>
  <c r="T33"/>
  <c r="T37"/>
  <c r="T41"/>
  <c r="T45"/>
  <c r="T9"/>
  <c r="S12"/>
  <c r="S16"/>
  <c r="S20"/>
  <c r="S24"/>
  <c r="S28"/>
  <c r="S32"/>
  <c r="S36"/>
  <c r="S40"/>
  <c r="S44"/>
  <c r="S9"/>
  <c r="C9" i="7"/>
  <c r="W12" i="6"/>
  <c r="W16"/>
  <c r="W20"/>
  <c r="W24"/>
  <c r="W28"/>
  <c r="W32"/>
  <c r="W36"/>
  <c r="W40"/>
  <c r="W44"/>
  <c r="W48"/>
  <c r="V13"/>
  <c r="V17"/>
  <c r="V21"/>
  <c r="V25"/>
  <c r="V29"/>
  <c r="V37"/>
  <c r="V41"/>
  <c r="U10"/>
  <c r="U18"/>
  <c r="U26"/>
  <c r="U34"/>
  <c r="U42"/>
  <c r="V9"/>
  <c r="T16"/>
  <c r="T24"/>
  <c r="T32"/>
  <c r="T40"/>
  <c r="T48"/>
  <c r="S15"/>
  <c r="S23"/>
  <c r="S31"/>
  <c r="S39"/>
  <c r="S47"/>
  <c r="B10" i="7"/>
  <c r="W11" i="6"/>
  <c r="W19"/>
  <c r="W27"/>
  <c r="W35"/>
  <c r="W43"/>
  <c r="V12"/>
  <c r="V20"/>
  <c r="V28"/>
  <c r="V36"/>
  <c r="V44"/>
  <c r="U13"/>
  <c r="U21"/>
  <c r="U29"/>
  <c r="U37"/>
  <c r="U45"/>
  <c r="T11"/>
  <c r="T19"/>
  <c r="T27"/>
  <c r="T35"/>
  <c r="T43"/>
  <c r="S10"/>
  <c r="S18"/>
  <c r="S26"/>
  <c r="S34"/>
  <c r="S42"/>
  <c r="C11" i="7"/>
  <c r="D10"/>
  <c r="C10"/>
  <c r="B11"/>
  <c r="D11"/>
  <c r="E11"/>
  <c r="E10"/>
  <c r="D12"/>
  <c r="E12"/>
  <c r="C12"/>
  <c r="B12"/>
  <c r="E13"/>
  <c r="B13"/>
  <c r="A14"/>
  <c r="C13"/>
  <c r="D13"/>
  <c r="C9" i="4"/>
  <c r="C10" i="6"/>
  <c r="C9"/>
  <c r="U11" i="4"/>
  <c r="U15"/>
  <c r="U19"/>
  <c r="U23"/>
  <c r="U27"/>
  <c r="U31"/>
  <c r="U35"/>
  <c r="U39"/>
  <c r="U43"/>
  <c r="U47"/>
  <c r="T12"/>
  <c r="T16"/>
  <c r="T20"/>
  <c r="T24"/>
  <c r="T28"/>
  <c r="T32"/>
  <c r="T36"/>
  <c r="T40"/>
  <c r="T44"/>
  <c r="T48"/>
  <c r="S13"/>
  <c r="S17"/>
  <c r="S21"/>
  <c r="S25"/>
  <c r="S29"/>
  <c r="S33"/>
  <c r="S37"/>
  <c r="S41"/>
  <c r="S45"/>
  <c r="U9"/>
  <c r="R10"/>
  <c r="R14"/>
  <c r="R18"/>
  <c r="R22"/>
  <c r="R26"/>
  <c r="R30"/>
  <c r="R34"/>
  <c r="R38"/>
  <c r="R42"/>
  <c r="R46"/>
  <c r="E11"/>
  <c r="E15"/>
  <c r="E19"/>
  <c r="E23"/>
  <c r="E27"/>
  <c r="E31"/>
  <c r="E35"/>
  <c r="E39"/>
  <c r="E43"/>
  <c r="E47"/>
  <c r="D12"/>
  <c r="D16"/>
  <c r="D20"/>
  <c r="D24"/>
  <c r="D28"/>
  <c r="D32"/>
  <c r="D36"/>
  <c r="D40"/>
  <c r="D44"/>
  <c r="D48"/>
  <c r="C11"/>
  <c r="C15"/>
  <c r="C19"/>
  <c r="C23"/>
  <c r="C27"/>
  <c r="C31"/>
  <c r="C35"/>
  <c r="C39"/>
  <c r="C43"/>
  <c r="C47"/>
  <c r="T14"/>
  <c r="T26"/>
  <c r="T34"/>
  <c r="T42"/>
  <c r="S11"/>
  <c r="S19"/>
  <c r="S27"/>
  <c r="S35"/>
  <c r="S43"/>
  <c r="S9"/>
  <c r="R16"/>
  <c r="R24"/>
  <c r="R32"/>
  <c r="R40"/>
  <c r="R9"/>
  <c r="E17"/>
  <c r="E25"/>
  <c r="E33"/>
  <c r="E41"/>
  <c r="D10"/>
  <c r="D18"/>
  <c r="D26"/>
  <c r="D34"/>
  <c r="D42"/>
  <c r="D9"/>
  <c r="C17"/>
  <c r="C25"/>
  <c r="C33"/>
  <c r="C41"/>
  <c r="U12"/>
  <c r="U20"/>
  <c r="U28"/>
  <c r="U36"/>
  <c r="U44"/>
  <c r="T13"/>
  <c r="T21"/>
  <c r="T29"/>
  <c r="T37"/>
  <c r="T45"/>
  <c r="S14"/>
  <c r="S22"/>
  <c r="S30"/>
  <c r="S38"/>
  <c r="S46"/>
  <c r="R11"/>
  <c r="R19"/>
  <c r="R27"/>
  <c r="R35"/>
  <c r="R43"/>
  <c r="E12"/>
  <c r="E20"/>
  <c r="E28"/>
  <c r="E36"/>
  <c r="E44"/>
  <c r="D13"/>
  <c r="D21"/>
  <c r="D29"/>
  <c r="D37"/>
  <c r="D45"/>
  <c r="C12"/>
  <c r="C20"/>
  <c r="C28"/>
  <c r="C36"/>
  <c r="C44"/>
  <c r="D9" i="6"/>
  <c r="U10" i="4"/>
  <c r="U14"/>
  <c r="U18"/>
  <c r="U22"/>
  <c r="U26"/>
  <c r="U30"/>
  <c r="U34"/>
  <c r="U38"/>
  <c r="U42"/>
  <c r="U46"/>
  <c r="T11"/>
  <c r="T15"/>
  <c r="T19"/>
  <c r="T23"/>
  <c r="T27"/>
  <c r="T31"/>
  <c r="T35"/>
  <c r="T39"/>
  <c r="T43"/>
  <c r="T47"/>
  <c r="S12"/>
  <c r="S16"/>
  <c r="S20"/>
  <c r="S24"/>
  <c r="S28"/>
  <c r="S32"/>
  <c r="S36"/>
  <c r="S40"/>
  <c r="S44"/>
  <c r="S48"/>
  <c r="R48"/>
  <c r="R13"/>
  <c r="R17"/>
  <c r="R21"/>
  <c r="R25"/>
  <c r="R29"/>
  <c r="R33"/>
  <c r="R37"/>
  <c r="R41"/>
  <c r="R45"/>
  <c r="E10"/>
  <c r="E14"/>
  <c r="E18"/>
  <c r="E22"/>
  <c r="E26"/>
  <c r="E30"/>
  <c r="E34"/>
  <c r="E38"/>
  <c r="E42"/>
  <c r="E46"/>
  <c r="D11"/>
  <c r="D15"/>
  <c r="D19"/>
  <c r="D23"/>
  <c r="D27"/>
  <c r="D31"/>
  <c r="D35"/>
  <c r="D39"/>
  <c r="D43"/>
  <c r="D47"/>
  <c r="C10"/>
  <c r="C14"/>
  <c r="C18"/>
  <c r="C22"/>
  <c r="C26"/>
  <c r="C30"/>
  <c r="C34"/>
  <c r="C38"/>
  <c r="C42"/>
  <c r="C46"/>
  <c r="E9" i="6"/>
  <c r="U13" i="4"/>
  <c r="U17"/>
  <c r="U21"/>
  <c r="U25"/>
  <c r="U29"/>
  <c r="U33"/>
  <c r="U37"/>
  <c r="U41"/>
  <c r="U45"/>
  <c r="T10"/>
  <c r="T18"/>
  <c r="T22"/>
  <c r="T30"/>
  <c r="T38"/>
  <c r="T46"/>
  <c r="S15"/>
  <c r="S23"/>
  <c r="S31"/>
  <c r="S39"/>
  <c r="S47"/>
  <c r="R12"/>
  <c r="R20"/>
  <c r="R28"/>
  <c r="R36"/>
  <c r="R44"/>
  <c r="E13"/>
  <c r="E21"/>
  <c r="E29"/>
  <c r="E37"/>
  <c r="E45"/>
  <c r="D14"/>
  <c r="D22"/>
  <c r="D30"/>
  <c r="D38"/>
  <c r="D46"/>
  <c r="C13"/>
  <c r="C21"/>
  <c r="C29"/>
  <c r="C37"/>
  <c r="C45"/>
  <c r="B9" i="6"/>
  <c r="B5" s="1"/>
  <c r="U16" i="4"/>
  <c r="U24"/>
  <c r="U32"/>
  <c r="U40"/>
  <c r="U48"/>
  <c r="T17"/>
  <c r="T25"/>
  <c r="T33"/>
  <c r="T41"/>
  <c r="S10"/>
  <c r="S18"/>
  <c r="S26"/>
  <c r="S34"/>
  <c r="S42"/>
  <c r="T9"/>
  <c r="R15"/>
  <c r="R23"/>
  <c r="R31"/>
  <c r="R39"/>
  <c r="R47"/>
  <c r="E16"/>
  <c r="E24"/>
  <c r="E32"/>
  <c r="E40"/>
  <c r="E48"/>
  <c r="D17"/>
  <c r="D25"/>
  <c r="D33"/>
  <c r="D41"/>
  <c r="E9"/>
  <c r="C16"/>
  <c r="C24"/>
  <c r="C32"/>
  <c r="C40"/>
  <c r="C48"/>
  <c r="D10" i="6"/>
  <c r="B10"/>
  <c r="E10"/>
  <c r="B11"/>
  <c r="E11"/>
  <c r="C11"/>
  <c r="D11"/>
  <c r="A13"/>
  <c r="B12"/>
  <c r="C12"/>
  <c r="D12"/>
  <c r="E12"/>
  <c r="D46" i="2"/>
  <c r="C46"/>
  <c r="B13" i="4"/>
  <c r="B17"/>
  <c r="B21"/>
  <c r="B25"/>
  <c r="B29"/>
  <c r="B33"/>
  <c r="B37"/>
  <c r="B41"/>
  <c r="B45"/>
  <c r="B9"/>
  <c r="B5" s="1"/>
  <c r="B19"/>
  <c r="B23"/>
  <c r="B31"/>
  <c r="B39"/>
  <c r="B10"/>
  <c r="B14"/>
  <c r="B18"/>
  <c r="B22"/>
  <c r="B26"/>
  <c r="B30"/>
  <c r="B34"/>
  <c r="B38"/>
  <c r="B46"/>
  <c r="B12"/>
  <c r="B16"/>
  <c r="B20"/>
  <c r="B24"/>
  <c r="B28"/>
  <c r="B32"/>
  <c r="B36"/>
  <c r="B40"/>
  <c r="B44"/>
  <c r="B11"/>
  <c r="B15"/>
  <c r="B27"/>
  <c r="B35"/>
  <c r="B43"/>
  <c r="B47"/>
  <c r="B42"/>
  <c r="E46" i="2"/>
  <c r="A15" i="8" l="1"/>
  <c r="C14"/>
  <c r="B14"/>
  <c r="D14"/>
  <c r="E14"/>
  <c r="A15" i="7"/>
  <c r="C14"/>
  <c r="D14"/>
  <c r="E14"/>
  <c r="B14"/>
  <c r="E13" i="6"/>
  <c r="A14"/>
  <c r="B13"/>
  <c r="C13"/>
  <c r="D13"/>
  <c r="D45" i="2"/>
  <c r="B45"/>
  <c r="E45"/>
  <c r="C45"/>
  <c r="E15" i="8" l="1"/>
  <c r="D15"/>
  <c r="B15"/>
  <c r="A16"/>
  <c r="C15"/>
  <c r="E15" i="7"/>
  <c r="B15"/>
  <c r="A16"/>
  <c r="C15"/>
  <c r="D15"/>
  <c r="D14" i="6"/>
  <c r="E14"/>
  <c r="A15"/>
  <c r="B14"/>
  <c r="C14"/>
  <c r="D44" i="2"/>
  <c r="C44"/>
  <c r="B44"/>
  <c r="E44"/>
  <c r="A17" i="8" l="1"/>
  <c r="C16"/>
  <c r="B16"/>
  <c r="D16"/>
  <c r="E16"/>
  <c r="A17" i="7"/>
  <c r="C16"/>
  <c r="D16"/>
  <c r="E16"/>
  <c r="B16"/>
  <c r="C15" i="6"/>
  <c r="D15"/>
  <c r="E15"/>
  <c r="A16"/>
  <c r="B15"/>
  <c r="B43" i="2"/>
  <c r="E43"/>
  <c r="C43"/>
  <c r="D43"/>
  <c r="E17" i="8" l="1"/>
  <c r="D17"/>
  <c r="B17"/>
  <c r="A18"/>
  <c r="C17"/>
  <c r="E17" i="7"/>
  <c r="B17"/>
  <c r="A18"/>
  <c r="C17"/>
  <c r="D17"/>
  <c r="A17" i="6"/>
  <c r="B16"/>
  <c r="C16"/>
  <c r="D16"/>
  <c r="E16"/>
  <c r="B42" i="2"/>
  <c r="E42"/>
  <c r="C42"/>
  <c r="D42"/>
  <c r="A19" i="8" l="1"/>
  <c r="C18"/>
  <c r="B18"/>
  <c r="D18"/>
  <c r="E18"/>
  <c r="A19" i="7"/>
  <c r="C18"/>
  <c r="D18"/>
  <c r="E18"/>
  <c r="B18"/>
  <c r="E17" i="6"/>
  <c r="A18"/>
  <c r="B17"/>
  <c r="C17"/>
  <c r="D17"/>
  <c r="B41" i="2"/>
  <c r="E41"/>
  <c r="C41"/>
  <c r="D41"/>
  <c r="E19" i="8" l="1"/>
  <c r="D19"/>
  <c r="B19"/>
  <c r="A20"/>
  <c r="C19"/>
  <c r="E19" i="7"/>
  <c r="B19"/>
  <c r="A20"/>
  <c r="C19"/>
  <c r="D19"/>
  <c r="D18" i="6"/>
  <c r="E18"/>
  <c r="A19"/>
  <c r="B18"/>
  <c r="C18"/>
  <c r="D40" i="2"/>
  <c r="B40"/>
  <c r="E40"/>
  <c r="C40"/>
  <c r="A21" i="8" l="1"/>
  <c r="C20"/>
  <c r="B20"/>
  <c r="D20"/>
  <c r="E20"/>
  <c r="A21" i="7"/>
  <c r="C20"/>
  <c r="D20"/>
  <c r="E20"/>
  <c r="B20"/>
  <c r="C19" i="6"/>
  <c r="D19"/>
  <c r="E19"/>
  <c r="A20"/>
  <c r="B19"/>
  <c r="B39" i="2"/>
  <c r="E39"/>
  <c r="C39"/>
  <c r="D39"/>
  <c r="E21" i="8" l="1"/>
  <c r="D21"/>
  <c r="B21"/>
  <c r="A22"/>
  <c r="C21"/>
  <c r="E21" i="7"/>
  <c r="B21"/>
  <c r="A22"/>
  <c r="C21"/>
  <c r="D21"/>
  <c r="A21" i="6"/>
  <c r="B20"/>
  <c r="C20"/>
  <c r="D20"/>
  <c r="E20"/>
  <c r="B38" i="2"/>
  <c r="E38"/>
  <c r="C38"/>
  <c r="D38"/>
  <c r="A23" i="8" l="1"/>
  <c r="C22"/>
  <c r="B22"/>
  <c r="D22"/>
  <c r="E22"/>
  <c r="A23" i="7"/>
  <c r="C22"/>
  <c r="D22"/>
  <c r="E22"/>
  <c r="B22"/>
  <c r="E21" i="6"/>
  <c r="A22"/>
  <c r="B21"/>
  <c r="C21"/>
  <c r="D21"/>
  <c r="D37" i="2"/>
  <c r="B37"/>
  <c r="E37"/>
  <c r="C37"/>
  <c r="E23" i="8" l="1"/>
  <c r="D23"/>
  <c r="B23"/>
  <c r="A24"/>
  <c r="C23"/>
  <c r="E23" i="7"/>
  <c r="B23"/>
  <c r="A24"/>
  <c r="C23"/>
  <c r="D23"/>
  <c r="D22" i="6"/>
  <c r="E22"/>
  <c r="A23"/>
  <c r="B22"/>
  <c r="C22"/>
  <c r="D36" i="2"/>
  <c r="C36"/>
  <c r="B36"/>
  <c r="E36"/>
  <c r="A25" i="8" l="1"/>
  <c r="C24"/>
  <c r="B24"/>
  <c r="D24"/>
  <c r="E24"/>
  <c r="A25" i="7"/>
  <c r="C24"/>
  <c r="D24"/>
  <c r="E24"/>
  <c r="B24"/>
  <c r="C23" i="6"/>
  <c r="D23"/>
  <c r="E23"/>
  <c r="A24"/>
  <c r="B23"/>
  <c r="B35" i="2"/>
  <c r="E35"/>
  <c r="C35"/>
  <c r="D35"/>
  <c r="E25" i="8" l="1"/>
  <c r="D25"/>
  <c r="B25"/>
  <c r="A26"/>
  <c r="C25"/>
  <c r="E25" i="7"/>
  <c r="B25"/>
  <c r="A26"/>
  <c r="C25"/>
  <c r="D25"/>
  <c r="A25" i="6"/>
  <c r="B24"/>
  <c r="C24"/>
  <c r="D24"/>
  <c r="E24"/>
  <c r="B34" i="2"/>
  <c r="E34"/>
  <c r="C34"/>
  <c r="D34"/>
  <c r="A27" i="8" l="1"/>
  <c r="C26"/>
  <c r="B26"/>
  <c r="D26"/>
  <c r="E26"/>
  <c r="A27" i="7"/>
  <c r="C26"/>
  <c r="D26"/>
  <c r="E26"/>
  <c r="B26"/>
  <c r="E25" i="6"/>
  <c r="A26"/>
  <c r="B25"/>
  <c r="C25"/>
  <c r="D25"/>
  <c r="B33" i="2"/>
  <c r="E33"/>
  <c r="C33"/>
  <c r="D33"/>
  <c r="E27" i="8" l="1"/>
  <c r="D27"/>
  <c r="B27"/>
  <c r="A28"/>
  <c r="C27"/>
  <c r="E27" i="7"/>
  <c r="B27"/>
  <c r="A28"/>
  <c r="C27"/>
  <c r="D27"/>
  <c r="D26" i="6"/>
  <c r="E26"/>
  <c r="A27"/>
  <c r="B26"/>
  <c r="C26"/>
  <c r="D32" i="2"/>
  <c r="B32"/>
  <c r="E32"/>
  <c r="C32"/>
  <c r="A29" i="8" l="1"/>
  <c r="C28"/>
  <c r="B28"/>
  <c r="D28"/>
  <c r="E28"/>
  <c r="A29" i="7"/>
  <c r="C28"/>
  <c r="D28"/>
  <c r="E28"/>
  <c r="B28"/>
  <c r="C27" i="6"/>
  <c r="D27"/>
  <c r="E27"/>
  <c r="A28"/>
  <c r="B27"/>
  <c r="B31" i="2"/>
  <c r="E31"/>
  <c r="C31"/>
  <c r="D31"/>
  <c r="E29" i="8" l="1"/>
  <c r="D29"/>
  <c r="B29"/>
  <c r="A30"/>
  <c r="C29"/>
  <c r="E29" i="7"/>
  <c r="B29"/>
  <c r="A30"/>
  <c r="C29"/>
  <c r="D29"/>
  <c r="A29" i="6"/>
  <c r="B28"/>
  <c r="C28"/>
  <c r="D28"/>
  <c r="E28"/>
  <c r="B30" i="2"/>
  <c r="E30"/>
  <c r="C30"/>
  <c r="D30"/>
  <c r="A31" i="8" l="1"/>
  <c r="C30"/>
  <c r="B30"/>
  <c r="D30"/>
  <c r="E30"/>
  <c r="A31" i="7"/>
  <c r="C30"/>
  <c r="D30"/>
  <c r="E30"/>
  <c r="B30"/>
  <c r="E29" i="6"/>
  <c r="A30"/>
  <c r="B29"/>
  <c r="C29"/>
  <c r="D29"/>
  <c r="B29" i="2"/>
  <c r="E29"/>
  <c r="C29"/>
  <c r="D29"/>
  <c r="E31" i="8" l="1"/>
  <c r="D31"/>
  <c r="B31"/>
  <c r="A32"/>
  <c r="C31"/>
  <c r="E31" i="7"/>
  <c r="B31"/>
  <c r="A32"/>
  <c r="C31"/>
  <c r="D31"/>
  <c r="D30" i="6"/>
  <c r="E30"/>
  <c r="A31"/>
  <c r="B30"/>
  <c r="C30"/>
  <c r="D28" i="2"/>
  <c r="C28"/>
  <c r="B28"/>
  <c r="E28"/>
  <c r="A33" i="8" l="1"/>
  <c r="C32"/>
  <c r="B32"/>
  <c r="D32"/>
  <c r="E32"/>
  <c r="A33" i="7"/>
  <c r="C32"/>
  <c r="D32"/>
  <c r="E32"/>
  <c r="B32"/>
  <c r="C31" i="6"/>
  <c r="D31"/>
  <c r="E31"/>
  <c r="A32"/>
  <c r="B31"/>
  <c r="B27" i="2"/>
  <c r="E27"/>
  <c r="C27"/>
  <c r="D27"/>
  <c r="E33" i="8" l="1"/>
  <c r="D33"/>
  <c r="B33"/>
  <c r="A34"/>
  <c r="C33"/>
  <c r="E33" i="7"/>
  <c r="B33"/>
  <c r="A34"/>
  <c r="C33"/>
  <c r="D33"/>
  <c r="A33" i="6"/>
  <c r="B32"/>
  <c r="C32"/>
  <c r="D32"/>
  <c r="E32"/>
  <c r="B26" i="2"/>
  <c r="E26"/>
  <c r="C26"/>
  <c r="D26"/>
  <c r="A35" i="8" l="1"/>
  <c r="C34"/>
  <c r="B34"/>
  <c r="D34"/>
  <c r="E34"/>
  <c r="A35" i="7"/>
  <c r="C34"/>
  <c r="D34"/>
  <c r="E34"/>
  <c r="B34"/>
  <c r="E33" i="6"/>
  <c r="A34"/>
  <c r="B33"/>
  <c r="C33"/>
  <c r="D33"/>
  <c r="D25" i="2"/>
  <c r="B25"/>
  <c r="E25"/>
  <c r="C25"/>
  <c r="E35" i="8" l="1"/>
  <c r="D35"/>
  <c r="B35"/>
  <c r="A36"/>
  <c r="C35"/>
  <c r="E35" i="7"/>
  <c r="B35"/>
  <c r="A36"/>
  <c r="C35"/>
  <c r="D35"/>
  <c r="D34" i="6"/>
  <c r="E34"/>
  <c r="A35"/>
  <c r="B34"/>
  <c r="C34"/>
  <c r="D24" i="2"/>
  <c r="B24"/>
  <c r="E24"/>
  <c r="C24"/>
  <c r="A37" i="8" l="1"/>
  <c r="C36"/>
  <c r="B36"/>
  <c r="D36"/>
  <c r="E36"/>
  <c r="A37" i="7"/>
  <c r="C36"/>
  <c r="D36"/>
  <c r="E36"/>
  <c r="B36"/>
  <c r="C35" i="6"/>
  <c r="D35"/>
  <c r="E35"/>
  <c r="A36"/>
  <c r="B35"/>
  <c r="B23" i="2"/>
  <c r="E23"/>
  <c r="C23"/>
  <c r="D23"/>
  <c r="E37" i="8" l="1"/>
  <c r="D37"/>
  <c r="B37"/>
  <c r="A38"/>
  <c r="C37"/>
  <c r="E37" i="7"/>
  <c r="B37"/>
  <c r="A38"/>
  <c r="C37"/>
  <c r="D37"/>
  <c r="A37" i="6"/>
  <c r="B36"/>
  <c r="C36"/>
  <c r="D36"/>
  <c r="E36"/>
  <c r="B22" i="2"/>
  <c r="E22"/>
  <c r="C22"/>
  <c r="D22"/>
  <c r="A39" i="8" l="1"/>
  <c r="C38"/>
  <c r="B38"/>
  <c r="D38"/>
  <c r="E38"/>
  <c r="A39" i="7"/>
  <c r="C38"/>
  <c r="D38"/>
  <c r="E38"/>
  <c r="B38"/>
  <c r="E37" i="6"/>
  <c r="A38"/>
  <c r="B37"/>
  <c r="C37"/>
  <c r="D37"/>
  <c r="B21" i="2"/>
  <c r="E21"/>
  <c r="C21"/>
  <c r="D21"/>
  <c r="E39" i="8" l="1"/>
  <c r="D39"/>
  <c r="B39"/>
  <c r="A40"/>
  <c r="C39"/>
  <c r="E39" i="7"/>
  <c r="B39"/>
  <c r="A40"/>
  <c r="C39"/>
  <c r="D39"/>
  <c r="D38" i="6"/>
  <c r="E38"/>
  <c r="A39"/>
  <c r="B38"/>
  <c r="C38"/>
  <c r="D20" i="2"/>
  <c r="C20"/>
  <c r="B20"/>
  <c r="E20"/>
  <c r="A41" i="8" l="1"/>
  <c r="C40"/>
  <c r="B40"/>
  <c r="D40"/>
  <c r="E40"/>
  <c r="A41" i="7"/>
  <c r="C40"/>
  <c r="D40"/>
  <c r="E40"/>
  <c r="B40"/>
  <c r="C39" i="6"/>
  <c r="D39"/>
  <c r="E39"/>
  <c r="A40"/>
  <c r="B39"/>
  <c r="B19" i="2"/>
  <c r="E19"/>
  <c r="C19"/>
  <c r="D19"/>
  <c r="E41" i="8" l="1"/>
  <c r="D41"/>
  <c r="B41"/>
  <c r="A42"/>
  <c r="C41"/>
  <c r="E41" i="7"/>
  <c r="B41"/>
  <c r="A42"/>
  <c r="C41"/>
  <c r="D41"/>
  <c r="A41" i="6"/>
  <c r="B40"/>
  <c r="C40"/>
  <c r="D40"/>
  <c r="E40"/>
  <c r="B18" i="2"/>
  <c r="E18"/>
  <c r="C18"/>
  <c r="D18"/>
  <c r="A43" i="8" l="1"/>
  <c r="C42"/>
  <c r="B42"/>
  <c r="D42"/>
  <c r="E42"/>
  <c r="A43" i="7"/>
  <c r="C42"/>
  <c r="D42"/>
  <c r="E42"/>
  <c r="B42"/>
  <c r="E41" i="6"/>
  <c r="A42"/>
  <c r="B41"/>
  <c r="C41"/>
  <c r="D41"/>
  <c r="B17" i="2"/>
  <c r="E17"/>
  <c r="C17"/>
  <c r="D17"/>
  <c r="E43" i="8" l="1"/>
  <c r="D43"/>
  <c r="B43"/>
  <c r="A44"/>
  <c r="C43"/>
  <c r="E43" i="7"/>
  <c r="B43"/>
  <c r="A44"/>
  <c r="C43"/>
  <c r="D43"/>
  <c r="D42" i="6"/>
  <c r="E42"/>
  <c r="A43"/>
  <c r="B42"/>
  <c r="C42"/>
  <c r="D16" i="2"/>
  <c r="B16"/>
  <c r="E16"/>
  <c r="C16"/>
  <c r="A45" i="8" l="1"/>
  <c r="C44"/>
  <c r="B44"/>
  <c r="D44"/>
  <c r="E44"/>
  <c r="A45" i="7"/>
  <c r="C44"/>
  <c r="D44"/>
  <c r="E44"/>
  <c r="B44"/>
  <c r="C43" i="6"/>
  <c r="D43"/>
  <c r="E43"/>
  <c r="A44"/>
  <c r="B43"/>
  <c r="B15" i="2"/>
  <c r="E15"/>
  <c r="C15"/>
  <c r="D15"/>
  <c r="E45" i="8" l="1"/>
  <c r="D45"/>
  <c r="B45"/>
  <c r="A46"/>
  <c r="C45"/>
  <c r="E45" i="7"/>
  <c r="B45"/>
  <c r="A46"/>
  <c r="C45"/>
  <c r="D45"/>
  <c r="A45" i="6"/>
  <c r="B44"/>
  <c r="C44"/>
  <c r="D44"/>
  <c r="E44"/>
  <c r="B14" i="2"/>
  <c r="E14"/>
  <c r="C14"/>
  <c r="D14"/>
  <c r="A47" i="8" l="1"/>
  <c r="C46"/>
  <c r="B46"/>
  <c r="D46"/>
  <c r="E46"/>
  <c r="A47" i="7"/>
  <c r="C46"/>
  <c r="D46"/>
  <c r="E46"/>
  <c r="B46"/>
  <c r="E45" i="6"/>
  <c r="A46"/>
  <c r="B45"/>
  <c r="C45"/>
  <c r="D45"/>
  <c r="B13" i="2"/>
  <c r="E13"/>
  <c r="C13"/>
  <c r="D13"/>
  <c r="E47" i="8" l="1"/>
  <c r="D47"/>
  <c r="B47"/>
  <c r="A48"/>
  <c r="C47"/>
  <c r="E47" i="7"/>
  <c r="B47"/>
  <c r="A48"/>
  <c r="C47"/>
  <c r="D47"/>
  <c r="D46" i="6"/>
  <c r="E46"/>
  <c r="A47"/>
  <c r="B46"/>
  <c r="C46"/>
  <c r="D12" i="2"/>
  <c r="C12"/>
  <c r="B12"/>
  <c r="E12"/>
  <c r="C48" i="8" l="1"/>
  <c r="D48"/>
  <c r="E48"/>
  <c r="C48" i="7"/>
  <c r="D48"/>
  <c r="E48"/>
  <c r="C47" i="6"/>
  <c r="D47"/>
  <c r="E47"/>
  <c r="A48"/>
  <c r="B47"/>
  <c r="B11" i="2"/>
  <c r="E11"/>
  <c r="C11"/>
  <c r="D11"/>
  <c r="C48" i="6" l="1"/>
  <c r="D48"/>
  <c r="E48"/>
  <c r="B10" i="2"/>
  <c r="E10"/>
  <c r="C10"/>
  <c r="D10"/>
  <c r="B9" l="1"/>
  <c r="E9"/>
  <c r="C9"/>
  <c r="D9"/>
  <c r="D8" l="1"/>
  <c r="B8"/>
  <c r="E8"/>
  <c r="C8"/>
  <c r="B7" l="1"/>
  <c r="B3" s="1"/>
  <c r="D7"/>
  <c r="C7"/>
  <c r="E7"/>
</calcChain>
</file>

<file path=xl/sharedStrings.xml><?xml version="1.0" encoding="utf-8"?>
<sst xmlns="http://schemas.openxmlformats.org/spreadsheetml/2006/main" count="6363" uniqueCount="153">
  <si>
    <t>March</t>
  </si>
  <si>
    <t>June</t>
  </si>
  <si>
    <t>September</t>
  </si>
  <si>
    <t>December</t>
  </si>
  <si>
    <t xml:space="preserve">Chart 3: Overall crude mortality rates (%) for deaths within 30-days of admission; </t>
  </si>
  <si>
    <t>Scotland</t>
  </si>
  <si>
    <t>Quarter</t>
  </si>
  <si>
    <t>Observed deaths      (30 days)</t>
  </si>
  <si>
    <t>Number of    patients</t>
  </si>
  <si>
    <t>Crude Mortality Rate (%)</t>
  </si>
  <si>
    <t>HB2014</t>
  </si>
  <si>
    <t>quarter</t>
  </si>
  <si>
    <t>deaths</t>
  </si>
  <si>
    <t>pats</t>
  </si>
  <si>
    <t>crd_rate</t>
  </si>
  <si>
    <t>label</t>
  </si>
  <si>
    <t>All Admissions</t>
  </si>
  <si>
    <t>0-19 years</t>
  </si>
  <si>
    <t>20-39 years</t>
  </si>
  <si>
    <t>40-59 years</t>
  </si>
  <si>
    <t>60-79 years</t>
  </si>
  <si>
    <t>80+ years</t>
  </si>
  <si>
    <t>NA</t>
  </si>
  <si>
    <t>Male</t>
  </si>
  <si>
    <t>Female</t>
  </si>
  <si>
    <t>Elective/Non-Surgical</t>
  </si>
  <si>
    <t>Non-Elective/Non-Surgical</t>
  </si>
  <si>
    <t>Elective/Surgical</t>
  </si>
  <si>
    <t>Non-Elective/Surgical</t>
  </si>
  <si>
    <t>1 - Most Deprived</t>
  </si>
  <si>
    <t>5 - Least Deprived</t>
  </si>
  <si>
    <t>Unknown</t>
  </si>
  <si>
    <t>Discharge</t>
  </si>
  <si>
    <t>S08000015</t>
  </si>
  <si>
    <t>S08000016</t>
  </si>
  <si>
    <t>S08000017</t>
  </si>
  <si>
    <t>S08000018</t>
  </si>
  <si>
    <t>S08000019</t>
  </si>
  <si>
    <t>S08000020</t>
  </si>
  <si>
    <t>S08000021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</si>
  <si>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</si>
  <si>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</si>
  <si>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</si>
  <si>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</si>
  <si>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</si>
  <si>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</si>
  <si>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</si>
  <si>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</si>
  <si>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S27000001</t>
  </si>
  <si>
    <t>Population</t>
  </si>
  <si>
    <t>S08200003</t>
  </si>
  <si>
    <t>agegrp1</t>
  </si>
  <si>
    <t>agegrp2</t>
  </si>
  <si>
    <t>agegrp3</t>
  </si>
  <si>
    <t>agegrp4</t>
  </si>
  <si>
    <t>agegrp5</t>
  </si>
  <si>
    <t>gender1</t>
  </si>
  <si>
    <t>gender2</t>
  </si>
  <si>
    <t>na</t>
  </si>
  <si>
    <t>admgrp1</t>
  </si>
  <si>
    <t>admgrp2</t>
  </si>
  <si>
    <t>admgrp3</t>
  </si>
  <si>
    <t>admgrp4</t>
  </si>
  <si>
    <t>simd1</t>
  </si>
  <si>
    <t>simd2</t>
  </si>
  <si>
    <t>simd3</t>
  </si>
  <si>
    <t>simd4</t>
  </si>
  <si>
    <t>simd5</t>
  </si>
  <si>
    <t>HB_quarter_label</t>
  </si>
  <si>
    <t>overall</t>
  </si>
  <si>
    <t>unknown</t>
  </si>
  <si>
    <t>discharge</t>
  </si>
  <si>
    <t>population</t>
  </si>
  <si>
    <t>data rows</t>
  </si>
  <si>
    <t>data columns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</si>
  <si>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</si>
  <si>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</si>
  <si>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</si>
  <si>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</si>
  <si>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</si>
  <si>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</si>
  <si>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</si>
  <si>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</si>
  <si>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</si>
  <si>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</si>
  <si>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</si>
  <si>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</si>
  <si>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quarter_name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</si>
  <si>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</si>
  <si>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</si>
  <si>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</si>
  <si>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</si>
  <si>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</si>
  <si>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</si>
  <si>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</si>
  <si>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</si>
  <si>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</si>
  <si>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</si>
  <si>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</si>
  <si>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</si>
  <si>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</si>
  <si>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</si>
  <si>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</si>
  <si>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</si>
  <si>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</si>
  <si>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</si>
  <si>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</si>
  <si>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</si>
  <si>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</si>
  <si>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</si>
  <si>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</si>
  <si>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</si>
  <si>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</si>
  <si>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</si>
  <si>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</si>
  <si>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</si>
  <si>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 xml:space="preserve">Chart 4: Overall crude mortality rates (%) for deaths within 30-days of admission by type of admission; </t>
  </si>
  <si>
    <t>Elective Non-surgical</t>
  </si>
  <si>
    <t>Under 20 yrs</t>
  </si>
  <si>
    <t>1 (most deprived)</t>
  </si>
  <si>
    <t>Elective Surgical</t>
  </si>
  <si>
    <t>20-39 yrs</t>
  </si>
  <si>
    <t>Non-elective Non-surgical</t>
  </si>
  <si>
    <t>40-59 yrs</t>
  </si>
  <si>
    <t>Non-elective Surgical</t>
  </si>
  <si>
    <t>60-79 yrs</t>
  </si>
  <si>
    <t>80yrs and over</t>
  </si>
  <si>
    <t>5 (least deprived)</t>
  </si>
  <si>
    <t>Crude Mortality    Rate (%)</t>
  </si>
  <si>
    <t>admgrp</t>
  </si>
  <si>
    <t>P = provisional (see main report Appendix A1 - Data Quality and Timeliness).</t>
  </si>
  <si>
    <t>The baseline period is from Jan-Mar 2011 to Oct-Dec 2013.</t>
  </si>
  <si>
    <r>
      <t xml:space="preserve">Source: ISD Scotland (SMR01) linked dataset. Reflects the completeness of SMR01 submissions to ISD for individual hospitals as of </t>
    </r>
    <r>
      <rPr>
        <b/>
        <sz val="8"/>
        <color rgb="FFFF0000"/>
        <rFont val="Arial"/>
        <family val="2"/>
      </rPr>
      <t>12th October 2018</t>
    </r>
    <r>
      <rPr>
        <b/>
        <sz val="8"/>
        <rFont val="Arial"/>
        <family val="2"/>
      </rPr>
      <t>.</t>
    </r>
  </si>
  <si>
    <t>agegrp</t>
  </si>
  <si>
    <t>0-19 yrs</t>
  </si>
  <si>
    <t>80+ yrs</t>
  </si>
  <si>
    <t>gender</t>
  </si>
  <si>
    <t xml:space="preserve">Chart 5: Overall crude mortality rates (%) for deaths within 30-days of admission by age group; </t>
  </si>
  <si>
    <t xml:space="preserve">Chart 6: Overall crude mortality rates (%) for deaths within 30-days of admission by sex; </t>
  </si>
  <si>
    <t xml:space="preserve">Chart 7: Overall crude mortality rates (%) for deaths within 30-days of admission by deprivation;  </t>
  </si>
  <si>
    <t>simd</t>
  </si>
  <si>
    <t>Jan</t>
  </si>
  <si>
    <t>Mar</t>
  </si>
  <si>
    <t>Apr</t>
  </si>
  <si>
    <t>Jul</t>
  </si>
  <si>
    <t>Oct</t>
  </si>
  <si>
    <t>Jun</t>
  </si>
  <si>
    <t>Sep</t>
  </si>
  <si>
    <t>Dec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</si>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</sst>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>
  <numFmts count="3">
    <numFmt numFmtId="164" formatCode="#.00"/>
    <numFmt numFmtId="165" formatCode="0.0"/>
    <numFmt numFmtId="166" formatCode="#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2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11"/>
      <color rgb="FF808080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0" xfId="0" applyFill="1"/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8" fillId="0" borderId="0" xfId="1" applyFont="1" applyFill="1"/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 vertical="center"/>
    </xf>
    <xf numFmtId="0" fontId="9" fillId="2" borderId="0" xfId="0" applyNumberFormat="1" applyFont="1" applyFill="1" applyAlignment="1" applyProtection="1">
      <alignment horizontal="left"/>
      <protection locked="0"/>
    </xf>
    <xf numFmtId="164" fontId="9" fillId="2" borderId="0" xfId="0" applyNumberFormat="1" applyFont="1" applyFill="1" applyAlignment="1" applyProtection="1">
      <alignment horizontal="right" wrapText="1"/>
      <protection locked="0"/>
    </xf>
    <xf numFmtId="0" fontId="10" fillId="0" borderId="0" xfId="0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 wrapText="1"/>
    </xf>
    <xf numFmtId="165" fontId="10" fillId="0" borderId="0" xfId="0" applyNumberFormat="1" applyFont="1" applyFill="1"/>
    <xf numFmtId="0" fontId="2" fillId="2" borderId="0" xfId="1" applyFont="1" applyFill="1" applyAlignment="1">
      <alignment horizontal="left" wrapText="1"/>
    </xf>
    <xf numFmtId="0" fontId="0" fillId="0" borderId="0" xfId="0" applyFont="1"/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2" applyNumberFormat="1" applyFont="1" applyAlignment="1" applyProtection="1">
      <alignment horizontal="left"/>
      <protection locked="0"/>
    </xf>
    <xf numFmtId="166" fontId="1" fillId="0" borderId="0" xfId="2" applyNumberFormat="1" applyFont="1" applyAlignment="1" applyProtection="1">
      <alignment horizontal="left"/>
      <protection locked="0"/>
    </xf>
    <xf numFmtId="0" fontId="10" fillId="0" borderId="0" xfId="0" applyFont="1"/>
    <xf numFmtId="0" fontId="12" fillId="0" borderId="1" xfId="0" applyFont="1" applyBorder="1"/>
    <xf numFmtId="0" fontId="0" fillId="0" borderId="1" xfId="0" applyFont="1" applyBorder="1"/>
    <xf numFmtId="165" fontId="10" fillId="0" borderId="0" xfId="0" applyNumberFormat="1" applyFont="1"/>
    <xf numFmtId="0" fontId="13" fillId="3" borderId="0" xfId="1" applyFont="1" applyFill="1" applyAlignment="1">
      <alignment horizontal="right" wrapText="1"/>
    </xf>
    <xf numFmtId="0" fontId="13" fillId="3" borderId="0" xfId="1" applyFont="1" applyFill="1"/>
    <xf numFmtId="0" fontId="13" fillId="2" borderId="0" xfId="1" applyFont="1" applyFill="1" applyAlignment="1">
      <alignment wrapText="1"/>
    </xf>
    <xf numFmtId="0" fontId="13" fillId="3" borderId="0" xfId="0" applyFont="1" applyFill="1" applyAlignment="1">
      <alignment horizontal="right" wrapText="1"/>
    </xf>
    <xf numFmtId="0" fontId="4" fillId="3" borderId="0" xfId="1" applyFont="1" applyFill="1" applyAlignment="1">
      <alignment vertical="center"/>
    </xf>
    <xf numFmtId="0" fontId="4" fillId="3" borderId="0" xfId="1" applyFont="1" applyFill="1"/>
    <xf numFmtId="0" fontId="3" fillId="2" borderId="0" xfId="1" applyFont="1" applyFill="1" applyAlignment="1">
      <alignment horizontal="left"/>
    </xf>
    <xf numFmtId="0" fontId="14" fillId="0" borderId="0" xfId="0" applyFont="1"/>
    <xf numFmtId="0" fontId="13" fillId="3" borderId="0" xfId="0" applyFont="1" applyFill="1" applyAlignment="1">
      <alignment horizontal="right"/>
    </xf>
    <xf numFmtId="0" fontId="11" fillId="0" borderId="0" xfId="0" applyFont="1" applyFill="1"/>
    <xf numFmtId="0" fontId="11" fillId="0" borderId="0" xfId="0" applyFont="1"/>
    <xf numFmtId="0" fontId="15" fillId="0" borderId="0" xfId="0" applyFont="1"/>
    <xf numFmtId="0" fontId="15" fillId="3" borderId="0" xfId="1" applyFont="1" applyFill="1" applyAlignment="1">
      <alignment horizontal="right" wrapText="1"/>
    </xf>
    <xf numFmtId="0" fontId="15" fillId="3" borderId="0" xfId="1" applyFont="1" applyFill="1"/>
    <xf numFmtId="0" fontId="15" fillId="2" borderId="0" xfId="1" applyFont="1" applyFill="1" applyAlignment="1">
      <alignment wrapText="1"/>
    </xf>
    <xf numFmtId="0" fontId="15" fillId="3" borderId="0" xfId="0" applyFont="1" applyFill="1" applyAlignment="1">
      <alignment horizontal="right" wrapText="1"/>
    </xf>
    <xf numFmtId="165" fontId="15" fillId="0" borderId="0" xfId="0" applyNumberFormat="1" applyFont="1"/>
    <xf numFmtId="0" fontId="15" fillId="3" borderId="0" xfId="0" applyFont="1" applyFill="1" applyAlignment="1">
      <alignment horizontal="right"/>
    </xf>
  </cellXfs>
  <cellStyles count="3">
    <cellStyle name="Normal" xfId="0" builtinId="0"/>
    <cellStyle name="Normal 2" xfId="2"/>
    <cellStyle name="Normal_Book1" xfId="1"/>
  </cellStyles>
  <dxfs count="0"/>
  <tableStyles count="0" defaultTableStyle="TableStyleMedium9" defaultPivotStyle="PivotStyleLight16"/>
  <colors>
    <mruColors>
      <color rgb="FF98B954"/>
      <color rgb="FF46AAC5"/>
      <color rgb="FFD99694"/>
      <color rgb="FF376092"/>
      <color rgb="FF808080"/>
      <color rgb="FFB3A2C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Chart3!$E$6</c:f>
              <c:strCache>
                <c:ptCount val="1"/>
                <c:pt idx="0">
                  <c:v>Crude Mortality Rate (%)</c:v>
                </c:pt>
              </c:strCache>
            </c:strRef>
          </c:tx>
          <c:spPr>
            <a:ln w="15875">
              <a:solidFill>
                <a:srgbClr val="4F81BD">
                  <a:lumMod val="75000"/>
                </a:srgbClr>
              </a:solidFill>
            </a:ln>
          </c:spPr>
          <c:marker>
            <c:symbol val="diamond"/>
            <c:size val="5"/>
          </c:marker>
          <c:cat>
            <c:strRef>
              <c:f>Chart3!$B$7:$B$46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Chart3!$E$7:$E$46</c:f>
              <c:numCache>
                <c:formatCode>0.0</c:formatCode>
                <c:ptCount val="40"/>
                <c:pt idx="0">
                  <c:v>3.3779557112473402</c:v>
                </c:pt>
                <c:pt idx="1">
                  <c:v>2.8037593207692999</c:v>
                </c:pt>
                <c:pt idx="2">
                  <c:v>2.8043971637656901</c:v>
                </c:pt>
                <c:pt idx="3">
                  <c:v>3.2393561461616001</c:v>
                </c:pt>
                <c:pt idx="4">
                  <c:v>2.9856270165065002</c:v>
                </c:pt>
                <c:pt idx="5">
                  <c:v>2.7491792163300199</c:v>
                </c:pt>
                <c:pt idx="6">
                  <c:v>2.7128645186824198</c:v>
                </c:pt>
                <c:pt idx="7">
                  <c:v>3.05999724844337</c:v>
                </c:pt>
                <c:pt idx="8">
                  <c:v>3.03946912560296</c:v>
                </c:pt>
                <c:pt idx="9">
                  <c:v>2.7554898178302598</c:v>
                </c:pt>
                <c:pt idx="10">
                  <c:v>2.7378427919347299</c:v>
                </c:pt>
                <c:pt idx="11">
                  <c:v>3.15365525846211</c:v>
                </c:pt>
                <c:pt idx="12">
                  <c:v>2.9114862301128501</c:v>
                </c:pt>
                <c:pt idx="13">
                  <c:v>2.8041276324070701</c:v>
                </c:pt>
                <c:pt idx="14">
                  <c:v>2.7112082646031901</c:v>
                </c:pt>
                <c:pt idx="15">
                  <c:v>2.9185718455102601</c:v>
                </c:pt>
                <c:pt idx="16">
                  <c:v>2.8558096526451799</c:v>
                </c:pt>
                <c:pt idx="17">
                  <c:v>2.8186317526062599</c:v>
                </c:pt>
                <c:pt idx="18">
                  <c:v>2.6586393632340002</c:v>
                </c:pt>
                <c:pt idx="19">
                  <c:v>3.0390619966929302</c:v>
                </c:pt>
                <c:pt idx="20">
                  <c:v>3.0647620470413499</c:v>
                </c:pt>
                <c:pt idx="21">
                  <c:v>2.7194614996608202</c:v>
                </c:pt>
                <c:pt idx="22">
                  <c:v>2.58199794242271</c:v>
                </c:pt>
                <c:pt idx="23">
                  <c:v>2.7713595999655101</c:v>
                </c:pt>
                <c:pt idx="24">
                  <c:v>2.7060953939974799</c:v>
                </c:pt>
                <c:pt idx="25">
                  <c:v>2.5289125462280002</c:v>
                </c:pt>
                <c:pt idx="26">
                  <c:v>2.6628047808078001</c:v>
                </c:pt>
                <c:pt idx="27">
                  <c:v>2.9386153081553101</c:v>
                </c:pt>
                <c:pt idx="28">
                  <c:v>3.11740668275305</c:v>
                </c:pt>
                <c:pt idx="29">
                  <c:v>2.7875825866594202</c:v>
                </c:pt>
                <c:pt idx="30">
                  <c:v>2.6174496644295302</c:v>
                </c:pt>
                <c:pt idx="31">
                  <c:v>2.8459568704632501</c:v>
                </c:pt>
                <c:pt idx="32">
                  <c:v>3.0290005309600199</c:v>
                </c:pt>
                <c:pt idx="33">
                  <c:v>2.5984933319759702</c:v>
                </c:pt>
                <c:pt idx="34">
                  <c:v>2.68671044880326</c:v>
                </c:pt>
                <c:pt idx="35">
                  <c:v>3.0773560804520499</c:v>
                </c:pt>
                <c:pt idx="36">
                  <c:v>3.0837061643805899</c:v>
                </c:pt>
                <c:pt idx="37">
                  <c:v>2.7926387505618702</c:v>
                </c:pt>
                <c:pt idx="38">
                  <c:v>2.7484859280370499</c:v>
                </c:pt>
                <c:pt idx="39">
                  <c:v>3.2918831999098401</c:v>
                </c:pt>
              </c:numCache>
            </c:numRef>
          </c:val>
        </c:ser>
        <c:marker val="1"/>
        <c:axId val="135763840"/>
        <c:axId val="135765376"/>
      </c:lineChart>
      <c:catAx>
        <c:axId val="135763840"/>
        <c:scaling>
          <c:orientation val="minMax"/>
        </c:scaling>
        <c:axPos val="b"/>
        <c:numFmt formatCode="General" sourceLinked="1"/>
        <c:tickLblPos val="nextTo"/>
        <c:crossAx val="135765376"/>
        <c:crosses val="autoZero"/>
        <c:auto val="1"/>
        <c:lblAlgn val="ctr"/>
        <c:lblOffset val="100"/>
      </c:catAx>
      <c:valAx>
        <c:axId val="135765376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Crude Rate (%)</a:t>
                </a:r>
              </a:p>
            </c:rich>
          </c:tx>
          <c:layout>
            <c:manualLayout>
              <c:xMode val="edge"/>
              <c:yMode val="edge"/>
              <c:x val="1.3588110403397028E-2"/>
              <c:y val="0.3359060672971434"/>
            </c:manualLayout>
          </c:layout>
        </c:title>
        <c:numFmt formatCode="0.0" sourceLinked="1"/>
        <c:tickLblPos val="nextTo"/>
        <c:crossAx val="1357638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Chart4!$R$8</c:f>
              <c:strCache>
                <c:ptCount val="1"/>
                <c:pt idx="0">
                  <c:v>Elective Non-surgical</c:v>
                </c:pt>
              </c:strCache>
            </c:strRef>
          </c:tx>
          <c:spPr>
            <a:ln w="15875">
              <a:solidFill>
                <a:srgbClr val="4F81BD">
                  <a:lumMod val="7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>
                  <a:lumMod val="75000"/>
                </a:srgbClr>
              </a:solidFill>
              <a:ln>
                <a:solidFill>
                  <a:srgbClr val="4F81BD">
                    <a:lumMod val="75000"/>
                  </a:srgbClr>
                </a:solidFill>
              </a:ln>
            </c:spPr>
          </c:marker>
          <c:cat>
            <c:strRef>
              <c:f>Chart4!$B$9:$B$48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Chart4!$R$9:$R$48</c:f>
              <c:numCache>
                <c:formatCode>0.0</c:formatCode>
                <c:ptCount val="40"/>
                <c:pt idx="0">
                  <c:v>1.60207764174171</c:v>
                </c:pt>
                <c:pt idx="1">
                  <c:v>1.57337467427515</c:v>
                </c:pt>
                <c:pt idx="2">
                  <c:v>1.5137369965323999</c:v>
                </c:pt>
                <c:pt idx="3">
                  <c:v>1.66359226617476</c:v>
                </c:pt>
                <c:pt idx="4">
                  <c:v>1.58205277831809</c:v>
                </c:pt>
                <c:pt idx="5">
                  <c:v>1.54819601507808</c:v>
                </c:pt>
                <c:pt idx="6">
                  <c:v>1.43839484436767</c:v>
                </c:pt>
                <c:pt idx="7">
                  <c:v>1.5409735687315</c:v>
                </c:pt>
                <c:pt idx="8">
                  <c:v>1.3102760226139001</c:v>
                </c:pt>
                <c:pt idx="9">
                  <c:v>1.2110056190660701</c:v>
                </c:pt>
                <c:pt idx="10">
                  <c:v>1.2320394252616</c:v>
                </c:pt>
                <c:pt idx="11">
                  <c:v>1.3125794591622799</c:v>
                </c:pt>
                <c:pt idx="12">
                  <c:v>1.1769245610650201</c:v>
                </c:pt>
                <c:pt idx="13">
                  <c:v>1.2486586674470701</c:v>
                </c:pt>
                <c:pt idx="14">
                  <c:v>1.26622149426735</c:v>
                </c:pt>
                <c:pt idx="15">
                  <c:v>1.21623393653291</c:v>
                </c:pt>
                <c:pt idx="16">
                  <c:v>1.25142910113401</c:v>
                </c:pt>
                <c:pt idx="17">
                  <c:v>1.2349968414403001</c:v>
                </c:pt>
                <c:pt idx="18">
                  <c:v>1.2207622775137399</c:v>
                </c:pt>
                <c:pt idx="19">
                  <c:v>1.33466695839714</c:v>
                </c:pt>
                <c:pt idx="20">
                  <c:v>1.35410930059282</c:v>
                </c:pt>
                <c:pt idx="21">
                  <c:v>1.14593757061235</c:v>
                </c:pt>
                <c:pt idx="22">
                  <c:v>1.19663865546218</c:v>
                </c:pt>
                <c:pt idx="23">
                  <c:v>1.3749071008715601</c:v>
                </c:pt>
                <c:pt idx="24">
                  <c:v>1.3238755230125501</c:v>
                </c:pt>
                <c:pt idx="25">
                  <c:v>1.2002076034773499</c:v>
                </c:pt>
                <c:pt idx="26">
                  <c:v>1.24683544303797</c:v>
                </c:pt>
                <c:pt idx="27">
                  <c:v>1.27560758366204</c:v>
                </c:pt>
                <c:pt idx="28">
                  <c:v>1.44404332129963</c:v>
                </c:pt>
                <c:pt idx="29">
                  <c:v>1.37385903829867</c:v>
                </c:pt>
                <c:pt idx="30">
                  <c:v>1.05540070777614</c:v>
                </c:pt>
                <c:pt idx="31">
                  <c:v>1.17990397589983</c:v>
                </c:pt>
                <c:pt idx="32">
                  <c:v>1.1687386687386601</c:v>
                </c:pt>
                <c:pt idx="33">
                  <c:v>1.0959594369035901</c:v>
                </c:pt>
                <c:pt idx="34">
                  <c:v>1.1057537769206001</c:v>
                </c:pt>
                <c:pt idx="35">
                  <c:v>1.0824874726969</c:v>
                </c:pt>
                <c:pt idx="36">
                  <c:v>1.10616070056844</c:v>
                </c:pt>
                <c:pt idx="37">
                  <c:v>1.02832628856223</c:v>
                </c:pt>
                <c:pt idx="38">
                  <c:v>0.85608294492532999</c:v>
                </c:pt>
                <c:pt idx="39">
                  <c:v>0.964004024797948</c:v>
                </c:pt>
              </c:numCache>
            </c:numRef>
          </c:val>
        </c:ser>
        <c:ser>
          <c:idx val="1"/>
          <c:order val="1"/>
          <c:tx>
            <c:strRef>
              <c:f>Chart4!$S$8</c:f>
              <c:strCache>
                <c:ptCount val="1"/>
                <c:pt idx="0">
                  <c:v>Elective Surgical</c:v>
                </c:pt>
              </c:strCache>
            </c:strRef>
          </c:tx>
          <c:spPr>
            <a:ln w="15875">
              <a:solidFill>
                <a:srgbClr val="C0504D">
                  <a:lumMod val="60000"/>
                  <a:lumOff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C0504D">
                  <a:lumMod val="60000"/>
                  <a:lumOff val="40000"/>
                </a:srgbClr>
              </a:solidFill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cat>
            <c:strRef>
              <c:f>Chart4!$B$9:$B$48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Chart4!$S$9:$S$48</c:f>
              <c:numCache>
                <c:formatCode>0.0</c:formatCode>
                <c:ptCount val="40"/>
                <c:pt idx="0">
                  <c:v>0.21518159662366901</c:v>
                </c:pt>
                <c:pt idx="1">
                  <c:v>0.189609404626469</c:v>
                </c:pt>
                <c:pt idx="2">
                  <c:v>0.16437304282097701</c:v>
                </c:pt>
                <c:pt idx="3">
                  <c:v>0.18154168975232499</c:v>
                </c:pt>
                <c:pt idx="4">
                  <c:v>0.18649304789229701</c:v>
                </c:pt>
                <c:pt idx="5">
                  <c:v>0.16261087104844199</c:v>
                </c:pt>
                <c:pt idx="6">
                  <c:v>0.18260618318405</c:v>
                </c:pt>
                <c:pt idx="7">
                  <c:v>0.17620638028331201</c:v>
                </c:pt>
                <c:pt idx="8">
                  <c:v>0.20577962670463301</c:v>
                </c:pt>
                <c:pt idx="9">
                  <c:v>0.14891520997044599</c:v>
                </c:pt>
                <c:pt idx="10">
                  <c:v>0.16538619435810201</c:v>
                </c:pt>
                <c:pt idx="11">
                  <c:v>0.16945406321373299</c:v>
                </c:pt>
                <c:pt idx="12">
                  <c:v>0.15597940154373699</c:v>
                </c:pt>
                <c:pt idx="13">
                  <c:v>0.14081429507878301</c:v>
                </c:pt>
                <c:pt idx="14">
                  <c:v>0.155223449570428</c:v>
                </c:pt>
                <c:pt idx="15">
                  <c:v>0.13137675804389301</c:v>
                </c:pt>
                <c:pt idx="16">
                  <c:v>0.15651536847713801</c:v>
                </c:pt>
                <c:pt idx="17">
                  <c:v>0.116863386700946</c:v>
                </c:pt>
                <c:pt idx="18">
                  <c:v>0.128980345288667</c:v>
                </c:pt>
                <c:pt idx="19">
                  <c:v>0.129308878075339</c:v>
                </c:pt>
                <c:pt idx="20">
                  <c:v>0.139486091738042</c:v>
                </c:pt>
                <c:pt idx="21">
                  <c:v>0.13617374847093</c:v>
                </c:pt>
                <c:pt idx="22">
                  <c:v>0.169111343378233</c:v>
                </c:pt>
                <c:pt idx="23">
                  <c:v>0.12889537801706399</c:v>
                </c:pt>
                <c:pt idx="24">
                  <c:v>0.13917115843421399</c:v>
                </c:pt>
                <c:pt idx="25">
                  <c:v>0.15143062086554501</c:v>
                </c:pt>
                <c:pt idx="26">
                  <c:v>0.16097651364247001</c:v>
                </c:pt>
                <c:pt idx="27">
                  <c:v>0.137111517367458</c:v>
                </c:pt>
                <c:pt idx="28">
                  <c:v>0.14545372541944701</c:v>
                </c:pt>
                <c:pt idx="29">
                  <c:v>0.14963584713762901</c:v>
                </c:pt>
                <c:pt idx="30">
                  <c:v>0.12276107187953</c:v>
                </c:pt>
                <c:pt idx="31">
                  <c:v>0.17405026571673801</c:v>
                </c:pt>
                <c:pt idx="32">
                  <c:v>0.134518657152883</c:v>
                </c:pt>
                <c:pt idx="33">
                  <c:v>0.11716937354988299</c:v>
                </c:pt>
                <c:pt idx="34">
                  <c:v>0.15334600993682099</c:v>
                </c:pt>
                <c:pt idx="35">
                  <c:v>0.143516399223031</c:v>
                </c:pt>
                <c:pt idx="36">
                  <c:v>0.152031135976648</c:v>
                </c:pt>
                <c:pt idx="37">
                  <c:v>0.13257020484646001</c:v>
                </c:pt>
                <c:pt idx="38">
                  <c:v>0.14581089246775</c:v>
                </c:pt>
                <c:pt idx="39">
                  <c:v>0.13922140106172501</c:v>
                </c:pt>
              </c:numCache>
            </c:numRef>
          </c:val>
        </c:ser>
        <c:ser>
          <c:idx val="2"/>
          <c:order val="2"/>
          <c:tx>
            <c:strRef>
              <c:f>Chart4!$T$8</c:f>
              <c:strCache>
                <c:ptCount val="1"/>
                <c:pt idx="0">
                  <c:v>Non-elective Non-surgical</c:v>
                </c:pt>
              </c:strCache>
            </c:strRef>
          </c:tx>
          <c:spPr>
            <a:ln w="15875">
              <a:solidFill>
                <a:srgbClr val="8064A2">
                  <a:lumMod val="60000"/>
                  <a:lumOff val="40000"/>
                </a:srgbClr>
              </a:solidFill>
            </a:ln>
          </c:spPr>
          <c:marker>
            <c:symbol val="square"/>
            <c:size val="5"/>
            <c:spPr>
              <a:solidFill>
                <a:srgbClr val="B3A2C7"/>
              </a:solidFill>
              <a:ln>
                <a:solidFill>
                  <a:srgbClr val="8064A2">
                    <a:lumMod val="60000"/>
                    <a:lumOff val="40000"/>
                  </a:srgbClr>
                </a:solidFill>
              </a:ln>
            </c:spPr>
          </c:marker>
          <c:cat>
            <c:strRef>
              <c:f>Chart4!$B$9:$B$48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Chart4!$T$9:$T$48</c:f>
              <c:numCache>
                <c:formatCode>0.0</c:formatCode>
                <c:ptCount val="40"/>
                <c:pt idx="0">
                  <c:v>7.6442163668807002</c:v>
                </c:pt>
                <c:pt idx="1">
                  <c:v>6.5357157482357104</c:v>
                </c:pt>
                <c:pt idx="2">
                  <c:v>6.4675165958392302</c:v>
                </c:pt>
                <c:pt idx="3">
                  <c:v>7.3603203078283004</c:v>
                </c:pt>
                <c:pt idx="4">
                  <c:v>7.03771055391109</c:v>
                </c:pt>
                <c:pt idx="5">
                  <c:v>6.5686845976628598</c:v>
                </c:pt>
                <c:pt idx="6">
                  <c:v>6.4006464736534099</c:v>
                </c:pt>
                <c:pt idx="7">
                  <c:v>7.0368716844371999</c:v>
                </c:pt>
                <c:pt idx="8">
                  <c:v>7.3196031063614901</c:v>
                </c:pt>
                <c:pt idx="9">
                  <c:v>6.7049096886907904</c:v>
                </c:pt>
                <c:pt idx="10">
                  <c:v>6.5175030058458496</c:v>
                </c:pt>
                <c:pt idx="11">
                  <c:v>7.2317937357372504</c:v>
                </c:pt>
                <c:pt idx="12">
                  <c:v>6.8534109686049201</c:v>
                </c:pt>
                <c:pt idx="13">
                  <c:v>6.5598221065191398</c:v>
                </c:pt>
                <c:pt idx="14">
                  <c:v>6.3675598639364299</c:v>
                </c:pt>
                <c:pt idx="15">
                  <c:v>6.7764505779117803</c:v>
                </c:pt>
                <c:pt idx="16">
                  <c:v>6.7417159575144598</c:v>
                </c:pt>
                <c:pt idx="17">
                  <c:v>6.6317128247722303</c:v>
                </c:pt>
                <c:pt idx="18">
                  <c:v>6.2289317487805196</c:v>
                </c:pt>
                <c:pt idx="19">
                  <c:v>7.0783812246125999</c:v>
                </c:pt>
                <c:pt idx="20">
                  <c:v>7.1453280547334401</c:v>
                </c:pt>
                <c:pt idx="21">
                  <c:v>6.3308693494828097</c:v>
                </c:pt>
                <c:pt idx="22">
                  <c:v>5.8559813581216202</c:v>
                </c:pt>
                <c:pt idx="23">
                  <c:v>6.2300846060872397</c:v>
                </c:pt>
                <c:pt idx="24">
                  <c:v>6.1317211466233701</c:v>
                </c:pt>
                <c:pt idx="25">
                  <c:v>5.7141455758289101</c:v>
                </c:pt>
                <c:pt idx="26">
                  <c:v>6.0656189688447704</c:v>
                </c:pt>
                <c:pt idx="27">
                  <c:v>6.5823961113229101</c:v>
                </c:pt>
                <c:pt idx="28">
                  <c:v>7.0737411993778698</c:v>
                </c:pt>
                <c:pt idx="29">
                  <c:v>6.2214772490915502</c:v>
                </c:pt>
                <c:pt idx="30">
                  <c:v>5.9923197550224101</c:v>
                </c:pt>
                <c:pt idx="31">
                  <c:v>6.2773859455913001</c:v>
                </c:pt>
                <c:pt idx="32">
                  <c:v>6.6971410332406096</c:v>
                </c:pt>
                <c:pt idx="33">
                  <c:v>5.8772853450751397</c:v>
                </c:pt>
                <c:pt idx="34">
                  <c:v>6.0000731716240399</c:v>
                </c:pt>
                <c:pt idx="35">
                  <c:v>6.7426036877060902</c:v>
                </c:pt>
                <c:pt idx="36">
                  <c:v>6.9053769613471099</c:v>
                </c:pt>
                <c:pt idx="37">
                  <c:v>6.1613550148597298</c:v>
                </c:pt>
                <c:pt idx="38">
                  <c:v>6.0761391249682601</c:v>
                </c:pt>
                <c:pt idx="39">
                  <c:v>6.9523470839260302</c:v>
                </c:pt>
              </c:numCache>
            </c:numRef>
          </c:val>
        </c:ser>
        <c:ser>
          <c:idx val="3"/>
          <c:order val="3"/>
          <c:tx>
            <c:strRef>
              <c:f>Chart4!$U$8</c:f>
              <c:strCache>
                <c:ptCount val="1"/>
                <c:pt idx="0">
                  <c:v>Non-elective Surgical</c:v>
                </c:pt>
              </c:strCache>
            </c:strRef>
          </c:tx>
          <c:spPr>
            <a:ln w="15875">
              <a:solidFill>
                <a:srgbClr val="9BBB59">
                  <a:shade val="95000"/>
                  <a:satMod val="105000"/>
                </a:srgbClr>
              </a:solidFill>
            </a:ln>
          </c:spPr>
          <c:marker>
            <c:symbol val="triangle"/>
            <c:size val="5"/>
            <c:spPr>
              <a:solidFill>
                <a:srgbClr val="98B954"/>
              </a:solidFill>
              <a:ln>
                <a:solidFill>
                  <a:srgbClr val="9BBB59">
                    <a:shade val="95000"/>
                    <a:satMod val="105000"/>
                  </a:srgbClr>
                </a:solidFill>
              </a:ln>
            </c:spPr>
          </c:marker>
          <c:cat>
            <c:strRef>
              <c:f>Chart4!$B$9:$B$48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Chart4!$U$9:$U$48</c:f>
              <c:numCache>
                <c:formatCode>0.0</c:formatCode>
                <c:ptCount val="40"/>
                <c:pt idx="0">
                  <c:v>3.1115654030003301</c:v>
                </c:pt>
                <c:pt idx="1">
                  <c:v>2.3546789469111098</c:v>
                </c:pt>
                <c:pt idx="2">
                  <c:v>2.6590198123044799</c:v>
                </c:pt>
                <c:pt idx="3">
                  <c:v>2.8911719247204202</c:v>
                </c:pt>
                <c:pt idx="4">
                  <c:v>2.7324732229795501</c:v>
                </c:pt>
                <c:pt idx="5">
                  <c:v>2.39918769944879</c:v>
                </c:pt>
                <c:pt idx="6">
                  <c:v>2.4951393389500902</c:v>
                </c:pt>
                <c:pt idx="7">
                  <c:v>2.8229723166585701</c:v>
                </c:pt>
                <c:pt idx="8">
                  <c:v>2.8247170580305299</c:v>
                </c:pt>
                <c:pt idx="9">
                  <c:v>2.4056829035338998</c:v>
                </c:pt>
                <c:pt idx="10">
                  <c:v>2.5266154621749002</c:v>
                </c:pt>
                <c:pt idx="11">
                  <c:v>2.8776093706766601</c:v>
                </c:pt>
                <c:pt idx="12">
                  <c:v>2.7124661331008002</c:v>
                </c:pt>
                <c:pt idx="13">
                  <c:v>2.5169267000294302</c:v>
                </c:pt>
                <c:pt idx="14">
                  <c:v>2.3150565709312398</c:v>
                </c:pt>
                <c:pt idx="15">
                  <c:v>2.6177690993409799</c:v>
                </c:pt>
                <c:pt idx="16">
                  <c:v>2.5361984690583701</c:v>
                </c:pt>
                <c:pt idx="17">
                  <c:v>2.4473652908290702</c:v>
                </c:pt>
                <c:pt idx="18">
                  <c:v>2.3645175503010698</c:v>
                </c:pt>
                <c:pt idx="19">
                  <c:v>2.70073214448461</c:v>
                </c:pt>
                <c:pt idx="20">
                  <c:v>2.6911027568922301</c:v>
                </c:pt>
                <c:pt idx="21">
                  <c:v>2.3858921161825699</c:v>
                </c:pt>
                <c:pt idx="22">
                  <c:v>2.24861396448371</c:v>
                </c:pt>
                <c:pt idx="23">
                  <c:v>2.4572421572512999</c:v>
                </c:pt>
                <c:pt idx="24">
                  <c:v>2.45526684300606</c:v>
                </c:pt>
                <c:pt idx="25">
                  <c:v>2.2323814047378701</c:v>
                </c:pt>
                <c:pt idx="26">
                  <c:v>2.34906183431089</c:v>
                </c:pt>
                <c:pt idx="27">
                  <c:v>2.6810146041506502</c:v>
                </c:pt>
                <c:pt idx="28">
                  <c:v>2.6145859711319299</c:v>
                </c:pt>
                <c:pt idx="29">
                  <c:v>2.4852466995193701</c:v>
                </c:pt>
                <c:pt idx="30">
                  <c:v>2.3212709620476599</c:v>
                </c:pt>
                <c:pt idx="31">
                  <c:v>2.5561438743837801</c:v>
                </c:pt>
                <c:pt idx="32">
                  <c:v>2.5207806288398902</c:v>
                </c:pt>
                <c:pt idx="33">
                  <c:v>2.2353388072348999</c:v>
                </c:pt>
                <c:pt idx="34">
                  <c:v>2.2234446020670999</c:v>
                </c:pt>
                <c:pt idx="35">
                  <c:v>2.57744507333698</c:v>
                </c:pt>
                <c:pt idx="36">
                  <c:v>2.64841587203937</c:v>
                </c:pt>
                <c:pt idx="37">
                  <c:v>2.3740181802135698</c:v>
                </c:pt>
                <c:pt idx="38">
                  <c:v>2.2382819357481401</c:v>
                </c:pt>
                <c:pt idx="39">
                  <c:v>2.8273359540368901</c:v>
                </c:pt>
              </c:numCache>
            </c:numRef>
          </c:val>
        </c:ser>
        <c:marker val="1"/>
        <c:axId val="152994176"/>
        <c:axId val="152996096"/>
      </c:lineChart>
      <c:catAx>
        <c:axId val="152994176"/>
        <c:scaling>
          <c:orientation val="minMax"/>
        </c:scaling>
        <c:axPos val="b"/>
        <c:numFmt formatCode="General" sourceLinked="1"/>
        <c:tickLblPos val="nextTo"/>
        <c:crossAx val="152996096"/>
        <c:crosses val="autoZero"/>
        <c:auto val="1"/>
        <c:lblAlgn val="ctr"/>
        <c:lblOffset val="100"/>
      </c:catAx>
      <c:valAx>
        <c:axId val="152996096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Crude Rate (%)</a:t>
                </a:r>
              </a:p>
            </c:rich>
          </c:tx>
          <c:layout>
            <c:manualLayout>
              <c:xMode val="edge"/>
              <c:yMode val="edge"/>
              <c:x val="1.3588110403397033E-2"/>
              <c:y val="0.33590606729714373"/>
            </c:manualLayout>
          </c:layout>
        </c:title>
        <c:numFmt formatCode="0.0" sourceLinked="1"/>
        <c:tickLblPos val="nextTo"/>
        <c:crossAx val="1529941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Chart5!$S$8</c:f>
              <c:strCache>
                <c:ptCount val="1"/>
                <c:pt idx="0">
                  <c:v>0-19 yrs</c:v>
                </c:pt>
              </c:strCache>
            </c:strRef>
          </c:tx>
          <c:spPr>
            <a:ln w="15875">
              <a:solidFill>
                <a:srgbClr val="376092"/>
              </a:solidFill>
            </a:ln>
          </c:spPr>
          <c:marker>
            <c:symbol val="diamond"/>
            <c:size val="5"/>
            <c:spPr>
              <a:solidFill>
                <a:srgbClr val="376092"/>
              </a:solidFill>
              <a:ln>
                <a:solidFill>
                  <a:srgbClr val="376092"/>
                </a:solidFill>
              </a:ln>
            </c:spPr>
          </c:marker>
          <c:cat>
            <c:strRef>
              <c:f>Chart5!$B$9:$B$48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Chart5!$S$9:$S$48</c:f>
              <c:numCache>
                <c:formatCode>0.0</c:formatCode>
                <c:ptCount val="40"/>
                <c:pt idx="0">
                  <c:v>0.10924340134615999</c:v>
                </c:pt>
                <c:pt idx="1">
                  <c:v>0.13868145935566401</c:v>
                </c:pt>
                <c:pt idx="2">
                  <c:v>0.13447387097979099</c:v>
                </c:pt>
                <c:pt idx="3">
                  <c:v>0.14380212827149799</c:v>
                </c:pt>
                <c:pt idx="4">
                  <c:v>0.117337505333522</c:v>
                </c:pt>
                <c:pt idx="5">
                  <c:v>0.12424565140219999</c:v>
                </c:pt>
                <c:pt idx="6">
                  <c:v>0.104849279161205</c:v>
                </c:pt>
                <c:pt idx="7">
                  <c:v>0.12258878673156599</c:v>
                </c:pt>
                <c:pt idx="8">
                  <c:v>0.135774833951047</c:v>
                </c:pt>
                <c:pt idx="9">
                  <c:v>9.6675838476983703E-2</c:v>
                </c:pt>
                <c:pt idx="10">
                  <c:v>0.10512381249026601</c:v>
                </c:pt>
                <c:pt idx="11">
                  <c:v>0.13120750665977399</c:v>
                </c:pt>
                <c:pt idx="12">
                  <c:v>9.0155066714749293E-2</c:v>
                </c:pt>
                <c:pt idx="13">
                  <c:v>0.16263940520445999</c:v>
                </c:pt>
                <c:pt idx="14">
                  <c:v>0.122109741206129</c:v>
                </c:pt>
                <c:pt idx="15">
                  <c:v>0.12251148545176101</c:v>
                </c:pt>
                <c:pt idx="16">
                  <c:v>8.3602922467376606E-2</c:v>
                </c:pt>
                <c:pt idx="17">
                  <c:v>0.10914976099966101</c:v>
                </c:pt>
                <c:pt idx="18">
                  <c:v>0.10808724184520301</c:v>
                </c:pt>
                <c:pt idx="19">
                  <c:v>0.120569967117281</c:v>
                </c:pt>
                <c:pt idx="20">
                  <c:v>9.5035353151372307E-2</c:v>
                </c:pt>
                <c:pt idx="21">
                  <c:v>8.62877508910148E-2</c:v>
                </c:pt>
                <c:pt idx="22">
                  <c:v>7.9395085066162496E-2</c:v>
                </c:pt>
                <c:pt idx="23">
                  <c:v>5.8243238324050803E-2</c:v>
                </c:pt>
                <c:pt idx="24">
                  <c:v>5.3274612871146397E-2</c:v>
                </c:pt>
                <c:pt idx="25">
                  <c:v>7.5667495405901994E-2</c:v>
                </c:pt>
                <c:pt idx="26">
                  <c:v>8.4553595449479199E-2</c:v>
                </c:pt>
                <c:pt idx="27">
                  <c:v>6.2090375991721201E-2</c:v>
                </c:pt>
                <c:pt idx="28">
                  <c:v>0.104032142344669</c:v>
                </c:pt>
                <c:pt idx="29">
                  <c:v>4.6282011724776299E-2</c:v>
                </c:pt>
                <c:pt idx="30">
                  <c:v>6.8707534926330194E-2</c:v>
                </c:pt>
                <c:pt idx="31">
                  <c:v>7.02247191011236E-2</c:v>
                </c:pt>
                <c:pt idx="32">
                  <c:v>9.3323761665470198E-2</c:v>
                </c:pt>
                <c:pt idx="33">
                  <c:v>0.107391497555917</c:v>
                </c:pt>
                <c:pt idx="34">
                  <c:v>6.0546431544690797E-2</c:v>
                </c:pt>
                <c:pt idx="35">
                  <c:v>7.0323488045007002E-2</c:v>
                </c:pt>
                <c:pt idx="36">
                  <c:v>6.76946220383602E-2</c:v>
                </c:pt>
                <c:pt idx="37">
                  <c:v>9.7225338418966398E-2</c:v>
                </c:pt>
                <c:pt idx="38">
                  <c:v>9.8794704603833203E-2</c:v>
                </c:pt>
                <c:pt idx="39">
                  <c:v>7.6676425484455593E-2</c:v>
                </c:pt>
              </c:numCache>
            </c:numRef>
          </c:val>
        </c:ser>
        <c:ser>
          <c:idx val="1"/>
          <c:order val="1"/>
          <c:tx>
            <c:strRef>
              <c:f>Chart5!$T$8</c:f>
              <c:strCache>
                <c:ptCount val="1"/>
                <c:pt idx="0">
                  <c:v>20-39 yrs</c:v>
                </c:pt>
              </c:strCache>
            </c:strRef>
          </c:tx>
          <c:spPr>
            <a:ln w="15875">
              <a:solidFill>
                <a:srgbClr val="D99694"/>
              </a:solidFill>
            </a:ln>
          </c:spPr>
          <c:marker>
            <c:symbol val="circle"/>
            <c:size val="5"/>
            <c:spPr>
              <a:solidFill>
                <a:srgbClr val="D99694"/>
              </a:solidFill>
              <a:ln>
                <a:solidFill>
                  <a:srgbClr val="D99694"/>
                </a:solidFill>
              </a:ln>
            </c:spPr>
          </c:marker>
          <c:val>
            <c:numRef>
              <c:f>Chart5!$T$9:$T$48</c:f>
              <c:numCache>
                <c:formatCode>0.0</c:formatCode>
                <c:ptCount val="40"/>
                <c:pt idx="0">
                  <c:v>0.28627015008337903</c:v>
                </c:pt>
                <c:pt idx="1">
                  <c:v>0.27027027027027001</c:v>
                </c:pt>
                <c:pt idx="2">
                  <c:v>0.282163980682619</c:v>
                </c:pt>
                <c:pt idx="3">
                  <c:v>0.33402922755741099</c:v>
                </c:pt>
                <c:pt idx="4">
                  <c:v>0.262950302392847</c:v>
                </c:pt>
                <c:pt idx="5">
                  <c:v>0.28459140804987099</c:v>
                </c:pt>
                <c:pt idx="6">
                  <c:v>0.279130863116414</c:v>
                </c:pt>
                <c:pt idx="7">
                  <c:v>0.31551073299904198</c:v>
                </c:pt>
                <c:pt idx="8">
                  <c:v>0.29604984915555299</c:v>
                </c:pt>
                <c:pt idx="9">
                  <c:v>0.29031627725204401</c:v>
                </c:pt>
                <c:pt idx="10">
                  <c:v>0.29460452849246599</c:v>
                </c:pt>
                <c:pt idx="11">
                  <c:v>0.31149901554556397</c:v>
                </c:pt>
                <c:pt idx="12">
                  <c:v>0.29203288914091202</c:v>
                </c:pt>
                <c:pt idx="13">
                  <c:v>0.26019587779564302</c:v>
                </c:pt>
                <c:pt idx="14">
                  <c:v>0.29046813310772701</c:v>
                </c:pt>
                <c:pt idx="15">
                  <c:v>0.28340080971659898</c:v>
                </c:pt>
                <c:pt idx="16">
                  <c:v>0.25426807119505901</c:v>
                </c:pt>
                <c:pt idx="17">
                  <c:v>0.276313915396667</c:v>
                </c:pt>
                <c:pt idx="18">
                  <c:v>0.22810869379259199</c:v>
                </c:pt>
                <c:pt idx="19">
                  <c:v>0.246884893549042</c:v>
                </c:pt>
                <c:pt idx="20">
                  <c:v>0.27541682707969301</c:v>
                </c:pt>
                <c:pt idx="21">
                  <c:v>0.25199860966284299</c:v>
                </c:pt>
                <c:pt idx="22">
                  <c:v>0.240364222492435</c:v>
                </c:pt>
                <c:pt idx="23">
                  <c:v>0.173651308173188</c:v>
                </c:pt>
                <c:pt idx="24">
                  <c:v>0.25534088007489902</c:v>
                </c:pt>
                <c:pt idx="25">
                  <c:v>0.18440762596459301</c:v>
                </c:pt>
                <c:pt idx="26">
                  <c:v>0.26963455911881101</c:v>
                </c:pt>
                <c:pt idx="27">
                  <c:v>0.22009625542903999</c:v>
                </c:pt>
                <c:pt idx="28">
                  <c:v>0.23943003971034801</c:v>
                </c:pt>
                <c:pt idx="29">
                  <c:v>0.26033380579097998</c:v>
                </c:pt>
                <c:pt idx="30">
                  <c:v>0.23472850678733001</c:v>
                </c:pt>
                <c:pt idx="31">
                  <c:v>0.29449606862044297</c:v>
                </c:pt>
                <c:pt idx="32">
                  <c:v>0.238475998092192</c:v>
                </c:pt>
                <c:pt idx="33">
                  <c:v>0.29671074940657799</c:v>
                </c:pt>
                <c:pt idx="34">
                  <c:v>0.29573789504204101</c:v>
                </c:pt>
                <c:pt idx="35">
                  <c:v>0.29668200532816602</c:v>
                </c:pt>
                <c:pt idx="36">
                  <c:v>0.243983252507605</c:v>
                </c:pt>
                <c:pt idx="37">
                  <c:v>0.30133188694027602</c:v>
                </c:pt>
                <c:pt idx="38">
                  <c:v>0.266962625232467</c:v>
                </c:pt>
                <c:pt idx="39">
                  <c:v>0.27472527472527403</c:v>
                </c:pt>
              </c:numCache>
            </c:numRef>
          </c:val>
        </c:ser>
        <c:ser>
          <c:idx val="2"/>
          <c:order val="2"/>
          <c:tx>
            <c:strRef>
              <c:f>Chart5!$U$8</c:f>
              <c:strCache>
                <c:ptCount val="1"/>
                <c:pt idx="0">
                  <c:v>40-59 yrs</c:v>
                </c:pt>
              </c:strCache>
            </c:strRef>
          </c:tx>
          <c:spPr>
            <a:ln w="15875">
              <a:solidFill>
                <a:srgbClr val="8064A2">
                  <a:lumMod val="60000"/>
                  <a:lumOff val="40000"/>
                </a:srgbClr>
              </a:solidFill>
            </a:ln>
          </c:spPr>
          <c:marker>
            <c:symbol val="square"/>
            <c:size val="5"/>
            <c:spPr>
              <a:solidFill>
                <a:srgbClr val="8064A2">
                  <a:lumMod val="60000"/>
                  <a:lumOff val="40000"/>
                </a:srgbClr>
              </a:solidFill>
              <a:ln>
                <a:solidFill>
                  <a:srgbClr val="8064A2">
                    <a:lumMod val="60000"/>
                    <a:lumOff val="40000"/>
                  </a:srgbClr>
                </a:solidFill>
              </a:ln>
            </c:spPr>
          </c:marker>
          <c:val>
            <c:numRef>
              <c:f>Chart5!$U$9:$U$48</c:f>
              <c:numCache>
                <c:formatCode>0.0</c:formatCode>
                <c:ptCount val="40"/>
                <c:pt idx="0">
                  <c:v>1.3988934126735499</c:v>
                </c:pt>
                <c:pt idx="1">
                  <c:v>1.20817520281327</c:v>
                </c:pt>
                <c:pt idx="2">
                  <c:v>1.2615702262427599</c:v>
                </c:pt>
                <c:pt idx="3">
                  <c:v>1.24113785557986</c:v>
                </c:pt>
                <c:pt idx="4">
                  <c:v>1.19872225958305</c:v>
                </c:pt>
                <c:pt idx="5">
                  <c:v>1.19644858201879</c:v>
                </c:pt>
                <c:pt idx="6">
                  <c:v>1.13829602637515</c:v>
                </c:pt>
                <c:pt idx="7">
                  <c:v>1.3626636993922701</c:v>
                </c:pt>
                <c:pt idx="8">
                  <c:v>1.15969549515945</c:v>
                </c:pt>
                <c:pt idx="9">
                  <c:v>1.13408939292861</c:v>
                </c:pt>
                <c:pt idx="10">
                  <c:v>1.1739152919273901</c:v>
                </c:pt>
                <c:pt idx="11">
                  <c:v>1.2895329655710599</c:v>
                </c:pt>
                <c:pt idx="12">
                  <c:v>1.1743633936567399</c:v>
                </c:pt>
                <c:pt idx="13">
                  <c:v>1.10129471831599</c:v>
                </c:pt>
                <c:pt idx="14">
                  <c:v>1.08101625807335</c:v>
                </c:pt>
                <c:pt idx="15">
                  <c:v>1.0851049332243099</c:v>
                </c:pt>
                <c:pt idx="16">
                  <c:v>1.12701896930183</c:v>
                </c:pt>
                <c:pt idx="17">
                  <c:v>1.0856881944092101</c:v>
                </c:pt>
                <c:pt idx="18">
                  <c:v>0.99976436530110702</c:v>
                </c:pt>
                <c:pt idx="19">
                  <c:v>1.1433874094818299</c:v>
                </c:pt>
                <c:pt idx="20">
                  <c:v>1.14220059475533</c:v>
                </c:pt>
                <c:pt idx="21">
                  <c:v>1.1076525712771901</c:v>
                </c:pt>
                <c:pt idx="22">
                  <c:v>1.0571179273776701</c:v>
                </c:pt>
                <c:pt idx="23">
                  <c:v>1.06197915803774</c:v>
                </c:pt>
                <c:pt idx="24">
                  <c:v>1.0264624638368101</c:v>
                </c:pt>
                <c:pt idx="25">
                  <c:v>1.05453100685362</c:v>
                </c:pt>
                <c:pt idx="26">
                  <c:v>1.10582400643388</c:v>
                </c:pt>
                <c:pt idx="27">
                  <c:v>1.1909561244372699</c:v>
                </c:pt>
                <c:pt idx="28">
                  <c:v>1.16149800056415</c:v>
                </c:pt>
                <c:pt idx="29">
                  <c:v>1.1251851728557301</c:v>
                </c:pt>
                <c:pt idx="30">
                  <c:v>1.08003276879608</c:v>
                </c:pt>
                <c:pt idx="31">
                  <c:v>1.19095748264941</c:v>
                </c:pt>
                <c:pt idx="32">
                  <c:v>1.33742636687961</c:v>
                </c:pt>
                <c:pt idx="33">
                  <c:v>1.07879375804913</c:v>
                </c:pt>
                <c:pt idx="34">
                  <c:v>1.0675970344526799</c:v>
                </c:pt>
                <c:pt idx="35">
                  <c:v>1.2328427904344099</c:v>
                </c:pt>
                <c:pt idx="36">
                  <c:v>1.2185130305935601</c:v>
                </c:pt>
                <c:pt idx="37">
                  <c:v>1.1527429186088201</c:v>
                </c:pt>
                <c:pt idx="38">
                  <c:v>1.13072803015274</c:v>
                </c:pt>
                <c:pt idx="39">
                  <c:v>1.23490569479406</c:v>
                </c:pt>
              </c:numCache>
            </c:numRef>
          </c:val>
        </c:ser>
        <c:ser>
          <c:idx val="3"/>
          <c:order val="3"/>
          <c:tx>
            <c:strRef>
              <c:f>Chart5!$V$8</c:f>
              <c:strCache>
                <c:ptCount val="1"/>
                <c:pt idx="0">
                  <c:v>60-79 yrs</c:v>
                </c:pt>
              </c:strCache>
            </c:strRef>
          </c:tx>
          <c:spPr>
            <a:ln w="15875">
              <a:solidFill>
                <a:srgbClr val="98B954"/>
              </a:solidFill>
            </a:ln>
          </c:spPr>
          <c:marker>
            <c:symbol val="triangle"/>
            <c:size val="5"/>
            <c:spPr>
              <a:solidFill>
                <a:srgbClr val="98B954"/>
              </a:solidFill>
              <a:ln>
                <a:solidFill>
                  <a:srgbClr val="98B954"/>
                </a:solidFill>
              </a:ln>
            </c:spPr>
          </c:marker>
          <c:val>
            <c:numRef>
              <c:f>Chart5!$V$9:$V$48</c:f>
              <c:numCache>
                <c:formatCode>0.0</c:formatCode>
                <c:ptCount val="40"/>
                <c:pt idx="0">
                  <c:v>4.7588238533120402</c:v>
                </c:pt>
                <c:pt idx="1">
                  <c:v>3.9542474620342398</c:v>
                </c:pt>
                <c:pt idx="2">
                  <c:v>3.9575951937485101</c:v>
                </c:pt>
                <c:pt idx="3">
                  <c:v>4.3498940044572398</c:v>
                </c:pt>
                <c:pt idx="4">
                  <c:v>4.0959828888443202</c:v>
                </c:pt>
                <c:pt idx="5">
                  <c:v>3.8485259652152402</c:v>
                </c:pt>
                <c:pt idx="6">
                  <c:v>3.8053230689149702</c:v>
                </c:pt>
                <c:pt idx="7">
                  <c:v>4.1379867724511303</c:v>
                </c:pt>
                <c:pt idx="8">
                  <c:v>4.1995987558739101</c:v>
                </c:pt>
                <c:pt idx="9">
                  <c:v>3.6980551469099598</c:v>
                </c:pt>
                <c:pt idx="10">
                  <c:v>3.7368783690674001</c:v>
                </c:pt>
                <c:pt idx="11">
                  <c:v>4.17600437277944</c:v>
                </c:pt>
                <c:pt idx="12">
                  <c:v>3.88951898058576</c:v>
                </c:pt>
                <c:pt idx="13">
                  <c:v>3.7173313132406198</c:v>
                </c:pt>
                <c:pt idx="14">
                  <c:v>3.6722444768960698</c:v>
                </c:pt>
                <c:pt idx="15">
                  <c:v>3.7934458788480598</c:v>
                </c:pt>
                <c:pt idx="16">
                  <c:v>3.7219626771287699</c:v>
                </c:pt>
                <c:pt idx="17">
                  <c:v>3.7406057096226402</c:v>
                </c:pt>
                <c:pt idx="18">
                  <c:v>3.6142813386424399</c:v>
                </c:pt>
                <c:pt idx="19">
                  <c:v>3.9768563162970101</c:v>
                </c:pt>
                <c:pt idx="20">
                  <c:v>3.9064036180113999</c:v>
                </c:pt>
                <c:pt idx="21">
                  <c:v>3.6750408337870399</c:v>
                </c:pt>
                <c:pt idx="22">
                  <c:v>3.50230173676501</c:v>
                </c:pt>
                <c:pt idx="23">
                  <c:v>3.6749006871029102</c:v>
                </c:pt>
                <c:pt idx="24">
                  <c:v>3.5368549432121301</c:v>
                </c:pt>
                <c:pt idx="25">
                  <c:v>3.3864898763662401</c:v>
                </c:pt>
                <c:pt idx="26">
                  <c:v>3.38860116813213</c:v>
                </c:pt>
                <c:pt idx="27">
                  <c:v>3.66135336819127</c:v>
                </c:pt>
                <c:pt idx="28">
                  <c:v>3.8866214850039298</c:v>
                </c:pt>
                <c:pt idx="29">
                  <c:v>3.6983560047622599</c:v>
                </c:pt>
                <c:pt idx="30">
                  <c:v>3.3965970255860798</c:v>
                </c:pt>
                <c:pt idx="31">
                  <c:v>3.59830638372721</c:v>
                </c:pt>
                <c:pt idx="32">
                  <c:v>3.8815015150376802</c:v>
                </c:pt>
                <c:pt idx="33">
                  <c:v>3.2004981320049799</c:v>
                </c:pt>
                <c:pt idx="34">
                  <c:v>3.4478786715300398</c:v>
                </c:pt>
                <c:pt idx="35">
                  <c:v>3.7991182672033701</c:v>
                </c:pt>
                <c:pt idx="36">
                  <c:v>3.7268872776537201</c:v>
                </c:pt>
                <c:pt idx="37">
                  <c:v>3.4571585242995702</c:v>
                </c:pt>
                <c:pt idx="38">
                  <c:v>3.5107835811280799</c:v>
                </c:pt>
                <c:pt idx="39">
                  <c:v>4.0530017583521696</c:v>
                </c:pt>
              </c:numCache>
            </c:numRef>
          </c:val>
        </c:ser>
        <c:ser>
          <c:idx val="4"/>
          <c:order val="4"/>
          <c:tx>
            <c:strRef>
              <c:f>Chart5!$W$8</c:f>
              <c:strCache>
                <c:ptCount val="1"/>
                <c:pt idx="0">
                  <c:v>80+ yrs</c:v>
                </c:pt>
              </c:strCache>
            </c:strRef>
          </c:tx>
          <c:spPr>
            <a:ln w="15875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star"/>
            <c:size val="5"/>
            <c:spPr>
              <a:solidFill>
                <a:srgbClr val="46AAC5"/>
              </a:solidFill>
              <a:ln>
                <a:solidFill>
                  <a:srgbClr val="4BACC6">
                    <a:shade val="95000"/>
                    <a:satMod val="105000"/>
                  </a:srgbClr>
                </a:solidFill>
              </a:ln>
            </c:spPr>
          </c:marker>
          <c:val>
            <c:numRef>
              <c:f>Chart5!$W$9:$W$48</c:f>
              <c:numCache>
                <c:formatCode>0.0</c:formatCode>
                <c:ptCount val="40"/>
                <c:pt idx="0">
                  <c:v>10.791366906474799</c:v>
                </c:pt>
                <c:pt idx="1">
                  <c:v>9.0993533635811499</c:v>
                </c:pt>
                <c:pt idx="2">
                  <c:v>8.9552777978469695</c:v>
                </c:pt>
                <c:pt idx="3">
                  <c:v>10.7770864331124</c:v>
                </c:pt>
                <c:pt idx="4">
                  <c:v>10.082797317640599</c:v>
                </c:pt>
                <c:pt idx="5">
                  <c:v>8.9578225491241099</c:v>
                </c:pt>
                <c:pt idx="6">
                  <c:v>8.6693831670647707</c:v>
                </c:pt>
                <c:pt idx="7">
                  <c:v>9.7860054347826093</c:v>
                </c:pt>
                <c:pt idx="8">
                  <c:v>9.9348645869043501</c:v>
                </c:pt>
                <c:pt idx="9">
                  <c:v>9.0853031860226103</c:v>
                </c:pt>
                <c:pt idx="10">
                  <c:v>8.6044681651784103</c:v>
                </c:pt>
                <c:pt idx="11">
                  <c:v>10.090896664844101</c:v>
                </c:pt>
                <c:pt idx="12">
                  <c:v>9.6891086426442694</c:v>
                </c:pt>
                <c:pt idx="13">
                  <c:v>9.0875207535662206</c:v>
                </c:pt>
                <c:pt idx="14">
                  <c:v>8.5751625226191202</c:v>
                </c:pt>
                <c:pt idx="15">
                  <c:v>9.5100772213143596</c:v>
                </c:pt>
                <c:pt idx="16">
                  <c:v>9.3980227945343504</c:v>
                </c:pt>
                <c:pt idx="17">
                  <c:v>9.0400925212027694</c:v>
                </c:pt>
                <c:pt idx="18">
                  <c:v>8.42040565457898</c:v>
                </c:pt>
                <c:pt idx="19">
                  <c:v>9.6463510967977104</c:v>
                </c:pt>
                <c:pt idx="20">
                  <c:v>9.9890778592604104</c:v>
                </c:pt>
                <c:pt idx="21">
                  <c:v>8.4471890698492906</c:v>
                </c:pt>
                <c:pt idx="22">
                  <c:v>7.9592678361831002</c:v>
                </c:pt>
                <c:pt idx="23">
                  <c:v>8.8869635176532409</c:v>
                </c:pt>
                <c:pt idx="24">
                  <c:v>8.8114943236008898</c:v>
                </c:pt>
                <c:pt idx="25">
                  <c:v>7.8691970080979097</c:v>
                </c:pt>
                <c:pt idx="26">
                  <c:v>8.3356158130192597</c:v>
                </c:pt>
                <c:pt idx="27">
                  <c:v>9.4970753358219895</c:v>
                </c:pt>
                <c:pt idx="28">
                  <c:v>10.115158085972899</c:v>
                </c:pt>
                <c:pt idx="29">
                  <c:v>8.5238637412684195</c:v>
                </c:pt>
                <c:pt idx="30">
                  <c:v>8.1856307588698005</c:v>
                </c:pt>
                <c:pt idx="31">
                  <c:v>8.9504622928544002</c:v>
                </c:pt>
                <c:pt idx="32">
                  <c:v>9.4173200285103302</c:v>
                </c:pt>
                <c:pt idx="33">
                  <c:v>8.3466081572540602</c:v>
                </c:pt>
                <c:pt idx="34">
                  <c:v>8.3351123852511506</c:v>
                </c:pt>
                <c:pt idx="35">
                  <c:v>9.5698056628798795</c:v>
                </c:pt>
                <c:pt idx="36">
                  <c:v>9.8503777300919992</c:v>
                </c:pt>
                <c:pt idx="37">
                  <c:v>8.7122251700057909</c:v>
                </c:pt>
                <c:pt idx="38">
                  <c:v>8.2379444715051093</c:v>
                </c:pt>
                <c:pt idx="39">
                  <c:v>10.1736338060189</c:v>
                </c:pt>
              </c:numCache>
            </c:numRef>
          </c:val>
        </c:ser>
        <c:marker val="1"/>
        <c:axId val="116762880"/>
        <c:axId val="116998528"/>
      </c:lineChart>
      <c:catAx>
        <c:axId val="116762880"/>
        <c:scaling>
          <c:orientation val="minMax"/>
        </c:scaling>
        <c:axPos val="b"/>
        <c:numFmt formatCode="General" sourceLinked="1"/>
        <c:tickLblPos val="nextTo"/>
        <c:crossAx val="116998528"/>
        <c:crosses val="autoZero"/>
        <c:auto val="1"/>
        <c:lblAlgn val="ctr"/>
        <c:lblOffset val="100"/>
      </c:catAx>
      <c:valAx>
        <c:axId val="11699852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Crude Rate (%)</a:t>
                </a:r>
              </a:p>
            </c:rich>
          </c:tx>
          <c:layout>
            <c:manualLayout>
              <c:xMode val="edge"/>
              <c:yMode val="edge"/>
              <c:x val="1.3588110403397037E-2"/>
              <c:y val="0.33590606729714412"/>
            </c:manualLayout>
          </c:layout>
        </c:title>
        <c:numFmt formatCode="0.0" sourceLinked="1"/>
        <c:tickLblPos val="nextTo"/>
        <c:crossAx val="1167628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Chart6!$R$8</c:f>
              <c:strCache>
                <c:ptCount val="1"/>
                <c:pt idx="0">
                  <c:v>Male</c:v>
                </c:pt>
              </c:strCache>
            </c:strRef>
          </c:tx>
          <c:spPr>
            <a:ln w="15875">
              <a:solidFill>
                <a:srgbClr val="4F81BD">
                  <a:lumMod val="7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>
                  <a:lumMod val="75000"/>
                </a:srgbClr>
              </a:solidFill>
              <a:ln>
                <a:solidFill>
                  <a:srgbClr val="4F81BD">
                    <a:lumMod val="75000"/>
                  </a:srgbClr>
                </a:solidFill>
              </a:ln>
            </c:spPr>
          </c:marker>
          <c:cat>
            <c:strRef>
              <c:f>Chart6!$B$9:$B$48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Chart6!$R$9:$R$48</c:f>
              <c:numCache>
                <c:formatCode>0.0</c:formatCode>
                <c:ptCount val="40"/>
                <c:pt idx="0">
                  <c:v>3.50104781496933</c:v>
                </c:pt>
                <c:pt idx="1">
                  <c:v>2.9293581429411102</c:v>
                </c:pt>
                <c:pt idx="2">
                  <c:v>2.9389776202728202</c:v>
                </c:pt>
                <c:pt idx="3">
                  <c:v>3.3043844614456499</c:v>
                </c:pt>
                <c:pt idx="4">
                  <c:v>3.1459786757930699</c:v>
                </c:pt>
                <c:pt idx="5">
                  <c:v>2.9436461136237799</c:v>
                </c:pt>
                <c:pt idx="6">
                  <c:v>2.8928475448228199</c:v>
                </c:pt>
                <c:pt idx="7">
                  <c:v>3.2292503188624799</c:v>
                </c:pt>
                <c:pt idx="8">
                  <c:v>3.2045491284957599</c:v>
                </c:pt>
                <c:pt idx="9">
                  <c:v>2.86547145007335</c:v>
                </c:pt>
                <c:pt idx="10">
                  <c:v>2.8558773686643</c:v>
                </c:pt>
                <c:pt idx="11">
                  <c:v>3.3862786188526899</c:v>
                </c:pt>
                <c:pt idx="12">
                  <c:v>3.02672250002363</c:v>
                </c:pt>
                <c:pt idx="13">
                  <c:v>2.95568400770712</c:v>
                </c:pt>
                <c:pt idx="14">
                  <c:v>2.8857990819647101</c:v>
                </c:pt>
                <c:pt idx="15">
                  <c:v>3.0273290049826298</c:v>
                </c:pt>
                <c:pt idx="16">
                  <c:v>2.97106971363515</c:v>
                </c:pt>
                <c:pt idx="17">
                  <c:v>2.9299029598190001</c:v>
                </c:pt>
                <c:pt idx="18">
                  <c:v>2.84612038805574</c:v>
                </c:pt>
                <c:pt idx="19">
                  <c:v>3.0550272425737499</c:v>
                </c:pt>
                <c:pt idx="20">
                  <c:v>3.2635021156691399</c:v>
                </c:pt>
                <c:pt idx="21">
                  <c:v>2.8466977193015</c:v>
                </c:pt>
                <c:pt idx="22">
                  <c:v>2.8524145112404402</c:v>
                </c:pt>
                <c:pt idx="23">
                  <c:v>2.9199351939148102</c:v>
                </c:pt>
                <c:pt idx="24">
                  <c:v>2.8803551770881599</c:v>
                </c:pt>
                <c:pt idx="25">
                  <c:v>2.69309500310706</c:v>
                </c:pt>
                <c:pt idx="26">
                  <c:v>2.9089570100340598</c:v>
                </c:pt>
                <c:pt idx="27">
                  <c:v>3.1198448235230098</c:v>
                </c:pt>
                <c:pt idx="28">
                  <c:v>3.32638637187386</c:v>
                </c:pt>
                <c:pt idx="29">
                  <c:v>3.030664817655</c:v>
                </c:pt>
                <c:pt idx="30">
                  <c:v>2.8765800965295298</c:v>
                </c:pt>
                <c:pt idx="31">
                  <c:v>3.0580209718716298</c:v>
                </c:pt>
                <c:pt idx="32">
                  <c:v>3.24128785486824</c:v>
                </c:pt>
                <c:pt idx="33">
                  <c:v>2.7655545536519299</c:v>
                </c:pt>
                <c:pt idx="34">
                  <c:v>2.97872736409149</c:v>
                </c:pt>
                <c:pt idx="35">
                  <c:v>3.2596608923402099</c:v>
                </c:pt>
                <c:pt idx="36">
                  <c:v>3.2646174838198099</c:v>
                </c:pt>
                <c:pt idx="37">
                  <c:v>2.92425471601346</c:v>
                </c:pt>
                <c:pt idx="38">
                  <c:v>2.9424789183586899</c:v>
                </c:pt>
                <c:pt idx="39">
                  <c:v>3.4730187276914699</c:v>
                </c:pt>
              </c:numCache>
            </c:numRef>
          </c:val>
        </c:ser>
        <c:ser>
          <c:idx val="1"/>
          <c:order val="1"/>
          <c:tx>
            <c:strRef>
              <c:f>Chart6!$S$8</c:f>
              <c:strCache>
                <c:ptCount val="1"/>
                <c:pt idx="0">
                  <c:v>Female</c:v>
                </c:pt>
              </c:strCache>
            </c:strRef>
          </c:tx>
          <c:spPr>
            <a:ln w="15875">
              <a:solidFill>
                <a:srgbClr val="C0504D">
                  <a:lumMod val="60000"/>
                  <a:lumOff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C0504D">
                  <a:lumMod val="60000"/>
                  <a:lumOff val="40000"/>
                </a:srgbClr>
              </a:solidFill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cat>
            <c:strRef>
              <c:f>Chart6!$B$9:$B$48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Chart6!$S$9:$S$48</c:f>
              <c:numCache>
                <c:formatCode>0.0</c:formatCode>
                <c:ptCount val="40"/>
                <c:pt idx="0">
                  <c:v>3.27107875468579</c:v>
                </c:pt>
                <c:pt idx="1">
                  <c:v>2.6940735436586398</c:v>
                </c:pt>
                <c:pt idx="2">
                  <c:v>2.6849887055924402</c:v>
                </c:pt>
                <c:pt idx="3">
                  <c:v>3.18259357126133</c:v>
                </c:pt>
                <c:pt idx="4">
                  <c:v>2.8473647075997301</c:v>
                </c:pt>
                <c:pt idx="5">
                  <c:v>2.5785373209348998</c:v>
                </c:pt>
                <c:pt idx="6">
                  <c:v>2.55416384563304</c:v>
                </c:pt>
                <c:pt idx="7">
                  <c:v>2.9100617666259301</c:v>
                </c:pt>
                <c:pt idx="8">
                  <c:v>2.8947938720056001</c:v>
                </c:pt>
                <c:pt idx="9">
                  <c:v>2.6588889074870599</c:v>
                </c:pt>
                <c:pt idx="10">
                  <c:v>2.6346155465900698</c:v>
                </c:pt>
                <c:pt idx="11">
                  <c:v>2.9487400759406199</c:v>
                </c:pt>
                <c:pt idx="12">
                  <c:v>2.8106435438764801</c:v>
                </c:pt>
                <c:pt idx="13">
                  <c:v>2.6697308057033902</c:v>
                </c:pt>
                <c:pt idx="14">
                  <c:v>2.5573533369214201</c:v>
                </c:pt>
                <c:pt idx="15">
                  <c:v>2.8227148658544698</c:v>
                </c:pt>
                <c:pt idx="16">
                  <c:v>2.7551413263178102</c:v>
                </c:pt>
                <c:pt idx="17">
                  <c:v>2.7202897232580598</c:v>
                </c:pt>
                <c:pt idx="18">
                  <c:v>2.4943423441346799</c:v>
                </c:pt>
                <c:pt idx="19">
                  <c:v>3.0251463780505499</c:v>
                </c:pt>
                <c:pt idx="20">
                  <c:v>2.8911774633045999</c:v>
                </c:pt>
                <c:pt idx="21">
                  <c:v>2.6072866542276301</c:v>
                </c:pt>
                <c:pt idx="22">
                  <c:v>2.3433331965362898</c:v>
                </c:pt>
                <c:pt idx="23">
                  <c:v>2.6391050345878302</c:v>
                </c:pt>
                <c:pt idx="24">
                  <c:v>2.5539385465984501</c:v>
                </c:pt>
                <c:pt idx="25">
                  <c:v>2.3845869554737802</c:v>
                </c:pt>
                <c:pt idx="26">
                  <c:v>2.4461411272674201</c:v>
                </c:pt>
                <c:pt idx="27">
                  <c:v>2.7788436940393901</c:v>
                </c:pt>
                <c:pt idx="28">
                  <c:v>2.9348411416262699</c:v>
                </c:pt>
                <c:pt idx="29">
                  <c:v>2.5726815007308699</c:v>
                </c:pt>
                <c:pt idx="30">
                  <c:v>2.3895393970759402</c:v>
                </c:pt>
                <c:pt idx="31">
                  <c:v>2.6596040816651101</c:v>
                </c:pt>
                <c:pt idx="32">
                  <c:v>2.8429085445415301</c:v>
                </c:pt>
                <c:pt idx="33">
                  <c:v>2.45010091948867</c:v>
                </c:pt>
                <c:pt idx="34">
                  <c:v>2.4291231818555299</c:v>
                </c:pt>
                <c:pt idx="35">
                  <c:v>2.9153563941299701</c:v>
                </c:pt>
                <c:pt idx="36">
                  <c:v>2.9235896681860498</c:v>
                </c:pt>
                <c:pt idx="37">
                  <c:v>2.6739755331238699</c:v>
                </c:pt>
                <c:pt idx="38">
                  <c:v>2.5747992264624102</c:v>
                </c:pt>
                <c:pt idx="39">
                  <c:v>3.1298261755331298</c:v>
                </c:pt>
              </c:numCache>
            </c:numRef>
          </c:val>
        </c:ser>
        <c:marker val="1"/>
        <c:axId val="151855872"/>
        <c:axId val="151857408"/>
      </c:lineChart>
      <c:catAx>
        <c:axId val="151855872"/>
        <c:scaling>
          <c:orientation val="minMax"/>
        </c:scaling>
        <c:axPos val="b"/>
        <c:numFmt formatCode="General" sourceLinked="1"/>
        <c:tickLblPos val="nextTo"/>
        <c:crossAx val="151857408"/>
        <c:crosses val="autoZero"/>
        <c:auto val="1"/>
        <c:lblAlgn val="ctr"/>
        <c:lblOffset val="100"/>
      </c:catAx>
      <c:valAx>
        <c:axId val="15185740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Crude Rate (%)</a:t>
                </a:r>
              </a:p>
            </c:rich>
          </c:tx>
          <c:layout>
            <c:manualLayout>
              <c:xMode val="edge"/>
              <c:yMode val="edge"/>
              <c:x val="1.3588110403397042E-2"/>
              <c:y val="0.33590606729714445"/>
            </c:manualLayout>
          </c:layout>
        </c:title>
        <c:numFmt formatCode="0.0" sourceLinked="1"/>
        <c:tickLblPos val="nextTo"/>
        <c:crossAx val="15185587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Chart7!$S$8</c:f>
              <c:strCache>
                <c:ptCount val="1"/>
                <c:pt idx="0">
                  <c:v>1 (most deprived)</c:v>
                </c:pt>
              </c:strCache>
            </c:strRef>
          </c:tx>
          <c:spPr>
            <a:ln w="19050">
              <a:solidFill>
                <a:srgbClr val="376092"/>
              </a:solidFill>
            </a:ln>
          </c:spPr>
          <c:marker>
            <c:symbol val="diamond"/>
            <c:size val="5"/>
            <c:spPr>
              <a:solidFill>
                <a:srgbClr val="376092"/>
              </a:solidFill>
              <a:ln>
                <a:solidFill>
                  <a:srgbClr val="376092"/>
                </a:solidFill>
              </a:ln>
            </c:spPr>
          </c:marker>
          <c:cat>
            <c:strRef>
              <c:f>Chart7!$B$9:$B$48</c:f>
              <c:strCache>
                <c:ptCount val="40"/>
                <c:pt idx="0">
                  <c:v>Jan-Mar 2008</c:v>
                </c:pt>
                <c:pt idx="1">
                  <c:v>Apr-Jun 2008</c:v>
                </c:pt>
                <c:pt idx="2">
                  <c:v>Jul-Sep 2008</c:v>
                </c:pt>
                <c:pt idx="3">
                  <c:v>Oct-Dec 2008</c:v>
                </c:pt>
                <c:pt idx="4">
                  <c:v>Jan-Mar 2009</c:v>
                </c:pt>
                <c:pt idx="5">
                  <c:v>Apr-Jun 2009</c:v>
                </c:pt>
                <c:pt idx="6">
                  <c:v>Jul-Sep 2009</c:v>
                </c:pt>
                <c:pt idx="7">
                  <c:v>Oct-Dec 2009</c:v>
                </c:pt>
                <c:pt idx="8">
                  <c:v>Jan-Mar 2010</c:v>
                </c:pt>
                <c:pt idx="9">
                  <c:v>Apr-Jun 2010</c:v>
                </c:pt>
                <c:pt idx="10">
                  <c:v>Jul-Sep 2010</c:v>
                </c:pt>
                <c:pt idx="11">
                  <c:v>Oct-Dec 2010</c:v>
                </c:pt>
                <c:pt idx="12">
                  <c:v>Jan-Mar 2011</c:v>
                </c:pt>
                <c:pt idx="13">
                  <c:v>Apr-Jun 2011</c:v>
                </c:pt>
                <c:pt idx="14">
                  <c:v>Jul-Sep 2011</c:v>
                </c:pt>
                <c:pt idx="15">
                  <c:v>Oct-Dec 2011</c:v>
                </c:pt>
                <c:pt idx="16">
                  <c:v>Jan-Mar 2012</c:v>
                </c:pt>
                <c:pt idx="17">
                  <c:v>Apr-Jun 2012</c:v>
                </c:pt>
                <c:pt idx="18">
                  <c:v>Jul-Sep 2012</c:v>
                </c:pt>
                <c:pt idx="19">
                  <c:v>Oct-Dec 2012</c:v>
                </c:pt>
                <c:pt idx="20">
                  <c:v>Jan-Mar 2013</c:v>
                </c:pt>
                <c:pt idx="21">
                  <c:v>Apr-Jun 2013</c:v>
                </c:pt>
                <c:pt idx="22">
                  <c:v>Jul-Sep 2013</c:v>
                </c:pt>
                <c:pt idx="23">
                  <c:v>Oct-Dec 2013</c:v>
                </c:pt>
                <c:pt idx="24">
                  <c:v>Jan-Mar 2014</c:v>
                </c:pt>
                <c:pt idx="25">
                  <c:v>Apr-Jun 2014</c:v>
                </c:pt>
                <c:pt idx="26">
                  <c:v>Jul-Sep 2014</c:v>
                </c:pt>
                <c:pt idx="27">
                  <c:v>Oct-Dec 2014</c:v>
                </c:pt>
                <c:pt idx="28">
                  <c:v>Jan-Mar 2015</c:v>
                </c:pt>
                <c:pt idx="29">
                  <c:v>Apr-Jun 2015</c:v>
                </c:pt>
                <c:pt idx="30">
                  <c:v>Jul-Sep 2015</c:v>
                </c:pt>
                <c:pt idx="31">
                  <c:v>Oct-Dec 2015</c:v>
                </c:pt>
                <c:pt idx="32">
                  <c:v>Jan-Mar 2016</c:v>
                </c:pt>
                <c:pt idx="33">
                  <c:v>Apr-Jun 2016</c:v>
                </c:pt>
                <c:pt idx="34">
                  <c:v>Jul-Sep 2016</c:v>
                </c:pt>
                <c:pt idx="35">
                  <c:v>Oct-Dec 2016</c:v>
                </c:pt>
                <c:pt idx="36">
                  <c:v>Jan-Mar 2017</c:v>
                </c:pt>
                <c:pt idx="37">
                  <c:v>Apr-Jun 2017</c:v>
                </c:pt>
                <c:pt idx="38">
                  <c:v>Jul-Sep 2017</c:v>
                </c:pt>
                <c:pt idx="39">
                  <c:v>Oct-Dec 2017p</c:v>
                </c:pt>
              </c:strCache>
            </c:strRef>
          </c:cat>
          <c:val>
            <c:numRef>
              <c:f>Chart7!$S$9:$S$48</c:f>
              <c:numCache>
                <c:formatCode>0.0</c:formatCode>
                <c:ptCount val="40"/>
                <c:pt idx="0">
                  <c:v>3.30778407883769</c:v>
                </c:pt>
                <c:pt idx="1">
                  <c:v>2.7869013991985798</c:v>
                </c:pt>
                <c:pt idx="2">
                  <c:v>2.8364524275416798</c:v>
                </c:pt>
                <c:pt idx="3">
                  <c:v>3.3122489796582002</c:v>
                </c:pt>
                <c:pt idx="4">
                  <c:v>2.9327792405545101</c:v>
                </c:pt>
                <c:pt idx="5">
                  <c:v>2.7473139673696698</c:v>
                </c:pt>
                <c:pt idx="6">
                  <c:v>2.7152641878669201</c:v>
                </c:pt>
                <c:pt idx="7">
                  <c:v>3.0333135705930401</c:v>
                </c:pt>
                <c:pt idx="8">
                  <c:v>3.0573474964026399</c:v>
                </c:pt>
                <c:pt idx="9">
                  <c:v>2.7051907361348801</c:v>
                </c:pt>
                <c:pt idx="10">
                  <c:v>2.7686898774354201</c:v>
                </c:pt>
                <c:pt idx="11">
                  <c:v>3.0552057790443299</c:v>
                </c:pt>
                <c:pt idx="12">
                  <c:v>2.8696698217734</c:v>
                </c:pt>
                <c:pt idx="13">
                  <c:v>2.8336681265847701</c:v>
                </c:pt>
                <c:pt idx="14">
                  <c:v>2.6986409837919898</c:v>
                </c:pt>
                <c:pt idx="15">
                  <c:v>2.9584187596104501</c:v>
                </c:pt>
                <c:pt idx="16">
                  <c:v>2.8943159448818898</c:v>
                </c:pt>
                <c:pt idx="17">
                  <c:v>2.8627050488287402</c:v>
                </c:pt>
                <c:pt idx="18">
                  <c:v>2.6709971399486099</c:v>
                </c:pt>
                <c:pt idx="19">
                  <c:v>3.0171940878669599</c:v>
                </c:pt>
                <c:pt idx="20">
                  <c:v>2.9926181023899399</c:v>
                </c:pt>
                <c:pt idx="21">
                  <c:v>2.83708222137501</c:v>
                </c:pt>
                <c:pt idx="22">
                  <c:v>2.6459180629053201</c:v>
                </c:pt>
                <c:pt idx="23">
                  <c:v>2.80630353509062</c:v>
                </c:pt>
                <c:pt idx="24">
                  <c:v>2.6887376237623699</c:v>
                </c:pt>
                <c:pt idx="25">
                  <c:v>2.51599609586812</c:v>
                </c:pt>
                <c:pt idx="26">
                  <c:v>2.7015147947570801</c:v>
                </c:pt>
                <c:pt idx="27">
                  <c:v>2.9238317829337301</c:v>
                </c:pt>
                <c:pt idx="28">
                  <c:v>3.06158665493881</c:v>
                </c:pt>
                <c:pt idx="29">
                  <c:v>2.8286988295039301</c:v>
                </c:pt>
                <c:pt idx="30">
                  <c:v>2.6489238746759098</c:v>
                </c:pt>
                <c:pt idx="31">
                  <c:v>2.8696821251410101</c:v>
                </c:pt>
                <c:pt idx="32">
                  <c:v>3.01014997727617</c:v>
                </c:pt>
                <c:pt idx="33">
                  <c:v>2.6399417135593399</c:v>
                </c:pt>
                <c:pt idx="34">
                  <c:v>2.7275474338788399</c:v>
                </c:pt>
                <c:pt idx="35">
                  <c:v>3.05905344281414</c:v>
                </c:pt>
                <c:pt idx="36">
                  <c:v>3.1563732344577198</c:v>
                </c:pt>
                <c:pt idx="37">
                  <c:v>2.87030078193709</c:v>
                </c:pt>
                <c:pt idx="38">
                  <c:v>2.7787610619468999</c:v>
                </c:pt>
                <c:pt idx="39">
                  <c:v>3.34063005615304</c:v>
                </c:pt>
              </c:numCache>
            </c:numRef>
          </c:val>
        </c:ser>
        <c:ser>
          <c:idx val="1"/>
          <c:order val="1"/>
          <c:tx>
            <c:strRef>
              <c:f>Chart7!$T$8</c:f>
              <c:strCache>
                <c:ptCount val="1"/>
                <c:pt idx="0">
                  <c:v>2</c:v>
                </c:pt>
              </c:strCache>
            </c:strRef>
          </c:tx>
          <c:spPr>
            <a:ln w="15875">
              <a:solidFill>
                <a:srgbClr val="D99694"/>
              </a:solidFill>
            </a:ln>
          </c:spPr>
          <c:marker>
            <c:symbol val="circle"/>
            <c:size val="5"/>
            <c:spPr>
              <a:solidFill>
                <a:srgbClr val="D99694"/>
              </a:solidFill>
              <a:ln>
                <a:solidFill>
                  <a:srgbClr val="D99694"/>
                </a:solidFill>
              </a:ln>
            </c:spPr>
          </c:marker>
          <c:val>
            <c:numRef>
              <c:f>Chart7!$T$9:$T$48</c:f>
              <c:numCache>
                <c:formatCode>0.0</c:formatCode>
                <c:ptCount val="40"/>
                <c:pt idx="0">
                  <c:v>3.4715874466788499</c:v>
                </c:pt>
                <c:pt idx="1">
                  <c:v>2.8599322345374101</c:v>
                </c:pt>
                <c:pt idx="2">
                  <c:v>2.8406243977645</c:v>
                </c:pt>
                <c:pt idx="3">
                  <c:v>3.3478203108690199</c:v>
                </c:pt>
                <c:pt idx="4">
                  <c:v>3.1598652190190899</c:v>
                </c:pt>
                <c:pt idx="5">
                  <c:v>2.65518890483022</c:v>
                </c:pt>
                <c:pt idx="6">
                  <c:v>2.77916490608074</c:v>
                </c:pt>
                <c:pt idx="7">
                  <c:v>3.1648209951456301</c:v>
                </c:pt>
                <c:pt idx="8">
                  <c:v>3.02352266207687</c:v>
                </c:pt>
                <c:pt idx="9">
                  <c:v>2.8902514268085699</c:v>
                </c:pt>
                <c:pt idx="10">
                  <c:v>2.6535445298548002</c:v>
                </c:pt>
                <c:pt idx="11">
                  <c:v>3.26061413128622</c:v>
                </c:pt>
                <c:pt idx="12">
                  <c:v>2.8520397499477399</c:v>
                </c:pt>
                <c:pt idx="13">
                  <c:v>2.849609375</c:v>
                </c:pt>
                <c:pt idx="14">
                  <c:v>2.6591350125847701</c:v>
                </c:pt>
                <c:pt idx="15">
                  <c:v>2.9115214682224901</c:v>
                </c:pt>
                <c:pt idx="16">
                  <c:v>2.8048219379773598</c:v>
                </c:pt>
                <c:pt idx="17">
                  <c:v>2.7909346517464502</c:v>
                </c:pt>
                <c:pt idx="18">
                  <c:v>2.6797348592147698</c:v>
                </c:pt>
                <c:pt idx="19">
                  <c:v>3.0266343825665798</c:v>
                </c:pt>
                <c:pt idx="20">
                  <c:v>2.9925797581829801</c:v>
                </c:pt>
                <c:pt idx="21">
                  <c:v>2.6933958752140499</c:v>
                </c:pt>
                <c:pt idx="22">
                  <c:v>2.6293054877361599</c:v>
                </c:pt>
                <c:pt idx="23">
                  <c:v>2.8085216459415001</c:v>
                </c:pt>
                <c:pt idx="24">
                  <c:v>2.7743792731198198</c:v>
                </c:pt>
                <c:pt idx="25">
                  <c:v>2.3945434318749599</c:v>
                </c:pt>
                <c:pt idx="26">
                  <c:v>2.6712031272621899</c:v>
                </c:pt>
                <c:pt idx="27">
                  <c:v>2.9920439647276398</c:v>
                </c:pt>
                <c:pt idx="28">
                  <c:v>3.1445528978511899</c:v>
                </c:pt>
                <c:pt idx="29">
                  <c:v>2.83091048201989</c:v>
                </c:pt>
                <c:pt idx="30">
                  <c:v>2.5818214969459299</c:v>
                </c:pt>
                <c:pt idx="31">
                  <c:v>2.8867927892587701</c:v>
                </c:pt>
                <c:pt idx="32">
                  <c:v>3.0686537113272299</c:v>
                </c:pt>
                <c:pt idx="33">
                  <c:v>2.5729917122582702</c:v>
                </c:pt>
                <c:pt idx="34">
                  <c:v>2.6606220504626301</c:v>
                </c:pt>
                <c:pt idx="35">
                  <c:v>3.0973288753352599</c:v>
                </c:pt>
                <c:pt idx="36">
                  <c:v>3.2207427653326901</c:v>
                </c:pt>
                <c:pt idx="37">
                  <c:v>2.7241152726931301</c:v>
                </c:pt>
                <c:pt idx="38">
                  <c:v>2.69480950484534</c:v>
                </c:pt>
                <c:pt idx="39">
                  <c:v>3.3617615704150201</c:v>
                </c:pt>
              </c:numCache>
            </c:numRef>
          </c:val>
        </c:ser>
        <c:ser>
          <c:idx val="2"/>
          <c:order val="2"/>
          <c:tx>
            <c:strRef>
              <c:f>Chart7!$U$8</c:f>
              <c:strCache>
                <c:ptCount val="1"/>
                <c:pt idx="0">
                  <c:v>3</c:v>
                </c:pt>
              </c:strCache>
            </c:strRef>
          </c:tx>
          <c:spPr>
            <a:ln w="15875">
              <a:solidFill>
                <a:srgbClr val="8064A2">
                  <a:lumMod val="60000"/>
                  <a:lumOff val="40000"/>
                </a:srgbClr>
              </a:solidFill>
            </a:ln>
          </c:spPr>
          <c:marker>
            <c:symbol val="square"/>
            <c:size val="5"/>
            <c:spPr>
              <a:solidFill>
                <a:srgbClr val="8064A2">
                  <a:lumMod val="60000"/>
                  <a:lumOff val="40000"/>
                </a:srgbClr>
              </a:solidFill>
              <a:ln>
                <a:solidFill>
                  <a:srgbClr val="8064A2">
                    <a:lumMod val="60000"/>
                    <a:lumOff val="40000"/>
                  </a:srgbClr>
                </a:solidFill>
              </a:ln>
            </c:spPr>
          </c:marker>
          <c:val>
            <c:numRef>
              <c:f>Chart7!$U$9:$U$48</c:f>
              <c:numCache>
                <c:formatCode>0.0</c:formatCode>
                <c:ptCount val="40"/>
                <c:pt idx="0">
                  <c:v>3.4100014139604999</c:v>
                </c:pt>
                <c:pt idx="1">
                  <c:v>2.7345958168456699</c:v>
                </c:pt>
                <c:pt idx="2">
                  <c:v>2.8088284260096001</c:v>
                </c:pt>
                <c:pt idx="3">
                  <c:v>3.1227871406316301</c:v>
                </c:pt>
                <c:pt idx="4">
                  <c:v>2.89593380722726</c:v>
                </c:pt>
                <c:pt idx="5">
                  <c:v>2.9333396213067902</c:v>
                </c:pt>
                <c:pt idx="6">
                  <c:v>2.6845003190207199</c:v>
                </c:pt>
                <c:pt idx="7">
                  <c:v>2.96594223351208</c:v>
                </c:pt>
                <c:pt idx="8">
                  <c:v>2.9600208052580501</c:v>
                </c:pt>
                <c:pt idx="9">
                  <c:v>2.6867658947168098</c:v>
                </c:pt>
                <c:pt idx="10">
                  <c:v>2.7083383265824601</c:v>
                </c:pt>
                <c:pt idx="11">
                  <c:v>3.0179265817212402</c:v>
                </c:pt>
                <c:pt idx="12">
                  <c:v>3.00380497719377</c:v>
                </c:pt>
                <c:pt idx="13">
                  <c:v>2.9428122355216999</c:v>
                </c:pt>
                <c:pt idx="14">
                  <c:v>2.7294095073631599</c:v>
                </c:pt>
                <c:pt idx="15">
                  <c:v>2.9022872956926902</c:v>
                </c:pt>
                <c:pt idx="16">
                  <c:v>2.9431942919868201</c:v>
                </c:pt>
                <c:pt idx="17">
                  <c:v>2.8791100932439</c:v>
                </c:pt>
                <c:pt idx="18">
                  <c:v>2.60787771898883</c:v>
                </c:pt>
                <c:pt idx="19">
                  <c:v>3.11507256313564</c:v>
                </c:pt>
                <c:pt idx="20">
                  <c:v>3.1932615377396099</c:v>
                </c:pt>
                <c:pt idx="21">
                  <c:v>2.6820192375201799</c:v>
                </c:pt>
                <c:pt idx="22">
                  <c:v>2.5210279829446098</c:v>
                </c:pt>
                <c:pt idx="23">
                  <c:v>2.6780030917522901</c:v>
                </c:pt>
                <c:pt idx="24">
                  <c:v>2.7211793261629502</c:v>
                </c:pt>
                <c:pt idx="25">
                  <c:v>2.6296732144473598</c:v>
                </c:pt>
                <c:pt idx="26">
                  <c:v>2.71206527189024</c:v>
                </c:pt>
                <c:pt idx="27">
                  <c:v>2.9251900133065698</c:v>
                </c:pt>
                <c:pt idx="28">
                  <c:v>3.13491447207862</c:v>
                </c:pt>
                <c:pt idx="29">
                  <c:v>2.8068571428571398</c:v>
                </c:pt>
                <c:pt idx="30">
                  <c:v>2.6040371617803202</c:v>
                </c:pt>
                <c:pt idx="31">
                  <c:v>2.8247714121648402</c:v>
                </c:pt>
                <c:pt idx="32">
                  <c:v>2.9815146094215801</c:v>
                </c:pt>
                <c:pt idx="33">
                  <c:v>2.5615212527964202</c:v>
                </c:pt>
                <c:pt idx="34">
                  <c:v>2.6889752016731401</c:v>
                </c:pt>
                <c:pt idx="35">
                  <c:v>3.02129314090981</c:v>
                </c:pt>
                <c:pt idx="36">
                  <c:v>2.8914723349613598</c:v>
                </c:pt>
                <c:pt idx="37">
                  <c:v>2.7463317182943299</c:v>
                </c:pt>
                <c:pt idx="38">
                  <c:v>2.74519942651655</c:v>
                </c:pt>
                <c:pt idx="39">
                  <c:v>3.4003941157600401</c:v>
                </c:pt>
              </c:numCache>
            </c:numRef>
          </c:val>
        </c:ser>
        <c:ser>
          <c:idx val="3"/>
          <c:order val="3"/>
          <c:tx>
            <c:strRef>
              <c:f>Chart7!$V$8</c:f>
              <c:strCache>
                <c:ptCount val="1"/>
                <c:pt idx="0">
                  <c:v>4</c:v>
                </c:pt>
              </c:strCache>
            </c:strRef>
          </c:tx>
          <c:spPr>
            <a:ln w="15875">
              <a:solidFill>
                <a:srgbClr val="98B954"/>
              </a:solidFill>
            </a:ln>
          </c:spPr>
          <c:marker>
            <c:symbol val="triangle"/>
            <c:size val="5"/>
            <c:spPr>
              <a:solidFill>
                <a:srgbClr val="98B954"/>
              </a:solidFill>
              <a:ln>
                <a:solidFill>
                  <a:srgbClr val="98B954"/>
                </a:solidFill>
              </a:ln>
            </c:spPr>
          </c:marker>
          <c:val>
            <c:numRef>
              <c:f>Chart7!$V$9:$V$48</c:f>
              <c:numCache>
                <c:formatCode>0.0</c:formatCode>
                <c:ptCount val="40"/>
                <c:pt idx="0">
                  <c:v>3.4132918253328501</c:v>
                </c:pt>
                <c:pt idx="1">
                  <c:v>2.8042925727195702</c:v>
                </c:pt>
                <c:pt idx="2">
                  <c:v>2.7033166742389798</c:v>
                </c:pt>
                <c:pt idx="3">
                  <c:v>3.1691708402893699</c:v>
                </c:pt>
                <c:pt idx="4">
                  <c:v>2.9817510319356901</c:v>
                </c:pt>
                <c:pt idx="5">
                  <c:v>2.7626657599455902</c:v>
                </c:pt>
                <c:pt idx="6">
                  <c:v>2.6170877093386302</c:v>
                </c:pt>
                <c:pt idx="7">
                  <c:v>3.1270139258595</c:v>
                </c:pt>
                <c:pt idx="8">
                  <c:v>3.04656538969616</c:v>
                </c:pt>
                <c:pt idx="9">
                  <c:v>2.6260012662060599</c:v>
                </c:pt>
                <c:pt idx="10">
                  <c:v>2.7635818242417498</c:v>
                </c:pt>
                <c:pt idx="11">
                  <c:v>3.28906116399703</c:v>
                </c:pt>
                <c:pt idx="12">
                  <c:v>2.9631460427308101</c:v>
                </c:pt>
                <c:pt idx="13">
                  <c:v>2.6326774830935298</c:v>
                </c:pt>
                <c:pt idx="14">
                  <c:v>2.7006793289893198</c:v>
                </c:pt>
                <c:pt idx="15">
                  <c:v>2.9364773290727699</c:v>
                </c:pt>
                <c:pt idx="16">
                  <c:v>2.70566239316239</c:v>
                </c:pt>
                <c:pt idx="17">
                  <c:v>2.7569877255531599</c:v>
                </c:pt>
                <c:pt idx="18">
                  <c:v>2.6415708396615298</c:v>
                </c:pt>
                <c:pt idx="19">
                  <c:v>3.0472537424750898</c:v>
                </c:pt>
                <c:pt idx="20">
                  <c:v>3.0726485249652602</c:v>
                </c:pt>
                <c:pt idx="21">
                  <c:v>2.6283323499436699</c:v>
                </c:pt>
                <c:pt idx="22">
                  <c:v>2.5733499647486302</c:v>
                </c:pt>
                <c:pt idx="23">
                  <c:v>2.7691737484446501</c:v>
                </c:pt>
                <c:pt idx="24">
                  <c:v>2.6979472140762399</c:v>
                </c:pt>
                <c:pt idx="25">
                  <c:v>2.6272885206467902</c:v>
                </c:pt>
                <c:pt idx="26">
                  <c:v>2.5924095128247302</c:v>
                </c:pt>
                <c:pt idx="27">
                  <c:v>2.9504348290028202</c:v>
                </c:pt>
                <c:pt idx="28">
                  <c:v>3.0985764743658302</c:v>
                </c:pt>
                <c:pt idx="29">
                  <c:v>2.6730205680168702</c:v>
                </c:pt>
                <c:pt idx="30">
                  <c:v>2.7067464635473302</c:v>
                </c:pt>
                <c:pt idx="31">
                  <c:v>2.88605296881674</c:v>
                </c:pt>
                <c:pt idx="32">
                  <c:v>3.0895401989782201</c:v>
                </c:pt>
                <c:pt idx="33">
                  <c:v>2.54185893210283</c:v>
                </c:pt>
                <c:pt idx="34">
                  <c:v>2.63934471441573</c:v>
                </c:pt>
                <c:pt idx="35">
                  <c:v>3.0565308510927802</c:v>
                </c:pt>
                <c:pt idx="36">
                  <c:v>2.93989547038327</c:v>
                </c:pt>
                <c:pt idx="37">
                  <c:v>2.91901546017748</c:v>
                </c:pt>
                <c:pt idx="38">
                  <c:v>2.66080971433367</c:v>
                </c:pt>
                <c:pt idx="39">
                  <c:v>3.20265347180686</c:v>
                </c:pt>
              </c:numCache>
            </c:numRef>
          </c:val>
        </c:ser>
        <c:ser>
          <c:idx val="4"/>
          <c:order val="4"/>
          <c:tx>
            <c:strRef>
              <c:f>Chart7!$W$8</c:f>
              <c:strCache>
                <c:ptCount val="1"/>
                <c:pt idx="0">
                  <c:v>5 (least deprived)</c:v>
                </c:pt>
              </c:strCache>
            </c:strRef>
          </c:tx>
          <c:spPr>
            <a:ln w="190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star"/>
            <c:size val="5"/>
          </c:marker>
          <c:val>
            <c:numRef>
              <c:f>Chart7!$W$9:$W$48</c:f>
              <c:numCache>
                <c:formatCode>0.0</c:formatCode>
                <c:ptCount val="40"/>
                <c:pt idx="0">
                  <c:v>3.3212619490391799</c:v>
                </c:pt>
                <c:pt idx="1">
                  <c:v>2.8130134735458401</c:v>
                </c:pt>
                <c:pt idx="2">
                  <c:v>2.8072761381528202</c:v>
                </c:pt>
                <c:pt idx="3">
                  <c:v>3.1492184421384399</c:v>
                </c:pt>
                <c:pt idx="4">
                  <c:v>2.8902652056534799</c:v>
                </c:pt>
                <c:pt idx="5">
                  <c:v>2.6358328110051699</c:v>
                </c:pt>
                <c:pt idx="6">
                  <c:v>2.7213794465102499</c:v>
                </c:pt>
                <c:pt idx="7">
                  <c:v>3.0280434430215499</c:v>
                </c:pt>
                <c:pt idx="8">
                  <c:v>3.1317460814066198</c:v>
                </c:pt>
                <c:pt idx="9">
                  <c:v>2.8670012547051398</c:v>
                </c:pt>
                <c:pt idx="10">
                  <c:v>2.8369019632759298</c:v>
                </c:pt>
                <c:pt idx="11">
                  <c:v>3.18831942789034</c:v>
                </c:pt>
                <c:pt idx="12">
                  <c:v>2.9136940463413001</c:v>
                </c:pt>
                <c:pt idx="13">
                  <c:v>2.6998462720983798</c:v>
                </c:pt>
                <c:pt idx="14">
                  <c:v>2.8239992393267999</c:v>
                </c:pt>
                <c:pt idx="15">
                  <c:v>2.8725484013369398</c:v>
                </c:pt>
                <c:pt idx="16">
                  <c:v>2.92442430181283</c:v>
                </c:pt>
                <c:pt idx="17">
                  <c:v>2.7887088278127199</c:v>
                </c:pt>
                <c:pt idx="18">
                  <c:v>2.6849021523335299</c:v>
                </c:pt>
                <c:pt idx="19">
                  <c:v>3.0080234296348198</c:v>
                </c:pt>
                <c:pt idx="20">
                  <c:v>3.1444184231069401</c:v>
                </c:pt>
                <c:pt idx="21">
                  <c:v>2.6904326630103599</c:v>
                </c:pt>
                <c:pt idx="22">
                  <c:v>2.47420116871813</c:v>
                </c:pt>
                <c:pt idx="23">
                  <c:v>2.7762302692664802</c:v>
                </c:pt>
                <c:pt idx="24">
                  <c:v>2.6103131765925598</c:v>
                </c:pt>
                <c:pt idx="25">
                  <c:v>2.5239017492083899</c:v>
                </c:pt>
                <c:pt idx="26">
                  <c:v>2.5816600351623902</c:v>
                </c:pt>
                <c:pt idx="27">
                  <c:v>2.8732667860068499</c:v>
                </c:pt>
                <c:pt idx="28">
                  <c:v>3.17690841426885</c:v>
                </c:pt>
                <c:pt idx="29">
                  <c:v>2.7486131569874899</c:v>
                </c:pt>
                <c:pt idx="30">
                  <c:v>2.5269301213795599</c:v>
                </c:pt>
                <c:pt idx="31">
                  <c:v>2.7220541941855401</c:v>
                </c:pt>
                <c:pt idx="32">
                  <c:v>2.9957073705361199</c:v>
                </c:pt>
                <c:pt idx="33">
                  <c:v>2.6824589714703202</c:v>
                </c:pt>
                <c:pt idx="34">
                  <c:v>2.7043752707469499</c:v>
                </c:pt>
                <c:pt idx="35">
                  <c:v>3.1881538509297398</c:v>
                </c:pt>
                <c:pt idx="36">
                  <c:v>3.13253012048192</c:v>
                </c:pt>
                <c:pt idx="37">
                  <c:v>2.6775468570699901</c:v>
                </c:pt>
                <c:pt idx="38">
                  <c:v>2.8908440491153402</c:v>
                </c:pt>
                <c:pt idx="39">
                  <c:v>3.0510355029585798</c:v>
                </c:pt>
              </c:numCache>
            </c:numRef>
          </c:val>
        </c:ser>
        <c:marker val="1"/>
        <c:axId val="219836800"/>
        <c:axId val="219838720"/>
      </c:lineChart>
      <c:catAx>
        <c:axId val="219836800"/>
        <c:scaling>
          <c:orientation val="minMax"/>
        </c:scaling>
        <c:axPos val="b"/>
        <c:numFmt formatCode="General" sourceLinked="1"/>
        <c:tickLblPos val="nextTo"/>
        <c:crossAx val="219838720"/>
        <c:crosses val="autoZero"/>
        <c:auto val="1"/>
        <c:lblAlgn val="ctr"/>
        <c:lblOffset val="100"/>
      </c:catAx>
      <c:valAx>
        <c:axId val="219838720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Crude Rate (%)</a:t>
                </a:r>
              </a:p>
            </c:rich>
          </c:tx>
          <c:layout>
            <c:manualLayout>
              <c:xMode val="edge"/>
              <c:yMode val="edge"/>
              <c:x val="1.3588110403397042E-2"/>
              <c:y val="0.33590606729714445"/>
            </c:manualLayout>
          </c:layout>
        </c:title>
        <c:numFmt formatCode="0.0" sourceLinked="1"/>
        <c:tickLblPos val="nextTo"/>
        <c:crossAx val="21983680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5</xdr:row>
      <xdr:rowOff>152400</xdr:rowOff>
    </xdr:from>
    <xdr:to>
      <xdr:col>18</xdr:col>
      <xdr:colOff>38099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190499</xdr:rowOff>
    </xdr:from>
    <xdr:to>
      <xdr:col>16</xdr:col>
      <xdr:colOff>571500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</xdr:row>
      <xdr:rowOff>190498</xdr:rowOff>
    </xdr:from>
    <xdr:to>
      <xdr:col>17</xdr:col>
      <xdr:colOff>561974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</xdr:row>
      <xdr:rowOff>190498</xdr:rowOff>
    </xdr:from>
    <xdr:to>
      <xdr:col>16</xdr:col>
      <xdr:colOff>533400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6</xdr:row>
      <xdr:rowOff>190498</xdr:rowOff>
    </xdr:from>
    <xdr:to>
      <xdr:col>17</xdr:col>
      <xdr:colOff>561974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0"/>
  <sheetViews>
    <sheetView showGridLines="0" tabSelected="1" workbookViewId="0"/>
  </sheetViews>
  <sheetFormatPr defaultRowHeight="15"/>
  <cols>
    <col min="1" max="1" width="2" style="35" customWidth="1"/>
    <col min="2" max="2" width="21.5703125" style="1" bestFit="1" customWidth="1"/>
    <col min="3" max="16384" width="9.140625" style="1"/>
  </cols>
  <sheetData>
    <row r="1" spans="1:10">
      <c r="B1" s="15" t="s">
        <v>4</v>
      </c>
      <c r="C1" s="15"/>
      <c r="D1" s="15"/>
      <c r="E1" s="15"/>
      <c r="F1" s="15"/>
      <c r="G1" s="15"/>
      <c r="H1" s="15"/>
      <c r="I1" s="15"/>
      <c r="J1" s="15"/>
    </row>
    <row r="2" spans="1:10">
      <c r="A2" s="35" t="s">
        <v>5</v>
      </c>
      <c r="B2" s="15" t="s">
        <v>5</v>
      </c>
      <c r="C2" s="15"/>
      <c r="D2" s="15"/>
      <c r="E2" s="15"/>
      <c r="F2" s="15"/>
      <c r="G2" s="15"/>
      <c r="H2" s="15"/>
      <c r="I2" s="15"/>
      <c r="J2" s="15"/>
    </row>
    <row r="3" spans="1:10">
      <c r="A3" s="35" t="s">
        <v>69</v>
      </c>
      <c r="B3" s="2" t="str">
        <f ca="1">CONCATENATE(VLOOKUP(LEFT($B$7,3), Sheet1!$G$1:$H$4, 2, 0), " ", RIGHT($B$7,4), " - ", VLOOKUP(MID($B$46, 5,3), Sheet1!$G$6:$H$9, 2, 0), " ", RIGHT($B$46,5))</f>
        <v>January 2008 - December 2017p</v>
      </c>
      <c r="D3" s="3"/>
      <c r="E3" s="3"/>
      <c r="F3" s="4"/>
      <c r="G3" s="5"/>
      <c r="H3" s="6"/>
      <c r="I3" s="7"/>
      <c r="J3" s="7"/>
    </row>
    <row r="5" spans="1:10">
      <c r="B5" s="8" t="s">
        <v>5</v>
      </c>
      <c r="C5" s="9"/>
      <c r="D5" s="9"/>
      <c r="E5" s="9"/>
    </row>
    <row r="6" spans="1:10" ht="34.5">
      <c r="B6" s="10" t="s">
        <v>6</v>
      </c>
      <c r="C6" s="11" t="s">
        <v>7</v>
      </c>
      <c r="D6" s="11" t="s">
        <v>8</v>
      </c>
      <c r="E6" s="11" t="s">
        <v>9</v>
      </c>
    </row>
    <row r="7" spans="1:10">
      <c r="A7" s="35">
        <v>1</v>
      </c>
      <c r="B7" s="12" t="str">
        <f ca="1">VLOOKUP(A7,[0]!quarter_range,2,0)</f>
        <v>Jan-Mar 2008</v>
      </c>
      <c r="C7" s="12">
        <f ca="1">VLOOKUP(CONCATENATE($A$2, $A7, $A$3), [0]!table_range, 5, 0)</f>
        <v>7560</v>
      </c>
      <c r="D7" s="12">
        <f ca="1">VLOOKUP(CONCATENATE($A$2, $A7, $A$3), [0]!table_range, 6, 0)</f>
        <v>223804</v>
      </c>
      <c r="E7" s="16">
        <f ca="1">VLOOKUP(CONCATENATE($A$2, $A7, $A$3), [0]!table_range, 7, 0)</f>
        <v>3.3779557112473402</v>
      </c>
    </row>
    <row r="8" spans="1:10">
      <c r="A8" s="35">
        <f>A7+1</f>
        <v>2</v>
      </c>
      <c r="B8" s="12" t="str">
        <f ca="1">VLOOKUP(A8,[0]!quarter_range,2,0)</f>
        <v>Apr-Jun 2008</v>
      </c>
      <c r="C8" s="12">
        <f ca="1">VLOOKUP(CONCATENATE($A$2, $A8, $A$3), [0]!table_range, 5, 0)</f>
        <v>6238</v>
      </c>
      <c r="D8" s="12">
        <f ca="1">VLOOKUP(CONCATENATE($A$2, $A8, $A$3), [0]!table_range, 6, 0)</f>
        <v>222487</v>
      </c>
      <c r="E8" s="16">
        <f ca="1">VLOOKUP(CONCATENATE($A$2, $A8, $A$3), [0]!table_range, 7, 0)</f>
        <v>2.8037593207692999</v>
      </c>
    </row>
    <row r="9" spans="1:10">
      <c r="A9" s="35">
        <f>A8+1</f>
        <v>3</v>
      </c>
      <c r="B9" s="12" t="str">
        <f ca="1">VLOOKUP(A9,[0]!quarter_range,2,0)</f>
        <v>Jul-Sep 2008</v>
      </c>
      <c r="C9" s="12">
        <f ca="1">VLOOKUP(CONCATENATE($A$2, $A9, $A$3), [0]!table_range, 5, 0)</f>
        <v>6166</v>
      </c>
      <c r="D9" s="12">
        <f ca="1">VLOOKUP(CONCATENATE($A$2, $A9, $A$3), [0]!table_range, 6, 0)</f>
        <v>219869</v>
      </c>
      <c r="E9" s="16">
        <f ca="1">VLOOKUP(CONCATENATE($A$2, $A9, $A$3), [0]!table_range, 7, 0)</f>
        <v>2.8043971637656901</v>
      </c>
    </row>
    <row r="10" spans="1:10">
      <c r="A10" s="35">
        <f t="shared" ref="A10:A46" si="0">A9+1</f>
        <v>4</v>
      </c>
      <c r="B10" s="12" t="str">
        <f ca="1">VLOOKUP(A10,[0]!quarter_range,2,0)</f>
        <v>Oct-Dec 2008</v>
      </c>
      <c r="C10" s="12">
        <f ca="1">VLOOKUP(CONCATENATE($A$2, $A10, $A$3), [0]!table_range, 5, 0)</f>
        <v>7257</v>
      </c>
      <c r="D10" s="12">
        <f ca="1">VLOOKUP(CONCATENATE($A$2, $A10, $A$3), [0]!table_range, 6, 0)</f>
        <v>224026</v>
      </c>
      <c r="E10" s="16">
        <f ca="1">VLOOKUP(CONCATENATE($A$2, $A10, $A$3), [0]!table_range, 7, 0)</f>
        <v>3.2393561461616001</v>
      </c>
    </row>
    <row r="11" spans="1:10">
      <c r="A11" s="35">
        <f t="shared" si="0"/>
        <v>5</v>
      </c>
      <c r="B11" s="12" t="str">
        <f ca="1">VLOOKUP(A11,[0]!quarter_range,2,0)</f>
        <v>Jan-Mar 2009</v>
      </c>
      <c r="C11" s="12">
        <f ca="1">VLOOKUP(CONCATENATE($A$2, $A11, $A$3), [0]!table_range, 5, 0)</f>
        <v>6857</v>
      </c>
      <c r="D11" s="12">
        <f ca="1">VLOOKUP(CONCATENATE($A$2, $A11, $A$3), [0]!table_range, 6, 0)</f>
        <v>229667</v>
      </c>
      <c r="E11" s="16">
        <f ca="1">VLOOKUP(CONCATENATE($A$2, $A11, $A$3), [0]!table_range, 7, 0)</f>
        <v>2.9856270165065002</v>
      </c>
    </row>
    <row r="12" spans="1:10">
      <c r="A12" s="35">
        <f t="shared" si="0"/>
        <v>6</v>
      </c>
      <c r="B12" s="12" t="str">
        <f ca="1">VLOOKUP(A12,[0]!quarter_range,2,0)</f>
        <v>Apr-Jun 2009</v>
      </c>
      <c r="C12" s="12">
        <f ca="1">VLOOKUP(CONCATENATE($A$2, $A12, $A$3), [0]!table_range, 5, 0)</f>
        <v>6163</v>
      </c>
      <c r="D12" s="12">
        <f ca="1">VLOOKUP(CONCATENATE($A$2, $A12, $A$3), [0]!table_range, 6, 0)</f>
        <v>224176</v>
      </c>
      <c r="E12" s="16">
        <f ca="1">VLOOKUP(CONCATENATE($A$2, $A12, $A$3), [0]!table_range, 7, 0)</f>
        <v>2.7491792163300199</v>
      </c>
    </row>
    <row r="13" spans="1:10">
      <c r="A13" s="35">
        <f t="shared" si="0"/>
        <v>7</v>
      </c>
      <c r="B13" s="12" t="str">
        <f ca="1">VLOOKUP(A13,[0]!quarter_range,2,0)</f>
        <v>Jul-Sep 2009</v>
      </c>
      <c r="C13" s="12">
        <f ca="1">VLOOKUP(CONCATENATE($A$2, $A13, $A$3), [0]!table_range, 5, 0)</f>
        <v>6032</v>
      </c>
      <c r="D13" s="12">
        <f ca="1">VLOOKUP(CONCATENATE($A$2, $A13, $A$3), [0]!table_range, 6, 0)</f>
        <v>222348</v>
      </c>
      <c r="E13" s="16">
        <f ca="1">VLOOKUP(CONCATENATE($A$2, $A13, $A$3), [0]!table_range, 7, 0)</f>
        <v>2.7128645186824198</v>
      </c>
    </row>
    <row r="14" spans="1:10">
      <c r="A14" s="35">
        <f t="shared" si="0"/>
        <v>8</v>
      </c>
      <c r="B14" s="12" t="str">
        <f ca="1">VLOOKUP(A14,[0]!quarter_range,2,0)</f>
        <v>Oct-Dec 2009</v>
      </c>
      <c r="C14" s="12">
        <f ca="1">VLOOKUP(CONCATENATE($A$2, $A14, $A$3), [0]!table_range, 5, 0)</f>
        <v>6895</v>
      </c>
      <c r="D14" s="12">
        <f ca="1">VLOOKUP(CONCATENATE($A$2, $A14, $A$3), [0]!table_range, 6, 0)</f>
        <v>225327</v>
      </c>
      <c r="E14" s="16">
        <f ca="1">VLOOKUP(CONCATENATE($A$2, $A14, $A$3), [0]!table_range, 7, 0)</f>
        <v>3.05999724844337</v>
      </c>
    </row>
    <row r="15" spans="1:10">
      <c r="A15" s="35">
        <f t="shared" si="0"/>
        <v>9</v>
      </c>
      <c r="B15" s="12" t="str">
        <f ca="1">VLOOKUP(A15,[0]!quarter_range,2,0)</f>
        <v>Jan-Mar 2010</v>
      </c>
      <c r="C15" s="12">
        <f ca="1">VLOOKUP(CONCATENATE($A$2, $A15, $A$3), [0]!table_range, 5, 0)</f>
        <v>6843</v>
      </c>
      <c r="D15" s="12">
        <f ca="1">VLOOKUP(CONCATENATE($A$2, $A15, $A$3), [0]!table_range, 6, 0)</f>
        <v>225138</v>
      </c>
      <c r="E15" s="16">
        <f ca="1">VLOOKUP(CONCATENATE($A$2, $A15, $A$3), [0]!table_range, 7, 0)</f>
        <v>3.03946912560296</v>
      </c>
    </row>
    <row r="16" spans="1:10">
      <c r="A16" s="35">
        <f t="shared" si="0"/>
        <v>10</v>
      </c>
      <c r="B16" s="12" t="str">
        <f ca="1">VLOOKUP(A16,[0]!quarter_range,2,0)</f>
        <v>Apr-Jun 2010</v>
      </c>
      <c r="C16" s="12">
        <f ca="1">VLOOKUP(CONCATENATE($A$2, $A16, $A$3), [0]!table_range, 5, 0)</f>
        <v>6185</v>
      </c>
      <c r="D16" s="12">
        <f ca="1">VLOOKUP(CONCATENATE($A$2, $A16, $A$3), [0]!table_range, 6, 0)</f>
        <v>224461</v>
      </c>
      <c r="E16" s="16">
        <f ca="1">VLOOKUP(CONCATENATE($A$2, $A16, $A$3), [0]!table_range, 7, 0)</f>
        <v>2.7554898178302598</v>
      </c>
    </row>
    <row r="17" spans="1:5">
      <c r="A17" s="35">
        <f t="shared" si="0"/>
        <v>11</v>
      </c>
      <c r="B17" s="12" t="str">
        <f ca="1">VLOOKUP(A17,[0]!quarter_range,2,0)</f>
        <v>Jul-Sep 2010</v>
      </c>
      <c r="C17" s="12">
        <f ca="1">VLOOKUP(CONCATENATE($A$2, $A17, $A$3), [0]!table_range, 5, 0)</f>
        <v>6094</v>
      </c>
      <c r="D17" s="12">
        <f ca="1">VLOOKUP(CONCATENATE($A$2, $A17, $A$3), [0]!table_range, 6, 0)</f>
        <v>222584</v>
      </c>
      <c r="E17" s="16">
        <f ca="1">VLOOKUP(CONCATENATE($A$2, $A17, $A$3), [0]!table_range, 7, 0)</f>
        <v>2.7378427919347299</v>
      </c>
    </row>
    <row r="18" spans="1:5">
      <c r="A18" s="35">
        <f t="shared" si="0"/>
        <v>12</v>
      </c>
      <c r="B18" s="12" t="str">
        <f ca="1">VLOOKUP(A18,[0]!quarter_range,2,0)</f>
        <v>Oct-Dec 2010</v>
      </c>
      <c r="C18" s="12">
        <f ca="1">VLOOKUP(CONCATENATE($A$2, $A18, $A$3), [0]!table_range, 5, 0)</f>
        <v>6875</v>
      </c>
      <c r="D18" s="12">
        <f ca="1">VLOOKUP(CONCATENATE($A$2, $A18, $A$3), [0]!table_range, 6, 0)</f>
        <v>218001</v>
      </c>
      <c r="E18" s="16">
        <f ca="1">VLOOKUP(CONCATENATE($A$2, $A18, $A$3), [0]!table_range, 7, 0)</f>
        <v>3.15365525846211</v>
      </c>
    </row>
    <row r="19" spans="1:5">
      <c r="A19" s="35">
        <f t="shared" si="0"/>
        <v>13</v>
      </c>
      <c r="B19" s="12" t="str">
        <f ca="1">VLOOKUP(A19,[0]!quarter_range,2,0)</f>
        <v>Jan-Mar 2011</v>
      </c>
      <c r="C19" s="12">
        <f ca="1">VLOOKUP(CONCATENATE($A$2, $A19, $A$3), [0]!table_range, 5, 0)</f>
        <v>6599</v>
      </c>
      <c r="D19" s="12">
        <f ca="1">VLOOKUP(CONCATENATE($A$2, $A19, $A$3), [0]!table_range, 6, 0)</f>
        <v>226654</v>
      </c>
      <c r="E19" s="16">
        <f ca="1">VLOOKUP(CONCATENATE($A$2, $A19, $A$3), [0]!table_range, 7, 0)</f>
        <v>2.9114862301128501</v>
      </c>
    </row>
    <row r="20" spans="1:5">
      <c r="A20" s="35">
        <f t="shared" si="0"/>
        <v>14</v>
      </c>
      <c r="B20" s="12" t="str">
        <f ca="1">VLOOKUP(A20,[0]!quarter_range,2,0)</f>
        <v>Apr-Jun 2011</v>
      </c>
      <c r="C20" s="12">
        <f ca="1">VLOOKUP(CONCATENATE($A$2, $A20, $A$3), [0]!table_range, 5, 0)</f>
        <v>6193</v>
      </c>
      <c r="D20" s="12">
        <f ca="1">VLOOKUP(CONCATENATE($A$2, $A20, $A$3), [0]!table_range, 6, 0)</f>
        <v>220853</v>
      </c>
      <c r="E20" s="16">
        <f ca="1">VLOOKUP(CONCATENATE($A$2, $A20, $A$3), [0]!table_range, 7, 0)</f>
        <v>2.8041276324070701</v>
      </c>
    </row>
    <row r="21" spans="1:5">
      <c r="A21" s="35">
        <f t="shared" si="0"/>
        <v>15</v>
      </c>
      <c r="B21" s="12" t="str">
        <f ca="1">VLOOKUP(A21,[0]!quarter_range,2,0)</f>
        <v>Jul-Sep 2011</v>
      </c>
      <c r="C21" s="12">
        <f ca="1">VLOOKUP(CONCATENATE($A$2, $A21, $A$3), [0]!table_range, 5, 0)</f>
        <v>6065</v>
      </c>
      <c r="D21" s="12">
        <f ca="1">VLOOKUP(CONCATENATE($A$2, $A21, $A$3), [0]!table_range, 6, 0)</f>
        <v>223701</v>
      </c>
      <c r="E21" s="16">
        <f ca="1">VLOOKUP(CONCATENATE($A$2, $A21, $A$3), [0]!table_range, 7, 0)</f>
        <v>2.7112082646031901</v>
      </c>
    </row>
    <row r="22" spans="1:5">
      <c r="A22" s="35">
        <f t="shared" si="0"/>
        <v>16</v>
      </c>
      <c r="B22" s="12" t="str">
        <f ca="1">VLOOKUP(A22,[0]!quarter_range,2,0)</f>
        <v>Oct-Dec 2011</v>
      </c>
      <c r="C22" s="12">
        <f ca="1">VLOOKUP(CONCATENATE($A$2, $A22, $A$3), [0]!table_range, 5, 0)</f>
        <v>6600</v>
      </c>
      <c r="D22" s="12">
        <f ca="1">VLOOKUP(CONCATENATE($A$2, $A22, $A$3), [0]!table_range, 6, 0)</f>
        <v>226138</v>
      </c>
      <c r="E22" s="16">
        <f ca="1">VLOOKUP(CONCATENATE($A$2, $A22, $A$3), [0]!table_range, 7, 0)</f>
        <v>2.9185718455102601</v>
      </c>
    </row>
    <row r="23" spans="1:5">
      <c r="A23" s="35">
        <f t="shared" si="0"/>
        <v>17</v>
      </c>
      <c r="B23" s="12" t="str">
        <f ca="1">VLOOKUP(A23,[0]!quarter_range,2,0)</f>
        <v>Jan-Mar 2012</v>
      </c>
      <c r="C23" s="12">
        <f ca="1">VLOOKUP(CONCATENATE($A$2, $A23, $A$3), [0]!table_range, 5, 0)</f>
        <v>6671</v>
      </c>
      <c r="D23" s="12">
        <f ca="1">VLOOKUP(CONCATENATE($A$2, $A23, $A$3), [0]!table_range, 6, 0)</f>
        <v>233594</v>
      </c>
      <c r="E23" s="16">
        <f ca="1">VLOOKUP(CONCATENATE($A$2, $A23, $A$3), [0]!table_range, 7, 0)</f>
        <v>2.8558096526451799</v>
      </c>
    </row>
    <row r="24" spans="1:5">
      <c r="A24" s="35">
        <f t="shared" si="0"/>
        <v>18</v>
      </c>
      <c r="B24" s="12" t="str">
        <f ca="1">VLOOKUP(A24,[0]!quarter_range,2,0)</f>
        <v>Apr-Jun 2012</v>
      </c>
      <c r="C24" s="12">
        <f ca="1">VLOOKUP(CONCATENATE($A$2, $A24, $A$3), [0]!table_range, 5, 0)</f>
        <v>6424</v>
      </c>
      <c r="D24" s="12">
        <f ca="1">VLOOKUP(CONCATENATE($A$2, $A24, $A$3), [0]!table_range, 6, 0)</f>
        <v>227912</v>
      </c>
      <c r="E24" s="16">
        <f ca="1">VLOOKUP(CONCATENATE($A$2, $A24, $A$3), [0]!table_range, 7, 0)</f>
        <v>2.8186317526062599</v>
      </c>
    </row>
    <row r="25" spans="1:5">
      <c r="A25" s="35">
        <f t="shared" si="0"/>
        <v>19</v>
      </c>
      <c r="B25" s="12" t="str">
        <f ca="1">VLOOKUP(A25,[0]!quarter_range,2,0)</f>
        <v>Jul-Sep 2012</v>
      </c>
      <c r="C25" s="12">
        <f ca="1">VLOOKUP(CONCATENATE($A$2, $A25, $A$3), [0]!table_range, 5, 0)</f>
        <v>6019</v>
      </c>
      <c r="D25" s="12">
        <f ca="1">VLOOKUP(CONCATENATE($A$2, $A25, $A$3), [0]!table_range, 6, 0)</f>
        <v>226394</v>
      </c>
      <c r="E25" s="16">
        <f ca="1">VLOOKUP(CONCATENATE($A$2, $A25, $A$3), [0]!table_range, 7, 0)</f>
        <v>2.6586393632340002</v>
      </c>
    </row>
    <row r="26" spans="1:5">
      <c r="A26" s="35">
        <f t="shared" si="0"/>
        <v>20</v>
      </c>
      <c r="B26" s="12" t="str">
        <f ca="1">VLOOKUP(A26,[0]!quarter_range,2,0)</f>
        <v>Oct-Dec 2012</v>
      </c>
      <c r="C26" s="12">
        <f ca="1">VLOOKUP(CONCATENATE($A$2, $A26, $A$3), [0]!table_range, 5, 0)</f>
        <v>7076</v>
      </c>
      <c r="D26" s="12">
        <f ca="1">VLOOKUP(CONCATENATE($A$2, $A26, $A$3), [0]!table_range, 6, 0)</f>
        <v>232835</v>
      </c>
      <c r="E26" s="16">
        <f ca="1">VLOOKUP(CONCATENATE($A$2, $A26, $A$3), [0]!table_range, 7, 0)</f>
        <v>3.0390619966929302</v>
      </c>
    </row>
    <row r="27" spans="1:5">
      <c r="A27" s="35">
        <f t="shared" si="0"/>
        <v>21</v>
      </c>
      <c r="B27" s="12" t="str">
        <f ca="1">VLOOKUP(A27,[0]!quarter_range,2,0)</f>
        <v>Jan-Mar 2013</v>
      </c>
      <c r="C27" s="12">
        <f ca="1">VLOOKUP(CONCATENATE($A$2, $A27, $A$3), [0]!table_range, 5, 0)</f>
        <v>6975</v>
      </c>
      <c r="D27" s="12">
        <f ca="1">VLOOKUP(CONCATENATE($A$2, $A27, $A$3), [0]!table_range, 6, 0)</f>
        <v>227587</v>
      </c>
      <c r="E27" s="16">
        <f ca="1">VLOOKUP(CONCATENATE($A$2, $A27, $A$3), [0]!table_range, 7, 0)</f>
        <v>3.0647620470413499</v>
      </c>
    </row>
    <row r="28" spans="1:5">
      <c r="A28" s="35">
        <f t="shared" si="0"/>
        <v>22</v>
      </c>
      <c r="B28" s="12" t="str">
        <f ca="1">VLOOKUP(A28,[0]!quarter_range,2,0)</f>
        <v>Apr-Jun 2013</v>
      </c>
      <c r="C28" s="12">
        <f ca="1">VLOOKUP(CONCATENATE($A$2, $A28, $A$3), [0]!table_range, 5, 0)</f>
        <v>6254</v>
      </c>
      <c r="D28" s="12">
        <f ca="1">VLOOKUP(CONCATENATE($A$2, $A28, $A$3), [0]!table_range, 6, 0)</f>
        <v>229972</v>
      </c>
      <c r="E28" s="16">
        <f ca="1">VLOOKUP(CONCATENATE($A$2, $A28, $A$3), [0]!table_range, 7, 0)</f>
        <v>2.7194614996608202</v>
      </c>
    </row>
    <row r="29" spans="1:5">
      <c r="A29" s="35">
        <f t="shared" si="0"/>
        <v>23</v>
      </c>
      <c r="B29" s="12" t="str">
        <f ca="1">VLOOKUP(A29,[0]!quarter_range,2,0)</f>
        <v>Jul-Sep 2013</v>
      </c>
      <c r="C29" s="12">
        <f ca="1">VLOOKUP(CONCATENATE($A$2, $A29, $A$3), [0]!table_range, 5, 0)</f>
        <v>5923</v>
      </c>
      <c r="D29" s="12">
        <f ca="1">VLOOKUP(CONCATENATE($A$2, $A29, $A$3), [0]!table_range, 6, 0)</f>
        <v>229396</v>
      </c>
      <c r="E29" s="16">
        <f ca="1">VLOOKUP(CONCATENATE($A$2, $A29, $A$3), [0]!table_range, 7, 0)</f>
        <v>2.58199794242271</v>
      </c>
    </row>
    <row r="30" spans="1:5">
      <c r="A30" s="35">
        <f t="shared" si="0"/>
        <v>24</v>
      </c>
      <c r="B30" s="12" t="str">
        <f ca="1">VLOOKUP(A30,[0]!quarter_range,2,0)</f>
        <v>Oct-Dec 2013</v>
      </c>
      <c r="C30" s="12">
        <f ca="1">VLOOKUP(CONCATENATE($A$2, $A30, $A$3), [0]!table_range, 5, 0)</f>
        <v>6429</v>
      </c>
      <c r="D30" s="12">
        <f ca="1">VLOOKUP(CONCATENATE($A$2, $A30, $A$3), [0]!table_range, 6, 0)</f>
        <v>231980</v>
      </c>
      <c r="E30" s="16">
        <f ca="1">VLOOKUP(CONCATENATE($A$2, $A30, $A$3), [0]!table_range, 7, 0)</f>
        <v>2.7713595999655101</v>
      </c>
    </row>
    <row r="31" spans="1:5">
      <c r="A31" s="35">
        <f t="shared" si="0"/>
        <v>25</v>
      </c>
      <c r="B31" s="12" t="str">
        <f ca="1">VLOOKUP(A31,[0]!quarter_range,2,0)</f>
        <v>Jan-Mar 2014</v>
      </c>
      <c r="C31" s="12">
        <f ca="1">VLOOKUP(CONCATENATE($A$2, $A31, $A$3), [0]!table_range, 5, 0)</f>
        <v>6381</v>
      </c>
      <c r="D31" s="12">
        <f ca="1">VLOOKUP(CONCATENATE($A$2, $A31, $A$3), [0]!table_range, 6, 0)</f>
        <v>235801</v>
      </c>
      <c r="E31" s="16">
        <f ca="1">VLOOKUP(CONCATENATE($A$2, $A31, $A$3), [0]!table_range, 7, 0)</f>
        <v>2.7060953939974799</v>
      </c>
    </row>
    <row r="32" spans="1:5">
      <c r="A32" s="35">
        <f t="shared" si="0"/>
        <v>26</v>
      </c>
      <c r="B32" s="12" t="str">
        <f ca="1">VLOOKUP(A32,[0]!quarter_range,2,0)</f>
        <v>Apr-Jun 2014</v>
      </c>
      <c r="C32" s="12">
        <f ca="1">VLOOKUP(CONCATENATE($A$2, $A32, $A$3), [0]!table_range, 5, 0)</f>
        <v>5915</v>
      </c>
      <c r="D32" s="12">
        <f ca="1">VLOOKUP(CONCATENATE($A$2, $A32, $A$3), [0]!table_range, 6, 0)</f>
        <v>233895</v>
      </c>
      <c r="E32" s="16">
        <f ca="1">VLOOKUP(CONCATENATE($A$2, $A32, $A$3), [0]!table_range, 7, 0)</f>
        <v>2.5289125462280002</v>
      </c>
    </row>
    <row r="33" spans="1:5">
      <c r="A33" s="35">
        <f t="shared" si="0"/>
        <v>27</v>
      </c>
      <c r="B33" s="12" t="str">
        <f ca="1">VLOOKUP(A33,[0]!quarter_range,2,0)</f>
        <v>Jul-Sep 2014</v>
      </c>
      <c r="C33" s="12">
        <f ca="1">VLOOKUP(CONCATENATE($A$2, $A33, $A$3), [0]!table_range, 5, 0)</f>
        <v>6178</v>
      </c>
      <c r="D33" s="12">
        <f ca="1">VLOOKUP(CONCATENATE($A$2, $A33, $A$3), [0]!table_range, 6, 0)</f>
        <v>232011</v>
      </c>
      <c r="E33" s="16">
        <f ca="1">VLOOKUP(CONCATENATE($A$2, $A33, $A$3), [0]!table_range, 7, 0)</f>
        <v>2.6628047808078001</v>
      </c>
    </row>
    <row r="34" spans="1:5">
      <c r="A34" s="35">
        <f t="shared" si="0"/>
        <v>28</v>
      </c>
      <c r="B34" s="12" t="str">
        <f ca="1">VLOOKUP(A34,[0]!quarter_range,2,0)</f>
        <v>Oct-Dec 2014</v>
      </c>
      <c r="C34" s="12">
        <f ca="1">VLOOKUP(CONCATENATE($A$2, $A34, $A$3), [0]!table_range, 5, 0)</f>
        <v>6918</v>
      </c>
      <c r="D34" s="12">
        <f ca="1">VLOOKUP(CONCATENATE($A$2, $A34, $A$3), [0]!table_range, 6, 0)</f>
        <v>235417</v>
      </c>
      <c r="E34" s="16">
        <f ca="1">VLOOKUP(CONCATENATE($A$2, $A34, $A$3), [0]!table_range, 7, 0)</f>
        <v>2.9386153081553101</v>
      </c>
    </row>
    <row r="35" spans="1:5">
      <c r="A35" s="35">
        <f t="shared" si="0"/>
        <v>29</v>
      </c>
      <c r="B35" s="12" t="str">
        <f ca="1">VLOOKUP(A35,[0]!quarter_range,2,0)</f>
        <v>Jan-Mar 2015</v>
      </c>
      <c r="C35" s="12">
        <f ca="1">VLOOKUP(CONCATENATE($A$2, $A35, $A$3), [0]!table_range, 5, 0)</f>
        <v>7377</v>
      </c>
      <c r="D35" s="12">
        <f ca="1">VLOOKUP(CONCATENATE($A$2, $A35, $A$3), [0]!table_range, 6, 0)</f>
        <v>236639</v>
      </c>
      <c r="E35" s="16">
        <f ca="1">VLOOKUP(CONCATENATE($A$2, $A35, $A$3), [0]!table_range, 7, 0)</f>
        <v>3.11740668275305</v>
      </c>
    </row>
    <row r="36" spans="1:5">
      <c r="A36" s="35">
        <f t="shared" si="0"/>
        <v>30</v>
      </c>
      <c r="B36" s="12" t="str">
        <f ca="1">VLOOKUP(A36,[0]!quarter_range,2,0)</f>
        <v>Apr-Jun 2015</v>
      </c>
      <c r="C36" s="12">
        <f ca="1">VLOOKUP(CONCATENATE($A$2, $A36, $A$3), [0]!table_range, 5, 0)</f>
        <v>6468</v>
      </c>
      <c r="D36" s="12">
        <f ca="1">VLOOKUP(CONCATENATE($A$2, $A36, $A$3), [0]!table_range, 6, 0)</f>
        <v>232029</v>
      </c>
      <c r="E36" s="16">
        <f ca="1">VLOOKUP(CONCATENATE($A$2, $A36, $A$3), [0]!table_range, 7, 0)</f>
        <v>2.7875825866594202</v>
      </c>
    </row>
    <row r="37" spans="1:5">
      <c r="A37" s="35">
        <f t="shared" si="0"/>
        <v>31</v>
      </c>
      <c r="B37" s="12" t="str">
        <f ca="1">VLOOKUP(A37,[0]!quarter_range,2,0)</f>
        <v>Jul-Sep 2015</v>
      </c>
      <c r="C37" s="12">
        <f ca="1">VLOOKUP(CONCATENATE($A$2, $A37, $A$3), [0]!table_range, 5, 0)</f>
        <v>6084</v>
      </c>
      <c r="D37" s="12">
        <f ca="1">VLOOKUP(CONCATENATE($A$2, $A37, $A$3), [0]!table_range, 6, 0)</f>
        <v>232440</v>
      </c>
      <c r="E37" s="16">
        <f ca="1">VLOOKUP(CONCATENATE($A$2, $A37, $A$3), [0]!table_range, 7, 0)</f>
        <v>2.6174496644295302</v>
      </c>
    </row>
    <row r="38" spans="1:5">
      <c r="A38" s="35">
        <f t="shared" si="0"/>
        <v>32</v>
      </c>
      <c r="B38" s="12" t="str">
        <f ca="1">VLOOKUP(A38,[0]!quarter_range,2,0)</f>
        <v>Oct-Dec 2015</v>
      </c>
      <c r="C38" s="12">
        <f ca="1">VLOOKUP(CONCATENATE($A$2, $A38, $A$3), [0]!table_range, 5, 0)</f>
        <v>6724</v>
      </c>
      <c r="D38" s="12">
        <f ca="1">VLOOKUP(CONCATENATE($A$2, $A38, $A$3), [0]!table_range, 6, 0)</f>
        <v>236265</v>
      </c>
      <c r="E38" s="16">
        <f ca="1">VLOOKUP(CONCATENATE($A$2, $A38, $A$3), [0]!table_range, 7, 0)</f>
        <v>2.8459568704632501</v>
      </c>
    </row>
    <row r="39" spans="1:5">
      <c r="A39" s="35">
        <f t="shared" si="0"/>
        <v>33</v>
      </c>
      <c r="B39" s="12" t="str">
        <f ca="1">VLOOKUP(A39,[0]!quarter_range,2,0)</f>
        <v>Jan-Mar 2016</v>
      </c>
      <c r="C39" s="12">
        <f ca="1">VLOOKUP(CONCATENATE($A$2, $A39, $A$3), [0]!table_range, 5, 0)</f>
        <v>7188</v>
      </c>
      <c r="D39" s="12">
        <f ca="1">VLOOKUP(CONCATENATE($A$2, $A39, $A$3), [0]!table_range, 6, 0)</f>
        <v>237306</v>
      </c>
      <c r="E39" s="16">
        <f ca="1">VLOOKUP(CONCATENATE($A$2, $A39, $A$3), [0]!table_range, 7, 0)</f>
        <v>3.0290005309600199</v>
      </c>
    </row>
    <row r="40" spans="1:5">
      <c r="A40" s="35">
        <f t="shared" si="0"/>
        <v>34</v>
      </c>
      <c r="B40" s="12" t="str">
        <f ca="1">VLOOKUP(A40,[0]!quarter_range,2,0)</f>
        <v>Apr-Jun 2016</v>
      </c>
      <c r="C40" s="12">
        <f ca="1">VLOOKUP(CONCATENATE($A$2, $A40, $A$3), [0]!table_range, 5, 0)</f>
        <v>6126</v>
      </c>
      <c r="D40" s="12">
        <f ca="1">VLOOKUP(CONCATENATE($A$2, $A40, $A$3), [0]!table_range, 6, 0)</f>
        <v>235752</v>
      </c>
      <c r="E40" s="16">
        <f ca="1">VLOOKUP(CONCATENATE($A$2, $A40, $A$3), [0]!table_range, 7, 0)</f>
        <v>2.5984933319759702</v>
      </c>
    </row>
    <row r="41" spans="1:5">
      <c r="A41" s="35">
        <f t="shared" si="0"/>
        <v>35</v>
      </c>
      <c r="B41" s="12" t="str">
        <f ca="1">VLOOKUP(A41,[0]!quarter_range,2,0)</f>
        <v>Jul-Sep 2016</v>
      </c>
      <c r="C41" s="12">
        <f ca="1">VLOOKUP(CONCATENATE($A$2, $A41, $A$3), [0]!table_range, 5, 0)</f>
        <v>6157</v>
      </c>
      <c r="D41" s="12">
        <f ca="1">VLOOKUP(CONCATENATE($A$2, $A41, $A$3), [0]!table_range, 6, 0)</f>
        <v>229165</v>
      </c>
      <c r="E41" s="16">
        <f ca="1">VLOOKUP(CONCATENATE($A$2, $A41, $A$3), [0]!table_range, 7, 0)</f>
        <v>2.68671044880326</v>
      </c>
    </row>
    <row r="42" spans="1:5">
      <c r="A42" s="35">
        <f t="shared" si="0"/>
        <v>36</v>
      </c>
      <c r="B42" s="12" t="str">
        <f ca="1">VLOOKUP(A42,[0]!quarter_range,2,0)</f>
        <v>Oct-Dec 2016</v>
      </c>
      <c r="C42" s="12">
        <f ca="1">VLOOKUP(CONCATENATE($A$2, $A42, $A$3), [0]!table_range, 5, 0)</f>
        <v>7107</v>
      </c>
      <c r="D42" s="12">
        <f ca="1">VLOOKUP(CONCATENATE($A$2, $A42, $A$3), [0]!table_range, 6, 0)</f>
        <v>230945</v>
      </c>
      <c r="E42" s="16">
        <f ca="1">VLOOKUP(CONCATENATE($A$2, $A42, $A$3), [0]!table_range, 7, 0)</f>
        <v>3.0773560804520499</v>
      </c>
    </row>
    <row r="43" spans="1:5">
      <c r="A43" s="35">
        <f t="shared" si="0"/>
        <v>37</v>
      </c>
      <c r="B43" s="12" t="str">
        <f ca="1">VLOOKUP(A43,[0]!quarter_range,2,0)</f>
        <v>Jan-Mar 2017</v>
      </c>
      <c r="C43" s="12">
        <f ca="1">VLOOKUP(CONCATENATE($A$2, $A43, $A$3), [0]!table_range, 5, 0)</f>
        <v>7120</v>
      </c>
      <c r="D43" s="12">
        <f ca="1">VLOOKUP(CONCATENATE($A$2, $A43, $A$3), [0]!table_range, 6, 0)</f>
        <v>230891</v>
      </c>
      <c r="E43" s="16">
        <f ca="1">VLOOKUP(CONCATENATE($A$2, $A43, $A$3), [0]!table_range, 7, 0)</f>
        <v>3.0837061643805899</v>
      </c>
    </row>
    <row r="44" spans="1:5">
      <c r="A44" s="35">
        <f t="shared" si="0"/>
        <v>38</v>
      </c>
      <c r="B44" s="12" t="str">
        <f ca="1">VLOOKUP(A44,[0]!quarter_range,2,0)</f>
        <v>Apr-Jun 2017</v>
      </c>
      <c r="C44" s="12">
        <f ca="1">VLOOKUP(CONCATENATE($A$2, $A44, $A$3), [0]!table_range, 5, 0)</f>
        <v>6337</v>
      </c>
      <c r="D44" s="12">
        <f ca="1">VLOOKUP(CONCATENATE($A$2, $A44, $A$3), [0]!table_range, 6, 0)</f>
        <v>226918</v>
      </c>
      <c r="E44" s="16">
        <f ca="1">VLOOKUP(CONCATENATE($A$2, $A44, $A$3), [0]!table_range, 7, 0)</f>
        <v>2.7926387505618702</v>
      </c>
    </row>
    <row r="45" spans="1:5">
      <c r="A45" s="35">
        <f t="shared" si="0"/>
        <v>39</v>
      </c>
      <c r="B45" s="12" t="str">
        <f ca="1">VLOOKUP(A45,[0]!quarter_range,2,0)</f>
        <v>Jul-Sep 2017</v>
      </c>
      <c r="C45" s="12">
        <f ca="1">VLOOKUP(CONCATENATE($A$2, $A45, $A$3), [0]!table_range, 5, 0)</f>
        <v>6172</v>
      </c>
      <c r="D45" s="12">
        <f ca="1">VLOOKUP(CONCATENATE($A$2, $A45, $A$3), [0]!table_range, 6, 0)</f>
        <v>224560</v>
      </c>
      <c r="E45" s="16">
        <f ca="1">VLOOKUP(CONCATENATE($A$2, $A45, $A$3), [0]!table_range, 7, 0)</f>
        <v>2.7484859280370499</v>
      </c>
    </row>
    <row r="46" spans="1:5">
      <c r="A46" s="35">
        <f t="shared" si="0"/>
        <v>40</v>
      </c>
      <c r="B46" s="12" t="str">
        <f ca="1">CONCATENATE(VLOOKUP(A46,[0]!quarter_range,2,0), "p")</f>
        <v>Oct-Dec 2017p</v>
      </c>
      <c r="C46" s="12">
        <f ca="1">VLOOKUP(CONCATENATE($A$2, $A46, $A$3), [0]!table_range, 5, 0)</f>
        <v>7595</v>
      </c>
      <c r="D46" s="12">
        <f ca="1">VLOOKUP(CONCATENATE($A$2, $A46, $A$3), [0]!table_range, 6, 0)</f>
        <v>230719</v>
      </c>
      <c r="E46" s="16">
        <f ca="1">VLOOKUP(CONCATENATE($A$2, $A46, $A$3), [0]!table_range, 7, 0)</f>
        <v>3.2918831999098401</v>
      </c>
    </row>
    <row r="48" spans="1:5">
      <c r="B48" s="30" t="s">
        <v>132</v>
      </c>
    </row>
    <row r="49" spans="2:2">
      <c r="B49" s="31" t="s">
        <v>130</v>
      </c>
    </row>
    <row r="50" spans="2:2">
      <c r="B50" s="31" t="s">
        <v>131</v>
      </c>
    </row>
  </sheetData>
  <mergeCells count="2">
    <mergeCell ref="B1:J1"/>
    <mergeCell ref="B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U52"/>
  <sheetViews>
    <sheetView showGridLines="0" workbookViewId="0"/>
  </sheetViews>
  <sheetFormatPr defaultRowHeight="15"/>
  <cols>
    <col min="1" max="1" width="2.140625" style="36" customWidth="1"/>
    <col min="2" max="2" width="12.42578125" customWidth="1"/>
    <col min="18" max="21" width="9.140625" style="36"/>
  </cols>
  <sheetData>
    <row r="3" spans="1:21" ht="24.75" customHeight="1">
      <c r="A3" s="36" t="s">
        <v>5</v>
      </c>
      <c r="B3" s="17" t="s">
        <v>116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1">
      <c r="A4" s="36" t="s">
        <v>129</v>
      </c>
      <c r="B4" s="33" t="str">
        <f>TEXT(B7, "")</f>
        <v>Scotland  - Elective Non-surgical</v>
      </c>
    </row>
    <row r="5" spans="1:21">
      <c r="A5" s="36">
        <v>1</v>
      </c>
      <c r="B5" s="32" t="str">
        <f ca="1">CONCATENATE(VLOOKUP(LEFT($B$9,3), Sheet1!$G$1:$H$4, 2, 0), " ", RIGHT($B$9,4), " - ", VLOOKUP(MID($B$48, 5,3), Sheet1!$G$6:$H$9, 2, 0), " ", RIGHT($B$48,5))</f>
        <v>January 2008 - December 2017p</v>
      </c>
    </row>
    <row r="7" spans="1:21">
      <c r="B7" s="23" t="str">
        <f>"Scotland  - " &amp;TEXT(VLOOKUP(A5,Sheet1!$A$23:$B$26,2,0),"")</f>
        <v>Scotland  - Elective Non-surgical</v>
      </c>
      <c r="C7" s="24"/>
      <c r="D7" s="24"/>
      <c r="E7" s="24"/>
      <c r="R7" s="38">
        <v>1</v>
      </c>
      <c r="S7" s="39">
        <v>2</v>
      </c>
      <c r="T7" s="40">
        <v>3</v>
      </c>
      <c r="U7" s="40">
        <v>4</v>
      </c>
    </row>
    <row r="8" spans="1:21" ht="45.75">
      <c r="B8" s="10" t="s">
        <v>6</v>
      </c>
      <c r="C8" s="11" t="s">
        <v>7</v>
      </c>
      <c r="D8" s="11" t="s">
        <v>8</v>
      </c>
      <c r="E8" s="11" t="s">
        <v>128</v>
      </c>
      <c r="R8" s="41" t="s">
        <v>117</v>
      </c>
      <c r="S8" s="41" t="s">
        <v>120</v>
      </c>
      <c r="T8" s="41" t="s">
        <v>122</v>
      </c>
      <c r="U8" s="41" t="s">
        <v>124</v>
      </c>
    </row>
    <row r="9" spans="1:21">
      <c r="A9" s="37">
        <v>1</v>
      </c>
      <c r="B9" s="22" t="str">
        <f ca="1">VLOOKUP(A9,[0]!quarter_range,2,0)</f>
        <v>Jan-Mar 2008</v>
      </c>
      <c r="C9" s="22">
        <f ca="1">VLOOKUP(CONCATENATE($A$3,A9,$A$4,$A$5), [0]!table_range, 5, 0)</f>
        <v>475</v>
      </c>
      <c r="D9" s="22">
        <f ca="1">VLOOKUP(CONCATENATE($A$3,A9,$A$4,$A$5), [0]!table_range, 6, 0)</f>
        <v>29649</v>
      </c>
      <c r="E9" s="25">
        <f ca="1">VLOOKUP(CONCATENATE($A$3,A9,$A$4,$A$5), [0]!table_range, 7, 0)</f>
        <v>1.60207764174171</v>
      </c>
      <c r="R9" s="42">
        <f ca="1">VLOOKUP(CONCATENATE($A$3,A9,$A$4,$R$7), [0]!table_range, 7, 0)</f>
        <v>1.60207764174171</v>
      </c>
      <c r="S9" s="42">
        <f ca="1">VLOOKUP(CONCATENATE($A$3,A9,$A$4,$S$7), [0]!table_range, 7, 0)</f>
        <v>0.21518159662366901</v>
      </c>
      <c r="T9" s="42">
        <f ca="1">VLOOKUP(CONCATENATE($A$3,A9,$A$4,$T$7), [0]!table_range, 7, 0)</f>
        <v>7.6442163668807002</v>
      </c>
      <c r="U9" s="42">
        <f ca="1">VLOOKUP(CONCATENATE($A$3,A9,$A$4,$U$7), [0]!table_range, 7, 0)</f>
        <v>3.1115654030003301</v>
      </c>
    </row>
    <row r="10" spans="1:21">
      <c r="A10" s="37">
        <f>A9+1</f>
        <v>2</v>
      </c>
      <c r="B10" s="22" t="str">
        <f ca="1">VLOOKUP(A10,[0]!quarter_range,2,0)</f>
        <v>Apr-Jun 2008</v>
      </c>
      <c r="C10" s="22">
        <f ca="1">VLOOKUP(CONCATENATE($A$3,A10,$A$4,$A$5), [0]!table_range, 5, 0)</f>
        <v>477</v>
      </c>
      <c r="D10" s="22">
        <f ca="1">VLOOKUP(CONCATENATE($A$3,A10,$A$4,$A$5), [0]!table_range, 6, 0)</f>
        <v>30317</v>
      </c>
      <c r="E10" s="25">
        <f ca="1">VLOOKUP(CONCATENATE($A$3,A10,$A$4,$A$5), [0]!table_range, 7, 0)</f>
        <v>1.57337467427515</v>
      </c>
      <c r="R10" s="42">
        <f ca="1">VLOOKUP(CONCATENATE($A$3,A10,$A$4,$R$7), [0]!table_range, 7, 0)</f>
        <v>1.57337467427515</v>
      </c>
      <c r="S10" s="42">
        <f ca="1">VLOOKUP(CONCATENATE($A$3,A10,$A$4,$S$7), [0]!table_range, 7, 0)</f>
        <v>0.189609404626469</v>
      </c>
      <c r="T10" s="42">
        <f ca="1">VLOOKUP(CONCATENATE($A$3,A10,$A$4,$T$7), [0]!table_range, 7, 0)</f>
        <v>6.5357157482357104</v>
      </c>
      <c r="U10" s="42">
        <f ca="1">VLOOKUP(CONCATENATE($A$3,A10,$A$4,$U$7), [0]!table_range, 7, 0)</f>
        <v>2.3546789469111098</v>
      </c>
    </row>
    <row r="11" spans="1:21">
      <c r="A11" s="37">
        <f>A10+1</f>
        <v>3</v>
      </c>
      <c r="B11" s="22" t="str">
        <f ca="1">VLOOKUP(A11,[0]!quarter_range,2,0)</f>
        <v>Jul-Sep 2008</v>
      </c>
      <c r="C11" s="22">
        <f ca="1">VLOOKUP(CONCATENATE($A$3,A11,$A$4,$A$5), [0]!table_range, 5, 0)</f>
        <v>454</v>
      </c>
      <c r="D11" s="22">
        <f ca="1">VLOOKUP(CONCATENATE($A$3,A11,$A$4,$A$5), [0]!table_range, 6, 0)</f>
        <v>29992</v>
      </c>
      <c r="E11" s="25">
        <f ca="1">VLOOKUP(CONCATENATE($A$3,A11,$A$4,$A$5), [0]!table_range, 7, 0)</f>
        <v>1.5137369965323999</v>
      </c>
      <c r="R11" s="42">
        <f ca="1">VLOOKUP(CONCATENATE($A$3,A11,$A$4,$R$7), [0]!table_range, 7, 0)</f>
        <v>1.5137369965323999</v>
      </c>
      <c r="S11" s="42">
        <f ca="1">VLOOKUP(CONCATENATE($A$3,A11,$A$4,$S$7), [0]!table_range, 7, 0)</f>
        <v>0.16437304282097701</v>
      </c>
      <c r="T11" s="42">
        <f ca="1">VLOOKUP(CONCATENATE($A$3,A11,$A$4,$T$7), [0]!table_range, 7, 0)</f>
        <v>6.4675165958392302</v>
      </c>
      <c r="U11" s="42">
        <f ca="1">VLOOKUP(CONCATENATE($A$3,A11,$A$4,$U$7), [0]!table_range, 7, 0)</f>
        <v>2.6590198123044799</v>
      </c>
    </row>
    <row r="12" spans="1:21">
      <c r="A12" s="37">
        <f t="shared" ref="A12:A50" si="0">A11+1</f>
        <v>4</v>
      </c>
      <c r="B12" s="22" t="str">
        <f ca="1">VLOOKUP(A12,[0]!quarter_range,2,0)</f>
        <v>Oct-Dec 2008</v>
      </c>
      <c r="C12" s="22">
        <f ca="1">VLOOKUP(CONCATENATE($A$3,A12,$A$4,$A$5), [0]!table_range, 5, 0)</f>
        <v>487</v>
      </c>
      <c r="D12" s="22">
        <f ca="1">VLOOKUP(CONCATENATE($A$3,A12,$A$4,$A$5), [0]!table_range, 6, 0)</f>
        <v>29274</v>
      </c>
      <c r="E12" s="25">
        <f ca="1">VLOOKUP(CONCATENATE($A$3,A12,$A$4,$A$5), [0]!table_range, 7, 0)</f>
        <v>1.66359226617476</v>
      </c>
      <c r="R12" s="42">
        <f ca="1">VLOOKUP(CONCATENATE($A$3,A12,$A$4,$R$7), [0]!table_range, 7, 0)</f>
        <v>1.66359226617476</v>
      </c>
      <c r="S12" s="42">
        <f ca="1">VLOOKUP(CONCATENATE($A$3,A12,$A$4,$S$7), [0]!table_range, 7, 0)</f>
        <v>0.18154168975232499</v>
      </c>
      <c r="T12" s="42">
        <f ca="1">VLOOKUP(CONCATENATE($A$3,A12,$A$4,$T$7), [0]!table_range, 7, 0)</f>
        <v>7.3603203078283004</v>
      </c>
      <c r="U12" s="42">
        <f ca="1">VLOOKUP(CONCATENATE($A$3,A12,$A$4,$U$7), [0]!table_range, 7, 0)</f>
        <v>2.8911719247204202</v>
      </c>
    </row>
    <row r="13" spans="1:21">
      <c r="A13" s="37">
        <f t="shared" si="0"/>
        <v>5</v>
      </c>
      <c r="B13" s="22" t="str">
        <f ca="1">VLOOKUP(A13,[0]!quarter_range,2,0)</f>
        <v>Jan-Mar 2009</v>
      </c>
      <c r="C13" s="22">
        <f ca="1">VLOOKUP(CONCATENATE($A$3,A13,$A$4,$A$5), [0]!table_range, 5, 0)</f>
        <v>488</v>
      </c>
      <c r="D13" s="22">
        <f ca="1">VLOOKUP(CONCATENATE($A$3,A13,$A$4,$A$5), [0]!table_range, 6, 0)</f>
        <v>30846</v>
      </c>
      <c r="E13" s="25">
        <f ca="1">VLOOKUP(CONCATENATE($A$3,A13,$A$4,$A$5), [0]!table_range, 7, 0)</f>
        <v>1.58205277831809</v>
      </c>
      <c r="R13" s="42">
        <f ca="1">VLOOKUP(CONCATENATE($A$3,A13,$A$4,$R$7), [0]!table_range, 7, 0)</f>
        <v>1.58205277831809</v>
      </c>
      <c r="S13" s="42">
        <f ca="1">VLOOKUP(CONCATENATE($A$3,A13,$A$4,$S$7), [0]!table_range, 7, 0)</f>
        <v>0.18649304789229701</v>
      </c>
      <c r="T13" s="42">
        <f ca="1">VLOOKUP(CONCATENATE($A$3,A13,$A$4,$T$7), [0]!table_range, 7, 0)</f>
        <v>7.03771055391109</v>
      </c>
      <c r="U13" s="42">
        <f ca="1">VLOOKUP(CONCATENATE($A$3,A13,$A$4,$U$7), [0]!table_range, 7, 0)</f>
        <v>2.7324732229795501</v>
      </c>
    </row>
    <row r="14" spans="1:21">
      <c r="A14" s="37">
        <f t="shared" si="0"/>
        <v>6</v>
      </c>
      <c r="B14" s="22" t="str">
        <f ca="1">VLOOKUP(A14,[0]!quarter_range,2,0)</f>
        <v>Apr-Jun 2009</v>
      </c>
      <c r="C14" s="22">
        <f ca="1">VLOOKUP(CONCATENATE($A$3,A14,$A$4,$A$5), [0]!table_range, 5, 0)</f>
        <v>460</v>
      </c>
      <c r="D14" s="22">
        <f ca="1">VLOOKUP(CONCATENATE($A$3,A14,$A$4,$A$5), [0]!table_range, 6, 0)</f>
        <v>29712</v>
      </c>
      <c r="E14" s="25">
        <f ca="1">VLOOKUP(CONCATENATE($A$3,A14,$A$4,$A$5), [0]!table_range, 7, 0)</f>
        <v>1.54819601507808</v>
      </c>
      <c r="R14" s="42">
        <f ca="1">VLOOKUP(CONCATENATE($A$3,A14,$A$4,$R$7), [0]!table_range, 7, 0)</f>
        <v>1.54819601507808</v>
      </c>
      <c r="S14" s="42">
        <f ca="1">VLOOKUP(CONCATENATE($A$3,A14,$A$4,$S$7), [0]!table_range, 7, 0)</f>
        <v>0.16261087104844199</v>
      </c>
      <c r="T14" s="42">
        <f ca="1">VLOOKUP(CONCATENATE($A$3,A14,$A$4,$T$7), [0]!table_range, 7, 0)</f>
        <v>6.5686845976628598</v>
      </c>
      <c r="U14" s="42">
        <f ca="1">VLOOKUP(CONCATENATE($A$3,A14,$A$4,$U$7), [0]!table_range, 7, 0)</f>
        <v>2.39918769944879</v>
      </c>
    </row>
    <row r="15" spans="1:21">
      <c r="A15" s="37">
        <f t="shared" si="0"/>
        <v>7</v>
      </c>
      <c r="B15" s="22" t="str">
        <f ca="1">VLOOKUP(A15,[0]!quarter_range,2,0)</f>
        <v>Jul-Sep 2009</v>
      </c>
      <c r="C15" s="22">
        <f ca="1">VLOOKUP(CONCATENATE($A$3,A15,$A$4,$A$5), [0]!table_range, 5, 0)</f>
        <v>433</v>
      </c>
      <c r="D15" s="22">
        <f ca="1">VLOOKUP(CONCATENATE($A$3,A15,$A$4,$A$5), [0]!table_range, 6, 0)</f>
        <v>30103</v>
      </c>
      <c r="E15" s="25">
        <f ca="1">VLOOKUP(CONCATENATE($A$3,A15,$A$4,$A$5), [0]!table_range, 7, 0)</f>
        <v>1.43839484436767</v>
      </c>
      <c r="R15" s="42">
        <f ca="1">VLOOKUP(CONCATENATE($A$3,A15,$A$4,$R$7), [0]!table_range, 7, 0)</f>
        <v>1.43839484436767</v>
      </c>
      <c r="S15" s="42">
        <f ca="1">VLOOKUP(CONCATENATE($A$3,A15,$A$4,$S$7), [0]!table_range, 7, 0)</f>
        <v>0.18260618318405</v>
      </c>
      <c r="T15" s="42">
        <f ca="1">VLOOKUP(CONCATENATE($A$3,A15,$A$4,$T$7), [0]!table_range, 7, 0)</f>
        <v>6.4006464736534099</v>
      </c>
      <c r="U15" s="42">
        <f ca="1">VLOOKUP(CONCATENATE($A$3,A15,$A$4,$U$7), [0]!table_range, 7, 0)</f>
        <v>2.4951393389500902</v>
      </c>
    </row>
    <row r="16" spans="1:21">
      <c r="A16" s="37">
        <f t="shared" si="0"/>
        <v>8</v>
      </c>
      <c r="B16" s="22" t="str">
        <f ca="1">VLOOKUP(A16,[0]!quarter_range,2,0)</f>
        <v>Oct-Dec 2009</v>
      </c>
      <c r="C16" s="22">
        <f ca="1">VLOOKUP(CONCATENATE($A$3,A16,$A$4,$A$5), [0]!table_range, 5, 0)</f>
        <v>453</v>
      </c>
      <c r="D16" s="22">
        <f ca="1">VLOOKUP(CONCATENATE($A$3,A16,$A$4,$A$5), [0]!table_range, 6, 0)</f>
        <v>29397</v>
      </c>
      <c r="E16" s="25">
        <f ca="1">VLOOKUP(CONCATENATE($A$3,A16,$A$4,$A$5), [0]!table_range, 7, 0)</f>
        <v>1.5409735687315</v>
      </c>
      <c r="R16" s="42">
        <f ca="1">VLOOKUP(CONCATENATE($A$3,A16,$A$4,$R$7), [0]!table_range, 7, 0)</f>
        <v>1.5409735687315</v>
      </c>
      <c r="S16" s="42">
        <f ca="1">VLOOKUP(CONCATENATE($A$3,A16,$A$4,$S$7), [0]!table_range, 7, 0)</f>
        <v>0.17620638028331201</v>
      </c>
      <c r="T16" s="42">
        <f ca="1">VLOOKUP(CONCATENATE($A$3,A16,$A$4,$T$7), [0]!table_range, 7, 0)</f>
        <v>7.0368716844371999</v>
      </c>
      <c r="U16" s="42">
        <f ca="1">VLOOKUP(CONCATENATE($A$3,A16,$A$4,$U$7), [0]!table_range, 7, 0)</f>
        <v>2.8229723166585701</v>
      </c>
    </row>
    <row r="17" spans="1:21">
      <c r="A17" s="37">
        <f t="shared" si="0"/>
        <v>9</v>
      </c>
      <c r="B17" s="22" t="str">
        <f ca="1">VLOOKUP(A17,[0]!quarter_range,2,0)</f>
        <v>Jan-Mar 2010</v>
      </c>
      <c r="C17" s="22">
        <f ca="1">VLOOKUP(CONCATENATE($A$3,A17,$A$4,$A$5), [0]!table_range, 5, 0)</f>
        <v>394</v>
      </c>
      <c r="D17" s="22">
        <f ca="1">VLOOKUP(CONCATENATE($A$3,A17,$A$4,$A$5), [0]!table_range, 6, 0)</f>
        <v>30070</v>
      </c>
      <c r="E17" s="25">
        <f ca="1">VLOOKUP(CONCATENATE($A$3,A17,$A$4,$A$5), [0]!table_range, 7, 0)</f>
        <v>1.3102760226139001</v>
      </c>
      <c r="R17" s="42">
        <f ca="1">VLOOKUP(CONCATENATE($A$3,A17,$A$4,$R$7), [0]!table_range, 7, 0)</f>
        <v>1.3102760226139001</v>
      </c>
      <c r="S17" s="42">
        <f ca="1">VLOOKUP(CONCATENATE($A$3,A17,$A$4,$S$7), [0]!table_range, 7, 0)</f>
        <v>0.20577962670463301</v>
      </c>
      <c r="T17" s="42">
        <f ca="1">VLOOKUP(CONCATENATE($A$3,A17,$A$4,$T$7), [0]!table_range, 7, 0)</f>
        <v>7.3196031063614901</v>
      </c>
      <c r="U17" s="42">
        <f ca="1">VLOOKUP(CONCATENATE($A$3,A17,$A$4,$U$7), [0]!table_range, 7, 0)</f>
        <v>2.8247170580305299</v>
      </c>
    </row>
    <row r="18" spans="1:21">
      <c r="A18" s="37">
        <f t="shared" si="0"/>
        <v>10</v>
      </c>
      <c r="B18" s="22" t="str">
        <f ca="1">VLOOKUP(A18,[0]!quarter_range,2,0)</f>
        <v>Apr-Jun 2010</v>
      </c>
      <c r="C18" s="22">
        <f ca="1">VLOOKUP(CONCATENATE($A$3,A18,$A$4,$A$5), [0]!table_range, 5, 0)</f>
        <v>375</v>
      </c>
      <c r="D18" s="22">
        <f ca="1">VLOOKUP(CONCATENATE($A$3,A18,$A$4,$A$5), [0]!table_range, 6, 0)</f>
        <v>30966</v>
      </c>
      <c r="E18" s="25">
        <f ca="1">VLOOKUP(CONCATENATE($A$3,A18,$A$4,$A$5), [0]!table_range, 7, 0)</f>
        <v>1.2110056190660701</v>
      </c>
      <c r="R18" s="42">
        <f ca="1">VLOOKUP(CONCATENATE($A$3,A18,$A$4,$R$7), [0]!table_range, 7, 0)</f>
        <v>1.2110056190660701</v>
      </c>
      <c r="S18" s="42">
        <f ca="1">VLOOKUP(CONCATENATE($A$3,A18,$A$4,$S$7), [0]!table_range, 7, 0)</f>
        <v>0.14891520997044599</v>
      </c>
      <c r="T18" s="42">
        <f ca="1">VLOOKUP(CONCATENATE($A$3,A18,$A$4,$T$7), [0]!table_range, 7, 0)</f>
        <v>6.7049096886907904</v>
      </c>
      <c r="U18" s="42">
        <f ca="1">VLOOKUP(CONCATENATE($A$3,A18,$A$4,$U$7), [0]!table_range, 7, 0)</f>
        <v>2.4056829035338998</v>
      </c>
    </row>
    <row r="19" spans="1:21">
      <c r="A19" s="37">
        <f t="shared" si="0"/>
        <v>11</v>
      </c>
      <c r="B19" s="22" t="str">
        <f ca="1">VLOOKUP(A19,[0]!quarter_range,2,0)</f>
        <v>Jul-Sep 2010</v>
      </c>
      <c r="C19" s="22">
        <f ca="1">VLOOKUP(CONCATENATE($A$3,A19,$A$4,$A$5), [0]!table_range, 5, 0)</f>
        <v>385</v>
      </c>
      <c r="D19" s="22">
        <f ca="1">VLOOKUP(CONCATENATE($A$3,A19,$A$4,$A$5), [0]!table_range, 6, 0)</f>
        <v>31249</v>
      </c>
      <c r="E19" s="25">
        <f ca="1">VLOOKUP(CONCATENATE($A$3,A19,$A$4,$A$5), [0]!table_range, 7, 0)</f>
        <v>1.2320394252616</v>
      </c>
      <c r="R19" s="42">
        <f ca="1">VLOOKUP(CONCATENATE($A$3,A19,$A$4,$R$7), [0]!table_range, 7, 0)</f>
        <v>1.2320394252616</v>
      </c>
      <c r="S19" s="42">
        <f ca="1">VLOOKUP(CONCATENATE($A$3,A19,$A$4,$S$7), [0]!table_range, 7, 0)</f>
        <v>0.16538619435810201</v>
      </c>
      <c r="T19" s="42">
        <f ca="1">VLOOKUP(CONCATENATE($A$3,A19,$A$4,$T$7), [0]!table_range, 7, 0)</f>
        <v>6.5175030058458496</v>
      </c>
      <c r="U19" s="42">
        <f ca="1">VLOOKUP(CONCATENATE($A$3,A19,$A$4,$U$7), [0]!table_range, 7, 0)</f>
        <v>2.5266154621749002</v>
      </c>
    </row>
    <row r="20" spans="1:21">
      <c r="A20" s="37">
        <f t="shared" si="0"/>
        <v>12</v>
      </c>
      <c r="B20" s="22" t="str">
        <f ca="1">VLOOKUP(A20,[0]!quarter_range,2,0)</f>
        <v>Oct-Dec 2010</v>
      </c>
      <c r="C20" s="22">
        <f ca="1">VLOOKUP(CONCATENATE($A$3,A20,$A$4,$A$5), [0]!table_range, 5, 0)</f>
        <v>382</v>
      </c>
      <c r="D20" s="22">
        <f ca="1">VLOOKUP(CONCATENATE($A$3,A20,$A$4,$A$5), [0]!table_range, 6, 0)</f>
        <v>29103</v>
      </c>
      <c r="E20" s="25">
        <f ca="1">VLOOKUP(CONCATENATE($A$3,A20,$A$4,$A$5), [0]!table_range, 7, 0)</f>
        <v>1.3125794591622799</v>
      </c>
      <c r="R20" s="42">
        <f ca="1">VLOOKUP(CONCATENATE($A$3,A20,$A$4,$R$7), [0]!table_range, 7, 0)</f>
        <v>1.3125794591622799</v>
      </c>
      <c r="S20" s="42">
        <f ca="1">VLOOKUP(CONCATENATE($A$3,A20,$A$4,$S$7), [0]!table_range, 7, 0)</f>
        <v>0.16945406321373299</v>
      </c>
      <c r="T20" s="42">
        <f ca="1">VLOOKUP(CONCATENATE($A$3,A20,$A$4,$T$7), [0]!table_range, 7, 0)</f>
        <v>7.2317937357372504</v>
      </c>
      <c r="U20" s="42">
        <f ca="1">VLOOKUP(CONCATENATE($A$3,A20,$A$4,$U$7), [0]!table_range, 7, 0)</f>
        <v>2.8776093706766601</v>
      </c>
    </row>
    <row r="21" spans="1:21">
      <c r="A21" s="37">
        <f t="shared" si="0"/>
        <v>13</v>
      </c>
      <c r="B21" s="22" t="str">
        <f ca="1">VLOOKUP(A21,[0]!quarter_range,2,0)</f>
        <v>Jan-Mar 2011</v>
      </c>
      <c r="C21" s="22">
        <f ca="1">VLOOKUP(CONCATENATE($A$3,A21,$A$4,$A$5), [0]!table_range, 5, 0)</f>
        <v>366</v>
      </c>
      <c r="D21" s="22">
        <f ca="1">VLOOKUP(CONCATENATE($A$3,A21,$A$4,$A$5), [0]!table_range, 6, 0)</f>
        <v>31098</v>
      </c>
      <c r="E21" s="25">
        <f ca="1">VLOOKUP(CONCATENATE($A$3,A21,$A$4,$A$5), [0]!table_range, 7, 0)</f>
        <v>1.1769245610650201</v>
      </c>
      <c r="R21" s="42">
        <f ca="1">VLOOKUP(CONCATENATE($A$3,A21,$A$4,$R$7), [0]!table_range, 7, 0)</f>
        <v>1.1769245610650201</v>
      </c>
      <c r="S21" s="42">
        <f ca="1">VLOOKUP(CONCATENATE($A$3,A21,$A$4,$S$7), [0]!table_range, 7, 0)</f>
        <v>0.15597940154373699</v>
      </c>
      <c r="T21" s="42">
        <f ca="1">VLOOKUP(CONCATENATE($A$3,A21,$A$4,$T$7), [0]!table_range, 7, 0)</f>
        <v>6.8534109686049201</v>
      </c>
      <c r="U21" s="42">
        <f ca="1">VLOOKUP(CONCATENATE($A$3,A21,$A$4,$U$7), [0]!table_range, 7, 0)</f>
        <v>2.7124661331008002</v>
      </c>
    </row>
    <row r="22" spans="1:21">
      <c r="A22" s="37">
        <f t="shared" si="0"/>
        <v>14</v>
      </c>
      <c r="B22" s="22" t="str">
        <f ca="1">VLOOKUP(A22,[0]!quarter_range,2,0)</f>
        <v>Apr-Jun 2011</v>
      </c>
      <c r="C22" s="22">
        <f ca="1">VLOOKUP(CONCATENATE($A$3,A22,$A$4,$A$5), [0]!table_range, 5, 0)</f>
        <v>384</v>
      </c>
      <c r="D22" s="22">
        <f ca="1">VLOOKUP(CONCATENATE($A$3,A22,$A$4,$A$5), [0]!table_range, 6, 0)</f>
        <v>30753</v>
      </c>
      <c r="E22" s="25">
        <f ca="1">VLOOKUP(CONCATENATE($A$3,A22,$A$4,$A$5), [0]!table_range, 7, 0)</f>
        <v>1.2486586674470701</v>
      </c>
      <c r="R22" s="42">
        <f ca="1">VLOOKUP(CONCATENATE($A$3,A22,$A$4,$R$7), [0]!table_range, 7, 0)</f>
        <v>1.2486586674470701</v>
      </c>
      <c r="S22" s="42">
        <f ca="1">VLOOKUP(CONCATENATE($A$3,A22,$A$4,$S$7), [0]!table_range, 7, 0)</f>
        <v>0.14081429507878301</v>
      </c>
      <c r="T22" s="42">
        <f ca="1">VLOOKUP(CONCATENATE($A$3,A22,$A$4,$T$7), [0]!table_range, 7, 0)</f>
        <v>6.5598221065191398</v>
      </c>
      <c r="U22" s="42">
        <f ca="1">VLOOKUP(CONCATENATE($A$3,A22,$A$4,$U$7), [0]!table_range, 7, 0)</f>
        <v>2.5169267000294302</v>
      </c>
    </row>
    <row r="23" spans="1:21">
      <c r="A23" s="37">
        <f t="shared" si="0"/>
        <v>15</v>
      </c>
      <c r="B23" s="22" t="str">
        <f ca="1">VLOOKUP(A23,[0]!quarter_range,2,0)</f>
        <v>Jul-Sep 2011</v>
      </c>
      <c r="C23" s="22">
        <f ca="1">VLOOKUP(CONCATENATE($A$3,A23,$A$4,$A$5), [0]!table_range, 5, 0)</f>
        <v>402</v>
      </c>
      <c r="D23" s="22">
        <f ca="1">VLOOKUP(CONCATENATE($A$3,A23,$A$4,$A$5), [0]!table_range, 6, 0)</f>
        <v>31748</v>
      </c>
      <c r="E23" s="25">
        <f ca="1">VLOOKUP(CONCATENATE($A$3,A23,$A$4,$A$5), [0]!table_range, 7, 0)</f>
        <v>1.26622149426735</v>
      </c>
      <c r="R23" s="42">
        <f ca="1">VLOOKUP(CONCATENATE($A$3,A23,$A$4,$R$7), [0]!table_range, 7, 0)</f>
        <v>1.26622149426735</v>
      </c>
      <c r="S23" s="42">
        <f ca="1">VLOOKUP(CONCATENATE($A$3,A23,$A$4,$S$7), [0]!table_range, 7, 0)</f>
        <v>0.155223449570428</v>
      </c>
      <c r="T23" s="42">
        <f ca="1">VLOOKUP(CONCATENATE($A$3,A23,$A$4,$T$7), [0]!table_range, 7, 0)</f>
        <v>6.3675598639364299</v>
      </c>
      <c r="U23" s="42">
        <f ca="1">VLOOKUP(CONCATENATE($A$3,A23,$A$4,$U$7), [0]!table_range, 7, 0)</f>
        <v>2.3150565709312398</v>
      </c>
    </row>
    <row r="24" spans="1:21">
      <c r="A24" s="37">
        <f t="shared" si="0"/>
        <v>16</v>
      </c>
      <c r="B24" s="22" t="str">
        <f ca="1">VLOOKUP(A24,[0]!quarter_range,2,0)</f>
        <v>Oct-Dec 2011</v>
      </c>
      <c r="C24" s="22">
        <f ca="1">VLOOKUP(CONCATENATE($A$3,A24,$A$4,$A$5), [0]!table_range, 5, 0)</f>
        <v>371</v>
      </c>
      <c r="D24" s="22">
        <f ca="1">VLOOKUP(CONCATENATE($A$3,A24,$A$4,$A$5), [0]!table_range, 6, 0)</f>
        <v>30504</v>
      </c>
      <c r="E24" s="25">
        <f ca="1">VLOOKUP(CONCATENATE($A$3,A24,$A$4,$A$5), [0]!table_range, 7, 0)</f>
        <v>1.21623393653291</v>
      </c>
      <c r="R24" s="42">
        <f ca="1">VLOOKUP(CONCATENATE($A$3,A24,$A$4,$R$7), [0]!table_range, 7, 0)</f>
        <v>1.21623393653291</v>
      </c>
      <c r="S24" s="42">
        <f ca="1">VLOOKUP(CONCATENATE($A$3,A24,$A$4,$S$7), [0]!table_range, 7, 0)</f>
        <v>0.13137675804389301</v>
      </c>
      <c r="T24" s="42">
        <f ca="1">VLOOKUP(CONCATENATE($A$3,A24,$A$4,$T$7), [0]!table_range, 7, 0)</f>
        <v>6.7764505779117803</v>
      </c>
      <c r="U24" s="42">
        <f ca="1">VLOOKUP(CONCATENATE($A$3,A24,$A$4,$U$7), [0]!table_range, 7, 0)</f>
        <v>2.6177690993409799</v>
      </c>
    </row>
    <row r="25" spans="1:21">
      <c r="A25" s="37">
        <f t="shared" si="0"/>
        <v>17</v>
      </c>
      <c r="B25" s="22" t="str">
        <f ca="1">VLOOKUP(A25,[0]!quarter_range,2,0)</f>
        <v>Jan-Mar 2012</v>
      </c>
      <c r="C25" s="22">
        <f ca="1">VLOOKUP(CONCATENATE($A$3,A25,$A$4,$A$5), [0]!table_range, 5, 0)</f>
        <v>405</v>
      </c>
      <c r="D25" s="22">
        <f ca="1">VLOOKUP(CONCATENATE($A$3,A25,$A$4,$A$5), [0]!table_range, 6, 0)</f>
        <v>32363</v>
      </c>
      <c r="E25" s="25">
        <f ca="1">VLOOKUP(CONCATENATE($A$3,A25,$A$4,$A$5), [0]!table_range, 7, 0)</f>
        <v>1.25142910113401</v>
      </c>
      <c r="R25" s="42">
        <f ca="1">VLOOKUP(CONCATENATE($A$3,A25,$A$4,$R$7), [0]!table_range, 7, 0)</f>
        <v>1.25142910113401</v>
      </c>
      <c r="S25" s="42">
        <f ca="1">VLOOKUP(CONCATENATE($A$3,A25,$A$4,$S$7), [0]!table_range, 7, 0)</f>
        <v>0.15651536847713801</v>
      </c>
      <c r="T25" s="42">
        <f ca="1">VLOOKUP(CONCATENATE($A$3,A25,$A$4,$T$7), [0]!table_range, 7, 0)</f>
        <v>6.7417159575144598</v>
      </c>
      <c r="U25" s="42">
        <f ca="1">VLOOKUP(CONCATENATE($A$3,A25,$A$4,$U$7), [0]!table_range, 7, 0)</f>
        <v>2.5361984690583701</v>
      </c>
    </row>
    <row r="26" spans="1:21">
      <c r="A26" s="37">
        <f t="shared" si="0"/>
        <v>18</v>
      </c>
      <c r="B26" s="22" t="str">
        <f ca="1">VLOOKUP(A26,[0]!quarter_range,2,0)</f>
        <v>Apr-Jun 2012</v>
      </c>
      <c r="C26" s="22">
        <f ca="1">VLOOKUP(CONCATENATE($A$3,A26,$A$4,$A$5), [0]!table_range, 5, 0)</f>
        <v>391</v>
      </c>
      <c r="D26" s="22">
        <f ca="1">VLOOKUP(CONCATENATE($A$3,A26,$A$4,$A$5), [0]!table_range, 6, 0)</f>
        <v>31660</v>
      </c>
      <c r="E26" s="25">
        <f ca="1">VLOOKUP(CONCATENATE($A$3,A26,$A$4,$A$5), [0]!table_range, 7, 0)</f>
        <v>1.2349968414403001</v>
      </c>
      <c r="R26" s="42">
        <f ca="1">VLOOKUP(CONCATENATE($A$3,A26,$A$4,$R$7), [0]!table_range, 7, 0)</f>
        <v>1.2349968414403001</v>
      </c>
      <c r="S26" s="42">
        <f ca="1">VLOOKUP(CONCATENATE($A$3,A26,$A$4,$S$7), [0]!table_range, 7, 0)</f>
        <v>0.116863386700946</v>
      </c>
      <c r="T26" s="42">
        <f ca="1">VLOOKUP(CONCATENATE($A$3,A26,$A$4,$T$7), [0]!table_range, 7, 0)</f>
        <v>6.6317128247722303</v>
      </c>
      <c r="U26" s="42">
        <f ca="1">VLOOKUP(CONCATENATE($A$3,A26,$A$4,$U$7), [0]!table_range, 7, 0)</f>
        <v>2.4473652908290702</v>
      </c>
    </row>
    <row r="27" spans="1:21">
      <c r="A27" s="37">
        <f t="shared" si="0"/>
        <v>19</v>
      </c>
      <c r="B27" s="22" t="str">
        <f ca="1">VLOOKUP(A27,[0]!quarter_range,2,0)</f>
        <v>Jul-Sep 2012</v>
      </c>
      <c r="C27" s="22">
        <f ca="1">VLOOKUP(CONCATENATE($A$3,A27,$A$4,$A$5), [0]!table_range, 5, 0)</f>
        <v>393</v>
      </c>
      <c r="D27" s="22">
        <f ca="1">VLOOKUP(CONCATENATE($A$3,A27,$A$4,$A$5), [0]!table_range, 6, 0)</f>
        <v>32193</v>
      </c>
      <c r="E27" s="25">
        <f ca="1">VLOOKUP(CONCATENATE($A$3,A27,$A$4,$A$5), [0]!table_range, 7, 0)</f>
        <v>1.2207622775137399</v>
      </c>
      <c r="R27" s="42">
        <f ca="1">VLOOKUP(CONCATENATE($A$3,A27,$A$4,$R$7), [0]!table_range, 7, 0)</f>
        <v>1.2207622775137399</v>
      </c>
      <c r="S27" s="42">
        <f ca="1">VLOOKUP(CONCATENATE($A$3,A27,$A$4,$S$7), [0]!table_range, 7, 0)</f>
        <v>0.128980345288667</v>
      </c>
      <c r="T27" s="42">
        <f ca="1">VLOOKUP(CONCATENATE($A$3,A27,$A$4,$T$7), [0]!table_range, 7, 0)</f>
        <v>6.2289317487805196</v>
      </c>
      <c r="U27" s="42">
        <f ca="1">VLOOKUP(CONCATENATE($A$3,A27,$A$4,$U$7), [0]!table_range, 7, 0)</f>
        <v>2.3645175503010698</v>
      </c>
    </row>
    <row r="28" spans="1:21">
      <c r="A28" s="37">
        <f t="shared" si="0"/>
        <v>20</v>
      </c>
      <c r="B28" s="22" t="str">
        <f ca="1">VLOOKUP(A28,[0]!quarter_range,2,0)</f>
        <v>Oct-Dec 2012</v>
      </c>
      <c r="C28" s="22">
        <f ca="1">VLOOKUP(CONCATENATE($A$3,A28,$A$4,$A$5), [0]!table_range, 5, 0)</f>
        <v>427</v>
      </c>
      <c r="D28" s="22">
        <f ca="1">VLOOKUP(CONCATENATE($A$3,A28,$A$4,$A$5), [0]!table_range, 6, 0)</f>
        <v>31993</v>
      </c>
      <c r="E28" s="25">
        <f ca="1">VLOOKUP(CONCATENATE($A$3,A28,$A$4,$A$5), [0]!table_range, 7, 0)</f>
        <v>1.33466695839714</v>
      </c>
      <c r="R28" s="42">
        <f ca="1">VLOOKUP(CONCATENATE($A$3,A28,$A$4,$R$7), [0]!table_range, 7, 0)</f>
        <v>1.33466695839714</v>
      </c>
      <c r="S28" s="42">
        <f ca="1">VLOOKUP(CONCATENATE($A$3,A28,$A$4,$S$7), [0]!table_range, 7, 0)</f>
        <v>0.129308878075339</v>
      </c>
      <c r="T28" s="42">
        <f ca="1">VLOOKUP(CONCATENATE($A$3,A28,$A$4,$T$7), [0]!table_range, 7, 0)</f>
        <v>7.0783812246125999</v>
      </c>
      <c r="U28" s="42">
        <f ca="1">VLOOKUP(CONCATENATE($A$3,A28,$A$4,$U$7), [0]!table_range, 7, 0)</f>
        <v>2.70073214448461</v>
      </c>
    </row>
    <row r="29" spans="1:21">
      <c r="A29" s="37">
        <f t="shared" si="0"/>
        <v>21</v>
      </c>
      <c r="B29" s="22" t="str">
        <f ca="1">VLOOKUP(A29,[0]!quarter_range,2,0)</f>
        <v>Jan-Mar 2013</v>
      </c>
      <c r="C29" s="22">
        <f ca="1">VLOOKUP(CONCATENATE($A$3,A29,$A$4,$A$5), [0]!table_range, 5, 0)</f>
        <v>418</v>
      </c>
      <c r="D29" s="22">
        <f ca="1">VLOOKUP(CONCATENATE($A$3,A29,$A$4,$A$5), [0]!table_range, 6, 0)</f>
        <v>30869</v>
      </c>
      <c r="E29" s="25">
        <f ca="1">VLOOKUP(CONCATENATE($A$3,A29,$A$4,$A$5), [0]!table_range, 7, 0)</f>
        <v>1.35410930059282</v>
      </c>
      <c r="R29" s="42">
        <f ca="1">VLOOKUP(CONCATENATE($A$3,A29,$A$4,$R$7), [0]!table_range, 7, 0)</f>
        <v>1.35410930059282</v>
      </c>
      <c r="S29" s="42">
        <f ca="1">VLOOKUP(CONCATENATE($A$3,A29,$A$4,$S$7), [0]!table_range, 7, 0)</f>
        <v>0.139486091738042</v>
      </c>
      <c r="T29" s="42">
        <f ca="1">VLOOKUP(CONCATENATE($A$3,A29,$A$4,$T$7), [0]!table_range, 7, 0)</f>
        <v>7.1453280547334401</v>
      </c>
      <c r="U29" s="42">
        <f ca="1">VLOOKUP(CONCATENATE($A$3,A29,$A$4,$U$7), [0]!table_range, 7, 0)</f>
        <v>2.6911027568922301</v>
      </c>
    </row>
    <row r="30" spans="1:21">
      <c r="A30" s="37">
        <f t="shared" si="0"/>
        <v>22</v>
      </c>
      <c r="B30" s="22" t="str">
        <f ca="1">VLOOKUP(A30,[0]!quarter_range,2,0)</f>
        <v>Apr-Jun 2013</v>
      </c>
      <c r="C30" s="22">
        <f ca="1">VLOOKUP(CONCATENATE($A$3,A30,$A$4,$A$5), [0]!table_range, 5, 0)</f>
        <v>355</v>
      </c>
      <c r="D30" s="22">
        <f ca="1">VLOOKUP(CONCATENATE($A$3,A30,$A$4,$A$5), [0]!table_range, 6, 0)</f>
        <v>30979</v>
      </c>
      <c r="E30" s="25">
        <f ca="1">VLOOKUP(CONCATENATE($A$3,A30,$A$4,$A$5), [0]!table_range, 7, 0)</f>
        <v>1.14593757061235</v>
      </c>
      <c r="R30" s="42">
        <f ca="1">VLOOKUP(CONCATENATE($A$3,A30,$A$4,$R$7), [0]!table_range, 7, 0)</f>
        <v>1.14593757061235</v>
      </c>
      <c r="S30" s="42">
        <f ca="1">VLOOKUP(CONCATENATE($A$3,A30,$A$4,$S$7), [0]!table_range, 7, 0)</f>
        <v>0.13617374847093</v>
      </c>
      <c r="T30" s="42">
        <f ca="1">VLOOKUP(CONCATENATE($A$3,A30,$A$4,$T$7), [0]!table_range, 7, 0)</f>
        <v>6.3308693494828097</v>
      </c>
      <c r="U30" s="42">
        <f ca="1">VLOOKUP(CONCATENATE($A$3,A30,$A$4,$U$7), [0]!table_range, 7, 0)</f>
        <v>2.3858921161825699</v>
      </c>
    </row>
    <row r="31" spans="1:21">
      <c r="A31" s="37">
        <f t="shared" si="0"/>
        <v>23</v>
      </c>
      <c r="B31" s="22" t="str">
        <f ca="1">VLOOKUP(A31,[0]!quarter_range,2,0)</f>
        <v>Jul-Sep 2013</v>
      </c>
      <c r="C31" s="22">
        <f ca="1">VLOOKUP(CONCATENATE($A$3,A31,$A$4,$A$5), [0]!table_range, 5, 0)</f>
        <v>356</v>
      </c>
      <c r="D31" s="22">
        <f ca="1">VLOOKUP(CONCATENATE($A$3,A31,$A$4,$A$5), [0]!table_range, 6, 0)</f>
        <v>29750</v>
      </c>
      <c r="E31" s="25">
        <f ca="1">VLOOKUP(CONCATENATE($A$3,A31,$A$4,$A$5), [0]!table_range, 7, 0)</f>
        <v>1.19663865546218</v>
      </c>
      <c r="R31" s="42">
        <f ca="1">VLOOKUP(CONCATENATE($A$3,A31,$A$4,$R$7), [0]!table_range, 7, 0)</f>
        <v>1.19663865546218</v>
      </c>
      <c r="S31" s="42">
        <f ca="1">VLOOKUP(CONCATENATE($A$3,A31,$A$4,$S$7), [0]!table_range, 7, 0)</f>
        <v>0.169111343378233</v>
      </c>
      <c r="T31" s="42">
        <f ca="1">VLOOKUP(CONCATENATE($A$3,A31,$A$4,$T$7), [0]!table_range, 7, 0)</f>
        <v>5.8559813581216202</v>
      </c>
      <c r="U31" s="42">
        <f ca="1">VLOOKUP(CONCATENATE($A$3,A31,$A$4,$U$7), [0]!table_range, 7, 0)</f>
        <v>2.24861396448371</v>
      </c>
    </row>
    <row r="32" spans="1:21">
      <c r="A32" s="37">
        <f t="shared" si="0"/>
        <v>24</v>
      </c>
      <c r="B32" s="22" t="str">
        <f ca="1">VLOOKUP(A32,[0]!quarter_range,2,0)</f>
        <v>Oct-Dec 2013</v>
      </c>
      <c r="C32" s="22">
        <f ca="1">VLOOKUP(CONCATENATE($A$3,A32,$A$4,$A$5), [0]!table_range, 5, 0)</f>
        <v>407</v>
      </c>
      <c r="D32" s="22">
        <f ca="1">VLOOKUP(CONCATENATE($A$3,A32,$A$4,$A$5), [0]!table_range, 6, 0)</f>
        <v>29602</v>
      </c>
      <c r="E32" s="25">
        <f ca="1">VLOOKUP(CONCATENATE($A$3,A32,$A$4,$A$5), [0]!table_range, 7, 0)</f>
        <v>1.3749071008715601</v>
      </c>
      <c r="R32" s="42">
        <f ca="1">VLOOKUP(CONCATENATE($A$3,A32,$A$4,$R$7), [0]!table_range, 7, 0)</f>
        <v>1.3749071008715601</v>
      </c>
      <c r="S32" s="42">
        <f ca="1">VLOOKUP(CONCATENATE($A$3,A32,$A$4,$S$7), [0]!table_range, 7, 0)</f>
        <v>0.12889537801706399</v>
      </c>
      <c r="T32" s="42">
        <f ca="1">VLOOKUP(CONCATENATE($A$3,A32,$A$4,$T$7), [0]!table_range, 7, 0)</f>
        <v>6.2300846060872397</v>
      </c>
      <c r="U32" s="42">
        <f ca="1">VLOOKUP(CONCATENATE($A$3,A32,$A$4,$U$7), [0]!table_range, 7, 0)</f>
        <v>2.4572421572512999</v>
      </c>
    </row>
    <row r="33" spans="1:21">
      <c r="A33" s="37">
        <f t="shared" si="0"/>
        <v>25</v>
      </c>
      <c r="B33" s="22" t="str">
        <f ca="1">VLOOKUP(A33,[0]!quarter_range,2,0)</f>
        <v>Jan-Mar 2014</v>
      </c>
      <c r="C33" s="22">
        <f ca="1">VLOOKUP(CONCATENATE($A$3,A33,$A$4,$A$5), [0]!table_range, 5, 0)</f>
        <v>405</v>
      </c>
      <c r="D33" s="22">
        <f ca="1">VLOOKUP(CONCATENATE($A$3,A33,$A$4,$A$5), [0]!table_range, 6, 0)</f>
        <v>30592</v>
      </c>
      <c r="E33" s="25">
        <f ca="1">VLOOKUP(CONCATENATE($A$3,A33,$A$4,$A$5), [0]!table_range, 7, 0)</f>
        <v>1.3238755230125501</v>
      </c>
      <c r="R33" s="42">
        <f ca="1">VLOOKUP(CONCATENATE($A$3,A33,$A$4,$R$7), [0]!table_range, 7, 0)</f>
        <v>1.3238755230125501</v>
      </c>
      <c r="S33" s="42">
        <f ca="1">VLOOKUP(CONCATENATE($A$3,A33,$A$4,$S$7), [0]!table_range, 7, 0)</f>
        <v>0.13917115843421399</v>
      </c>
      <c r="T33" s="42">
        <f ca="1">VLOOKUP(CONCATENATE($A$3,A33,$A$4,$T$7), [0]!table_range, 7, 0)</f>
        <v>6.1317211466233701</v>
      </c>
      <c r="U33" s="42">
        <f ca="1">VLOOKUP(CONCATENATE($A$3,A33,$A$4,$U$7), [0]!table_range, 7, 0)</f>
        <v>2.45526684300606</v>
      </c>
    </row>
    <row r="34" spans="1:21">
      <c r="A34" s="37">
        <f t="shared" si="0"/>
        <v>26</v>
      </c>
      <c r="B34" s="22" t="str">
        <f ca="1">VLOOKUP(A34,[0]!quarter_range,2,0)</f>
        <v>Apr-Jun 2014</v>
      </c>
      <c r="C34" s="22">
        <f ca="1">VLOOKUP(CONCATENATE($A$3,A34,$A$4,$A$5), [0]!table_range, 5, 0)</f>
        <v>370</v>
      </c>
      <c r="D34" s="22">
        <f ca="1">VLOOKUP(CONCATENATE($A$3,A34,$A$4,$A$5), [0]!table_range, 6, 0)</f>
        <v>30828</v>
      </c>
      <c r="E34" s="25">
        <f ca="1">VLOOKUP(CONCATENATE($A$3,A34,$A$4,$A$5), [0]!table_range, 7, 0)</f>
        <v>1.2002076034773499</v>
      </c>
      <c r="R34" s="42">
        <f ca="1">VLOOKUP(CONCATENATE($A$3,A34,$A$4,$R$7), [0]!table_range, 7, 0)</f>
        <v>1.2002076034773499</v>
      </c>
      <c r="S34" s="42">
        <f ca="1">VLOOKUP(CONCATENATE($A$3,A34,$A$4,$S$7), [0]!table_range, 7, 0)</f>
        <v>0.15143062086554501</v>
      </c>
      <c r="T34" s="42">
        <f ca="1">VLOOKUP(CONCATENATE($A$3,A34,$A$4,$T$7), [0]!table_range, 7, 0)</f>
        <v>5.7141455758289101</v>
      </c>
      <c r="U34" s="42">
        <f ca="1">VLOOKUP(CONCATENATE($A$3,A34,$A$4,$U$7), [0]!table_range, 7, 0)</f>
        <v>2.2323814047378701</v>
      </c>
    </row>
    <row r="35" spans="1:21">
      <c r="A35" s="37">
        <f t="shared" si="0"/>
        <v>27</v>
      </c>
      <c r="B35" s="22" t="str">
        <f ca="1">VLOOKUP(A35,[0]!quarter_range,2,0)</f>
        <v>Jul-Sep 2014</v>
      </c>
      <c r="C35" s="22">
        <f ca="1">VLOOKUP(CONCATENATE($A$3,A35,$A$4,$A$5), [0]!table_range, 5, 0)</f>
        <v>394</v>
      </c>
      <c r="D35" s="22">
        <f ca="1">VLOOKUP(CONCATENATE($A$3,A35,$A$4,$A$5), [0]!table_range, 6, 0)</f>
        <v>31600</v>
      </c>
      <c r="E35" s="25">
        <f ca="1">VLOOKUP(CONCATENATE($A$3,A35,$A$4,$A$5), [0]!table_range, 7, 0)</f>
        <v>1.24683544303797</v>
      </c>
      <c r="R35" s="42">
        <f ca="1">VLOOKUP(CONCATENATE($A$3,A35,$A$4,$R$7), [0]!table_range, 7, 0)</f>
        <v>1.24683544303797</v>
      </c>
      <c r="S35" s="42">
        <f ca="1">VLOOKUP(CONCATENATE($A$3,A35,$A$4,$S$7), [0]!table_range, 7, 0)</f>
        <v>0.16097651364247001</v>
      </c>
      <c r="T35" s="42">
        <f ca="1">VLOOKUP(CONCATENATE($A$3,A35,$A$4,$T$7), [0]!table_range, 7, 0)</f>
        <v>6.0656189688447704</v>
      </c>
      <c r="U35" s="42">
        <f ca="1">VLOOKUP(CONCATENATE($A$3,A35,$A$4,$U$7), [0]!table_range, 7, 0)</f>
        <v>2.34906183431089</v>
      </c>
    </row>
    <row r="36" spans="1:21">
      <c r="A36" s="37">
        <f t="shared" si="0"/>
        <v>28</v>
      </c>
      <c r="B36" s="22" t="str">
        <f ca="1">VLOOKUP(A36,[0]!quarter_range,2,0)</f>
        <v>Oct-Dec 2014</v>
      </c>
      <c r="C36" s="22">
        <f ca="1">VLOOKUP(CONCATENATE($A$3,A36,$A$4,$A$5), [0]!table_range, 5, 0)</f>
        <v>401</v>
      </c>
      <c r="D36" s="22">
        <f ca="1">VLOOKUP(CONCATENATE($A$3,A36,$A$4,$A$5), [0]!table_range, 6, 0)</f>
        <v>31436</v>
      </c>
      <c r="E36" s="25">
        <f ca="1">VLOOKUP(CONCATENATE($A$3,A36,$A$4,$A$5), [0]!table_range, 7, 0)</f>
        <v>1.27560758366204</v>
      </c>
      <c r="R36" s="42">
        <f ca="1">VLOOKUP(CONCATENATE($A$3,A36,$A$4,$R$7), [0]!table_range, 7, 0)</f>
        <v>1.27560758366204</v>
      </c>
      <c r="S36" s="42">
        <f ca="1">VLOOKUP(CONCATENATE($A$3,A36,$A$4,$S$7), [0]!table_range, 7, 0)</f>
        <v>0.137111517367458</v>
      </c>
      <c r="T36" s="42">
        <f ca="1">VLOOKUP(CONCATENATE($A$3,A36,$A$4,$T$7), [0]!table_range, 7, 0)</f>
        <v>6.5823961113229101</v>
      </c>
      <c r="U36" s="42">
        <f ca="1">VLOOKUP(CONCATENATE($A$3,A36,$A$4,$U$7), [0]!table_range, 7, 0)</f>
        <v>2.6810146041506502</v>
      </c>
    </row>
    <row r="37" spans="1:21">
      <c r="A37" s="37">
        <f t="shared" si="0"/>
        <v>29</v>
      </c>
      <c r="B37" s="22" t="str">
        <f ca="1">VLOOKUP(A37,[0]!quarter_range,2,0)</f>
        <v>Jan-Mar 2015</v>
      </c>
      <c r="C37" s="22">
        <f ca="1">VLOOKUP(CONCATENATE($A$3,A37,$A$4,$A$5), [0]!table_range, 5, 0)</f>
        <v>464</v>
      </c>
      <c r="D37" s="22">
        <f ca="1">VLOOKUP(CONCATENATE($A$3,A37,$A$4,$A$5), [0]!table_range, 6, 0)</f>
        <v>32132</v>
      </c>
      <c r="E37" s="25">
        <f ca="1">VLOOKUP(CONCATENATE($A$3,A37,$A$4,$A$5), [0]!table_range, 7, 0)</f>
        <v>1.44404332129963</v>
      </c>
      <c r="R37" s="42">
        <f ca="1">VLOOKUP(CONCATENATE($A$3,A37,$A$4,$R$7), [0]!table_range, 7, 0)</f>
        <v>1.44404332129963</v>
      </c>
      <c r="S37" s="42">
        <f ca="1">VLOOKUP(CONCATENATE($A$3,A37,$A$4,$S$7), [0]!table_range, 7, 0)</f>
        <v>0.14545372541944701</v>
      </c>
      <c r="T37" s="42">
        <f ca="1">VLOOKUP(CONCATENATE($A$3,A37,$A$4,$T$7), [0]!table_range, 7, 0)</f>
        <v>7.0737411993778698</v>
      </c>
      <c r="U37" s="42">
        <f ca="1">VLOOKUP(CONCATENATE($A$3,A37,$A$4,$U$7), [0]!table_range, 7, 0)</f>
        <v>2.6145859711319299</v>
      </c>
    </row>
    <row r="38" spans="1:21">
      <c r="A38" s="37">
        <f t="shared" si="0"/>
        <v>30</v>
      </c>
      <c r="B38" s="22" t="str">
        <f ca="1">VLOOKUP(A38,[0]!quarter_range,2,0)</f>
        <v>Apr-Jun 2015</v>
      </c>
      <c r="C38" s="22">
        <f ca="1">VLOOKUP(CONCATENATE($A$3,A38,$A$4,$A$5), [0]!table_range, 5, 0)</f>
        <v>438</v>
      </c>
      <c r="D38" s="22">
        <f ca="1">VLOOKUP(CONCATENATE($A$3,A38,$A$4,$A$5), [0]!table_range, 6, 0)</f>
        <v>31881</v>
      </c>
      <c r="E38" s="25">
        <f ca="1">VLOOKUP(CONCATENATE($A$3,A38,$A$4,$A$5), [0]!table_range, 7, 0)</f>
        <v>1.37385903829867</v>
      </c>
      <c r="R38" s="42">
        <f ca="1">VLOOKUP(CONCATENATE($A$3,A38,$A$4,$R$7), [0]!table_range, 7, 0)</f>
        <v>1.37385903829867</v>
      </c>
      <c r="S38" s="42">
        <f ca="1">VLOOKUP(CONCATENATE($A$3,A38,$A$4,$S$7), [0]!table_range, 7, 0)</f>
        <v>0.14963584713762901</v>
      </c>
      <c r="T38" s="42">
        <f ca="1">VLOOKUP(CONCATENATE($A$3,A38,$A$4,$T$7), [0]!table_range, 7, 0)</f>
        <v>6.2214772490915502</v>
      </c>
      <c r="U38" s="42">
        <f ca="1">VLOOKUP(CONCATENATE($A$3,A38,$A$4,$U$7), [0]!table_range, 7, 0)</f>
        <v>2.4852466995193701</v>
      </c>
    </row>
    <row r="39" spans="1:21">
      <c r="A39" s="37">
        <f t="shared" si="0"/>
        <v>31</v>
      </c>
      <c r="B39" s="22" t="str">
        <f ca="1">VLOOKUP(A39,[0]!quarter_range,2,0)</f>
        <v>Jul-Sep 2015</v>
      </c>
      <c r="C39" s="22">
        <f ca="1">VLOOKUP(CONCATENATE($A$3,A39,$A$4,$A$5), [0]!table_range, 5, 0)</f>
        <v>337</v>
      </c>
      <c r="D39" s="22">
        <f ca="1">VLOOKUP(CONCATENATE($A$3,A39,$A$4,$A$5), [0]!table_range, 6, 0)</f>
        <v>31931</v>
      </c>
      <c r="E39" s="25">
        <f ca="1">VLOOKUP(CONCATENATE($A$3,A39,$A$4,$A$5), [0]!table_range, 7, 0)</f>
        <v>1.05540070777614</v>
      </c>
      <c r="R39" s="42">
        <f ca="1">VLOOKUP(CONCATENATE($A$3,A39,$A$4,$R$7), [0]!table_range, 7, 0)</f>
        <v>1.05540070777614</v>
      </c>
      <c r="S39" s="42">
        <f ca="1">VLOOKUP(CONCATENATE($A$3,A39,$A$4,$S$7), [0]!table_range, 7, 0)</f>
        <v>0.12276107187953</v>
      </c>
      <c r="T39" s="42">
        <f ca="1">VLOOKUP(CONCATENATE($A$3,A39,$A$4,$T$7), [0]!table_range, 7, 0)</f>
        <v>5.9923197550224101</v>
      </c>
      <c r="U39" s="42">
        <f ca="1">VLOOKUP(CONCATENATE($A$3,A39,$A$4,$U$7), [0]!table_range, 7, 0)</f>
        <v>2.3212709620476599</v>
      </c>
    </row>
    <row r="40" spans="1:21">
      <c r="A40" s="37">
        <f t="shared" si="0"/>
        <v>32</v>
      </c>
      <c r="B40" s="22" t="str">
        <f ca="1">VLOOKUP(A40,[0]!quarter_range,2,0)</f>
        <v>Oct-Dec 2015</v>
      </c>
      <c r="C40" s="22">
        <f ca="1">VLOOKUP(CONCATENATE($A$3,A40,$A$4,$A$5), [0]!table_range, 5, 0)</f>
        <v>376</v>
      </c>
      <c r="D40" s="22">
        <f ca="1">VLOOKUP(CONCATENATE($A$3,A40,$A$4,$A$5), [0]!table_range, 6, 0)</f>
        <v>31867</v>
      </c>
      <c r="E40" s="25">
        <f ca="1">VLOOKUP(CONCATENATE($A$3,A40,$A$4,$A$5), [0]!table_range, 7, 0)</f>
        <v>1.17990397589983</v>
      </c>
      <c r="R40" s="42">
        <f ca="1">VLOOKUP(CONCATENATE($A$3,A40,$A$4,$R$7), [0]!table_range, 7, 0)</f>
        <v>1.17990397589983</v>
      </c>
      <c r="S40" s="42">
        <f ca="1">VLOOKUP(CONCATENATE($A$3,A40,$A$4,$S$7), [0]!table_range, 7, 0)</f>
        <v>0.17405026571673801</v>
      </c>
      <c r="T40" s="42">
        <f ca="1">VLOOKUP(CONCATENATE($A$3,A40,$A$4,$T$7), [0]!table_range, 7, 0)</f>
        <v>6.2773859455913001</v>
      </c>
      <c r="U40" s="42">
        <f ca="1">VLOOKUP(CONCATENATE($A$3,A40,$A$4,$U$7), [0]!table_range, 7, 0)</f>
        <v>2.5561438743837801</v>
      </c>
    </row>
    <row r="41" spans="1:21">
      <c r="A41" s="37">
        <f t="shared" si="0"/>
        <v>33</v>
      </c>
      <c r="B41" s="22" t="str">
        <f ca="1">VLOOKUP(A41,[0]!quarter_range,2,0)</f>
        <v>Jan-Mar 2016</v>
      </c>
      <c r="C41" s="22">
        <f ca="1">VLOOKUP(CONCATENATE($A$3,A41,$A$4,$A$5), [0]!table_range, 5, 0)</f>
        <v>361</v>
      </c>
      <c r="D41" s="22">
        <f ca="1">VLOOKUP(CONCATENATE($A$3,A41,$A$4,$A$5), [0]!table_range, 6, 0)</f>
        <v>30888</v>
      </c>
      <c r="E41" s="25">
        <f ca="1">VLOOKUP(CONCATENATE($A$3,A41,$A$4,$A$5), [0]!table_range, 7, 0)</f>
        <v>1.1687386687386601</v>
      </c>
      <c r="R41" s="42">
        <f ca="1">VLOOKUP(CONCATENATE($A$3,A41,$A$4,$R$7), [0]!table_range, 7, 0)</f>
        <v>1.1687386687386601</v>
      </c>
      <c r="S41" s="42">
        <f ca="1">VLOOKUP(CONCATENATE($A$3,A41,$A$4,$S$7), [0]!table_range, 7, 0)</f>
        <v>0.134518657152883</v>
      </c>
      <c r="T41" s="42">
        <f ca="1">VLOOKUP(CONCATENATE($A$3,A41,$A$4,$T$7), [0]!table_range, 7, 0)</f>
        <v>6.6971410332406096</v>
      </c>
      <c r="U41" s="42">
        <f ca="1">VLOOKUP(CONCATENATE($A$3,A41,$A$4,$U$7), [0]!table_range, 7, 0)</f>
        <v>2.5207806288398902</v>
      </c>
    </row>
    <row r="42" spans="1:21">
      <c r="A42" s="37">
        <f t="shared" si="0"/>
        <v>34</v>
      </c>
      <c r="B42" s="22" t="str">
        <f ca="1">VLOOKUP(A42,[0]!quarter_range,2,0)</f>
        <v>Apr-Jun 2016</v>
      </c>
      <c r="C42" s="22">
        <f ca="1">VLOOKUP(CONCATENATE($A$3,A42,$A$4,$A$5), [0]!table_range, 5, 0)</f>
        <v>348</v>
      </c>
      <c r="D42" s="22">
        <f ca="1">VLOOKUP(CONCATENATE($A$3,A42,$A$4,$A$5), [0]!table_range, 6, 0)</f>
        <v>31753</v>
      </c>
      <c r="E42" s="25">
        <f ca="1">VLOOKUP(CONCATENATE($A$3,A42,$A$4,$A$5), [0]!table_range, 7, 0)</f>
        <v>1.0959594369035901</v>
      </c>
      <c r="R42" s="42">
        <f ca="1">VLOOKUP(CONCATENATE($A$3,A42,$A$4,$R$7), [0]!table_range, 7, 0)</f>
        <v>1.0959594369035901</v>
      </c>
      <c r="S42" s="42">
        <f ca="1">VLOOKUP(CONCATENATE($A$3,A42,$A$4,$S$7), [0]!table_range, 7, 0)</f>
        <v>0.11716937354988299</v>
      </c>
      <c r="T42" s="42">
        <f ca="1">VLOOKUP(CONCATENATE($A$3,A42,$A$4,$T$7), [0]!table_range, 7, 0)</f>
        <v>5.8772853450751397</v>
      </c>
      <c r="U42" s="42">
        <f ca="1">VLOOKUP(CONCATENATE($A$3,A42,$A$4,$U$7), [0]!table_range, 7, 0)</f>
        <v>2.2353388072348999</v>
      </c>
    </row>
    <row r="43" spans="1:21">
      <c r="A43" s="37">
        <f t="shared" si="0"/>
        <v>35</v>
      </c>
      <c r="B43" s="22" t="str">
        <f ca="1">VLOOKUP(A43,[0]!quarter_range,2,0)</f>
        <v>Jul-Sep 2016</v>
      </c>
      <c r="C43" s="22">
        <f ca="1">VLOOKUP(CONCATENATE($A$3,A43,$A$4,$A$5), [0]!table_range, 5, 0)</f>
        <v>344</v>
      </c>
      <c r="D43" s="22">
        <f ca="1">VLOOKUP(CONCATENATE($A$3,A43,$A$4,$A$5), [0]!table_range, 6, 0)</f>
        <v>31110</v>
      </c>
      <c r="E43" s="25">
        <f ca="1">VLOOKUP(CONCATENATE($A$3,A43,$A$4,$A$5), [0]!table_range, 7, 0)</f>
        <v>1.1057537769206001</v>
      </c>
      <c r="R43" s="42">
        <f ca="1">VLOOKUP(CONCATENATE($A$3,A43,$A$4,$R$7), [0]!table_range, 7, 0)</f>
        <v>1.1057537769206001</v>
      </c>
      <c r="S43" s="42">
        <f ca="1">VLOOKUP(CONCATENATE($A$3,A43,$A$4,$S$7), [0]!table_range, 7, 0)</f>
        <v>0.15334600993682099</v>
      </c>
      <c r="T43" s="42">
        <f ca="1">VLOOKUP(CONCATENATE($A$3,A43,$A$4,$T$7), [0]!table_range, 7, 0)</f>
        <v>6.0000731716240399</v>
      </c>
      <c r="U43" s="42">
        <f ca="1">VLOOKUP(CONCATENATE($A$3,A43,$A$4,$U$7), [0]!table_range, 7, 0)</f>
        <v>2.2234446020670999</v>
      </c>
    </row>
    <row r="44" spans="1:21">
      <c r="A44" s="37">
        <f t="shared" si="0"/>
        <v>36</v>
      </c>
      <c r="B44" s="22" t="str">
        <f ca="1">VLOOKUP(A44,[0]!quarter_range,2,0)</f>
        <v>Oct-Dec 2016</v>
      </c>
      <c r="C44" s="22">
        <f ca="1">VLOOKUP(CONCATENATE($A$3,A44,$A$4,$A$5), [0]!table_range, 5, 0)</f>
        <v>337</v>
      </c>
      <c r="D44" s="22">
        <f ca="1">VLOOKUP(CONCATENATE($A$3,A44,$A$4,$A$5), [0]!table_range, 6, 0)</f>
        <v>31132</v>
      </c>
      <c r="E44" s="25">
        <f ca="1">VLOOKUP(CONCATENATE($A$3,A44,$A$4,$A$5), [0]!table_range, 7, 0)</f>
        <v>1.0824874726969</v>
      </c>
      <c r="R44" s="42">
        <f ca="1">VLOOKUP(CONCATENATE($A$3,A44,$A$4,$R$7), [0]!table_range, 7, 0)</f>
        <v>1.0824874726969</v>
      </c>
      <c r="S44" s="42">
        <f ca="1">VLOOKUP(CONCATENATE($A$3,A44,$A$4,$S$7), [0]!table_range, 7, 0)</f>
        <v>0.143516399223031</v>
      </c>
      <c r="T44" s="42">
        <f ca="1">VLOOKUP(CONCATENATE($A$3,A44,$A$4,$T$7), [0]!table_range, 7, 0)</f>
        <v>6.7426036877060902</v>
      </c>
      <c r="U44" s="42">
        <f ca="1">VLOOKUP(CONCATENATE($A$3,A44,$A$4,$U$7), [0]!table_range, 7, 0)</f>
        <v>2.57744507333698</v>
      </c>
    </row>
    <row r="45" spans="1:21">
      <c r="A45" s="37">
        <f t="shared" si="0"/>
        <v>37</v>
      </c>
      <c r="B45" s="22" t="str">
        <f ca="1">VLOOKUP(A45,[0]!quarter_range,2,0)</f>
        <v>Jan-Mar 2017</v>
      </c>
      <c r="C45" s="22">
        <f ca="1">VLOOKUP(CONCATENATE($A$3,A45,$A$4,$A$5), [0]!table_range, 5, 0)</f>
        <v>360</v>
      </c>
      <c r="D45" s="22">
        <f ca="1">VLOOKUP(CONCATENATE($A$3,A45,$A$4,$A$5), [0]!table_range, 6, 0)</f>
        <v>32545</v>
      </c>
      <c r="E45" s="25">
        <f ca="1">VLOOKUP(CONCATENATE($A$3,A45,$A$4,$A$5), [0]!table_range, 7, 0)</f>
        <v>1.10616070056844</v>
      </c>
      <c r="R45" s="42">
        <f ca="1">VLOOKUP(CONCATENATE($A$3,A45,$A$4,$R$7), [0]!table_range, 7, 0)</f>
        <v>1.10616070056844</v>
      </c>
      <c r="S45" s="42">
        <f ca="1">VLOOKUP(CONCATENATE($A$3,A45,$A$4,$S$7), [0]!table_range, 7, 0)</f>
        <v>0.152031135976648</v>
      </c>
      <c r="T45" s="42">
        <f ca="1">VLOOKUP(CONCATENATE($A$3,A45,$A$4,$T$7), [0]!table_range, 7, 0)</f>
        <v>6.9053769613471099</v>
      </c>
      <c r="U45" s="42">
        <f ca="1">VLOOKUP(CONCATENATE($A$3,A45,$A$4,$U$7), [0]!table_range, 7, 0)</f>
        <v>2.64841587203937</v>
      </c>
    </row>
    <row r="46" spans="1:21">
      <c r="A46" s="37">
        <f t="shared" si="0"/>
        <v>38</v>
      </c>
      <c r="B46" s="22" t="str">
        <f ca="1">VLOOKUP(A46,[0]!quarter_range,2,0)</f>
        <v>Apr-Jun 2017</v>
      </c>
      <c r="C46" s="22">
        <f ca="1">VLOOKUP(CONCATENATE($A$3,A46,$A$4,$A$5), [0]!table_range, 5, 0)</f>
        <v>326</v>
      </c>
      <c r="D46" s="22">
        <f ca="1">VLOOKUP(CONCATENATE($A$3,A46,$A$4,$A$5), [0]!table_range, 6, 0)</f>
        <v>31702</v>
      </c>
      <c r="E46" s="25">
        <f ca="1">VLOOKUP(CONCATENATE($A$3,A46,$A$4,$A$5), [0]!table_range, 7, 0)</f>
        <v>1.02832628856223</v>
      </c>
      <c r="R46" s="42">
        <f ca="1">VLOOKUP(CONCATENATE($A$3,A46,$A$4,$R$7), [0]!table_range, 7, 0)</f>
        <v>1.02832628856223</v>
      </c>
      <c r="S46" s="42">
        <f ca="1">VLOOKUP(CONCATENATE($A$3,A46,$A$4,$S$7), [0]!table_range, 7, 0)</f>
        <v>0.13257020484646001</v>
      </c>
      <c r="T46" s="42">
        <f ca="1">VLOOKUP(CONCATENATE($A$3,A46,$A$4,$T$7), [0]!table_range, 7, 0)</f>
        <v>6.1613550148597298</v>
      </c>
      <c r="U46" s="42">
        <f ca="1">VLOOKUP(CONCATENATE($A$3,A46,$A$4,$U$7), [0]!table_range, 7, 0)</f>
        <v>2.3740181802135698</v>
      </c>
    </row>
    <row r="47" spans="1:21">
      <c r="A47" s="37">
        <f t="shared" si="0"/>
        <v>39</v>
      </c>
      <c r="B47" s="22" t="str">
        <f ca="1">VLOOKUP(A47,[0]!quarter_range,2,0)</f>
        <v>Jul-Sep 2017</v>
      </c>
      <c r="C47" s="22">
        <f ca="1">VLOOKUP(CONCATENATE($A$3,A47,$A$4,$A$5), [0]!table_range, 5, 0)</f>
        <v>270</v>
      </c>
      <c r="D47" s="22">
        <f ca="1">VLOOKUP(CONCATENATE($A$3,A47,$A$4,$A$5), [0]!table_range, 6, 0)</f>
        <v>31539</v>
      </c>
      <c r="E47" s="25">
        <f ca="1">VLOOKUP(CONCATENATE($A$3,A47,$A$4,$A$5), [0]!table_range, 7, 0)</f>
        <v>0.85608294492532999</v>
      </c>
      <c r="R47" s="42">
        <f ca="1">VLOOKUP(CONCATENATE($A$3,A47,$A$4,$R$7), [0]!table_range, 7, 0)</f>
        <v>0.85608294492532999</v>
      </c>
      <c r="S47" s="42">
        <f ca="1">VLOOKUP(CONCATENATE($A$3,A47,$A$4,$S$7), [0]!table_range, 7, 0)</f>
        <v>0.14581089246775</v>
      </c>
      <c r="T47" s="42">
        <f ca="1">VLOOKUP(CONCATENATE($A$3,A47,$A$4,$T$7), [0]!table_range, 7, 0)</f>
        <v>6.0761391249682601</v>
      </c>
      <c r="U47" s="42">
        <f ca="1">VLOOKUP(CONCATENATE($A$3,A47,$A$4,$U$7), [0]!table_range, 7, 0)</f>
        <v>2.2382819357481401</v>
      </c>
    </row>
    <row r="48" spans="1:21">
      <c r="A48" s="37">
        <f t="shared" si="0"/>
        <v>40</v>
      </c>
      <c r="B48" s="22" t="str">
        <f ca="1">CONCATENATE(VLOOKUP(A48,[0]!quarter_range,2,0), "p")</f>
        <v>Oct-Dec 2017p</v>
      </c>
      <c r="C48" s="22">
        <f ca="1">VLOOKUP(CONCATENATE($A$3,A48,$A$4,$A$5), [0]!table_range, 5, 0)</f>
        <v>297</v>
      </c>
      <c r="D48" s="22">
        <f ca="1">VLOOKUP(CONCATENATE($A$3,A48,$A$4,$A$5), [0]!table_range, 6, 0)</f>
        <v>30809</v>
      </c>
      <c r="E48" s="25">
        <f ca="1">VLOOKUP(CONCATENATE($A$3,A48,$A$4,$A$5), [0]!table_range, 7, 0)</f>
        <v>0.964004024797948</v>
      </c>
      <c r="R48" s="42">
        <f ca="1">VLOOKUP(CONCATENATE($A$3,A48,$A$4,$R$7), [0]!table_range, 7, 0)</f>
        <v>0.964004024797948</v>
      </c>
      <c r="S48" s="42">
        <f ca="1">VLOOKUP(CONCATENATE($A$3,A48,$A$4,$S$7), [0]!table_range, 7, 0)</f>
        <v>0.13922140106172501</v>
      </c>
      <c r="T48" s="42">
        <f ca="1">VLOOKUP(CONCATENATE($A$3,A48,$A$4,$T$7), [0]!table_range, 7, 0)</f>
        <v>6.9523470839260302</v>
      </c>
      <c r="U48" s="42">
        <f ca="1">VLOOKUP(CONCATENATE($A$3,A48,$A$4,$U$7), [0]!table_range, 7, 0)</f>
        <v>2.8273359540368901</v>
      </c>
    </row>
    <row r="50" spans="2:2">
      <c r="B50" s="30" t="s">
        <v>132</v>
      </c>
    </row>
    <row r="51" spans="2:2">
      <c r="B51" s="31" t="s">
        <v>130</v>
      </c>
    </row>
    <row r="52" spans="2:2">
      <c r="B52" s="31" t="s">
        <v>131</v>
      </c>
    </row>
  </sheetData>
  <mergeCells count="1">
    <mergeCell ref="B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W52"/>
  <sheetViews>
    <sheetView showGridLines="0" workbookViewId="0"/>
  </sheetViews>
  <sheetFormatPr defaultRowHeight="15"/>
  <cols>
    <col min="1" max="1" width="2.140625" style="36" customWidth="1"/>
    <col min="2" max="2" width="12.42578125" customWidth="1"/>
    <col min="19" max="23" width="9.140625" style="36"/>
  </cols>
  <sheetData>
    <row r="3" spans="1:23" ht="24.75" customHeight="1">
      <c r="A3" s="36" t="s">
        <v>5</v>
      </c>
      <c r="B3" s="17" t="s">
        <v>137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3">
      <c r="A4" s="36" t="s">
        <v>133</v>
      </c>
      <c r="B4" s="33" t="str">
        <f>TEXT(B7, "")</f>
        <v>Scotland  - Under 20 yrs</v>
      </c>
    </row>
    <row r="5" spans="1:23">
      <c r="A5" s="36">
        <v>1</v>
      </c>
      <c r="B5" s="32" t="str">
        <f ca="1">CONCATENATE(VLOOKUP(LEFT($B$9,3), Sheet1!$G$1:$H$4, 2, 0), " ", RIGHT($B$9,4), " - ", VLOOKUP(MID($B$48, 5,3), Sheet1!$G$6:$H$9, 2, 0), " ", RIGHT($B$48,5))</f>
        <v>January 2008 - December 2017p</v>
      </c>
    </row>
    <row r="7" spans="1:23">
      <c r="B7" s="23" t="str">
        <f>"Scotland  - " &amp;TEXT(VLOOKUP(A5,Sheet1!$D$23:$E$27,2,0),"")</f>
        <v>Scotland  - Under 20 yrs</v>
      </c>
      <c r="C7" s="24"/>
      <c r="D7" s="24"/>
      <c r="E7" s="24"/>
      <c r="R7" s="26"/>
      <c r="S7" s="38">
        <v>1</v>
      </c>
      <c r="T7" s="39">
        <v>2</v>
      </c>
      <c r="U7" s="40">
        <v>3</v>
      </c>
      <c r="V7" s="40">
        <v>4</v>
      </c>
      <c r="W7" s="39">
        <v>5</v>
      </c>
    </row>
    <row r="8" spans="1:23" ht="34.5">
      <c r="B8" s="10" t="s">
        <v>6</v>
      </c>
      <c r="C8" s="11" t="s">
        <v>7</v>
      </c>
      <c r="D8" s="11" t="s">
        <v>8</v>
      </c>
      <c r="E8" s="11" t="s">
        <v>128</v>
      </c>
      <c r="R8" s="29"/>
      <c r="S8" s="41" t="s">
        <v>134</v>
      </c>
      <c r="T8" s="41" t="s">
        <v>121</v>
      </c>
      <c r="U8" s="41" t="s">
        <v>123</v>
      </c>
      <c r="V8" s="41" t="s">
        <v>125</v>
      </c>
      <c r="W8" s="43" t="s">
        <v>135</v>
      </c>
    </row>
    <row r="9" spans="1:23">
      <c r="A9" s="37">
        <v>1</v>
      </c>
      <c r="B9" s="22" t="str">
        <f ca="1">VLOOKUP(A9,[0]!quarter_range,2,0)</f>
        <v>Jan-Mar 2008</v>
      </c>
      <c r="C9" s="22">
        <f ca="1">VLOOKUP(CONCATENATE($A$3,A9,$A$4,$A$5), [0]!table_range, 5, 0)</f>
        <v>31</v>
      </c>
      <c r="D9" s="22">
        <f ca="1">VLOOKUP(CONCATENATE($A$3,A9,$A$4,$A$5), [0]!table_range, 6, 0)</f>
        <v>28377</v>
      </c>
      <c r="E9" s="25">
        <f ca="1">VLOOKUP(CONCATENATE($A$3,A9,$A$4,$A$5), [0]!table_range, 7, 0)</f>
        <v>0.10924340134615999</v>
      </c>
      <c r="R9" s="25"/>
      <c r="S9" s="42">
        <f ca="1">VLOOKUP(CONCATENATE($A$3,A9,$A$4,$S$7), [0]!table_range, 7, 0)</f>
        <v>0.10924340134615999</v>
      </c>
      <c r="T9" s="42">
        <f ca="1">VLOOKUP(CONCATENATE($A$3,A9,$A$4,$T$7), [0]!table_range, 7, 0)</f>
        <v>0.28627015008337903</v>
      </c>
      <c r="U9" s="42">
        <f ca="1">VLOOKUP(CONCATENATE($A$3,A9,$A$4,$U$7), [0]!table_range, 7, 0)</f>
        <v>1.3988934126735499</v>
      </c>
      <c r="V9" s="42">
        <f ca="1">VLOOKUP(CONCATENATE($A$3,A9,$A$4,$V$7), [0]!table_range, 7, 0)</f>
        <v>4.7588238533120402</v>
      </c>
      <c r="W9" s="42">
        <f ca="1">VLOOKUP(CONCATENATE($A$3,A9,$A$4,$W$7), [0]!table_range, 7, 0)</f>
        <v>10.791366906474799</v>
      </c>
    </row>
    <row r="10" spans="1:23">
      <c r="A10" s="37">
        <f>A9+1</f>
        <v>2</v>
      </c>
      <c r="B10" s="22" t="str">
        <f ca="1">VLOOKUP(A10,[0]!quarter_range,2,0)</f>
        <v>Apr-Jun 2008</v>
      </c>
      <c r="C10" s="22">
        <f ca="1">VLOOKUP(CONCATENATE($A$3,A10,$A$4,$A$5), [0]!table_range, 5, 0)</f>
        <v>39</v>
      </c>
      <c r="D10" s="22">
        <f ca="1">VLOOKUP(CONCATENATE($A$3,A10,$A$4,$A$5), [0]!table_range, 6, 0)</f>
        <v>28122</v>
      </c>
      <c r="E10" s="25">
        <f ca="1">VLOOKUP(CONCATENATE($A$3,A10,$A$4,$A$5), [0]!table_range, 7, 0)</f>
        <v>0.13868145935566401</v>
      </c>
      <c r="R10" s="25"/>
      <c r="S10" s="42">
        <f ca="1">VLOOKUP(CONCATENATE($A$3,A10,$A$4,$S$7), [0]!table_range, 7, 0)</f>
        <v>0.13868145935566401</v>
      </c>
      <c r="T10" s="42">
        <f ca="1">VLOOKUP(CONCATENATE($A$3,A10,$A$4,$T$7), [0]!table_range, 7, 0)</f>
        <v>0.27027027027027001</v>
      </c>
      <c r="U10" s="42">
        <f ca="1">VLOOKUP(CONCATENATE($A$3,A10,$A$4,$U$7), [0]!table_range, 7, 0)</f>
        <v>1.20817520281327</v>
      </c>
      <c r="V10" s="42">
        <f ca="1">VLOOKUP(CONCATENATE($A$3,A10,$A$4,$V$7), [0]!table_range, 7, 0)</f>
        <v>3.9542474620342398</v>
      </c>
      <c r="W10" s="42">
        <f ca="1">VLOOKUP(CONCATENATE($A$3,A10,$A$4,$W$7), [0]!table_range, 7, 0)</f>
        <v>9.0993533635811499</v>
      </c>
    </row>
    <row r="11" spans="1:23">
      <c r="A11" s="37">
        <f>A10+1</f>
        <v>3</v>
      </c>
      <c r="B11" s="22" t="str">
        <f ca="1">VLOOKUP(A11,[0]!quarter_range,2,0)</f>
        <v>Jul-Sep 2008</v>
      </c>
      <c r="C11" s="22">
        <f ca="1">VLOOKUP(CONCATENATE($A$3,A11,$A$4,$A$5), [0]!table_range, 5, 0)</f>
        <v>36</v>
      </c>
      <c r="D11" s="22">
        <f ca="1">VLOOKUP(CONCATENATE($A$3,A11,$A$4,$A$5), [0]!table_range, 6, 0)</f>
        <v>26771</v>
      </c>
      <c r="E11" s="25">
        <f ca="1">VLOOKUP(CONCATENATE($A$3,A11,$A$4,$A$5), [0]!table_range, 7, 0)</f>
        <v>0.13447387097979099</v>
      </c>
      <c r="R11" s="25"/>
      <c r="S11" s="42">
        <f ca="1">VLOOKUP(CONCATENATE($A$3,A11,$A$4,$S$7), [0]!table_range, 7, 0)</f>
        <v>0.13447387097979099</v>
      </c>
      <c r="T11" s="42">
        <f ca="1">VLOOKUP(CONCATENATE($A$3,A11,$A$4,$T$7), [0]!table_range, 7, 0)</f>
        <v>0.282163980682619</v>
      </c>
      <c r="U11" s="42">
        <f ca="1">VLOOKUP(CONCATENATE($A$3,A11,$A$4,$U$7), [0]!table_range, 7, 0)</f>
        <v>1.2615702262427599</v>
      </c>
      <c r="V11" s="42">
        <f ca="1">VLOOKUP(CONCATENATE($A$3,A11,$A$4,$V$7), [0]!table_range, 7, 0)</f>
        <v>3.9575951937485101</v>
      </c>
      <c r="W11" s="42">
        <f ca="1">VLOOKUP(CONCATENATE($A$3,A11,$A$4,$W$7), [0]!table_range, 7, 0)</f>
        <v>8.9552777978469695</v>
      </c>
    </row>
    <row r="12" spans="1:23">
      <c r="A12" s="37">
        <f t="shared" ref="A12:A50" si="0">A11+1</f>
        <v>4</v>
      </c>
      <c r="B12" s="22" t="str">
        <f ca="1">VLOOKUP(A12,[0]!quarter_range,2,0)</f>
        <v>Oct-Dec 2008</v>
      </c>
      <c r="C12" s="22">
        <f ca="1">VLOOKUP(CONCATENATE($A$3,A12,$A$4,$A$5), [0]!table_range, 5, 0)</f>
        <v>40</v>
      </c>
      <c r="D12" s="22">
        <f ca="1">VLOOKUP(CONCATENATE($A$3,A12,$A$4,$A$5), [0]!table_range, 6, 0)</f>
        <v>27816</v>
      </c>
      <c r="E12" s="25">
        <f ca="1">VLOOKUP(CONCATENATE($A$3,A12,$A$4,$A$5), [0]!table_range, 7, 0)</f>
        <v>0.14380212827149799</v>
      </c>
      <c r="R12" s="25"/>
      <c r="S12" s="42">
        <f ca="1">VLOOKUP(CONCATENATE($A$3,A12,$A$4,$S$7), [0]!table_range, 7, 0)</f>
        <v>0.14380212827149799</v>
      </c>
      <c r="T12" s="42">
        <f ca="1">VLOOKUP(CONCATENATE($A$3,A12,$A$4,$T$7), [0]!table_range, 7, 0)</f>
        <v>0.33402922755741099</v>
      </c>
      <c r="U12" s="42">
        <f ca="1">VLOOKUP(CONCATENATE($A$3,A12,$A$4,$U$7), [0]!table_range, 7, 0)</f>
        <v>1.24113785557986</v>
      </c>
      <c r="V12" s="42">
        <f ca="1">VLOOKUP(CONCATENATE($A$3,A12,$A$4,$V$7), [0]!table_range, 7, 0)</f>
        <v>4.3498940044572398</v>
      </c>
      <c r="W12" s="42">
        <f ca="1">VLOOKUP(CONCATENATE($A$3,A12,$A$4,$W$7), [0]!table_range, 7, 0)</f>
        <v>10.7770864331124</v>
      </c>
    </row>
    <row r="13" spans="1:23">
      <c r="A13" s="37">
        <f t="shared" si="0"/>
        <v>5</v>
      </c>
      <c r="B13" s="22" t="str">
        <f ca="1">VLOOKUP(A13,[0]!quarter_range,2,0)</f>
        <v>Jan-Mar 2009</v>
      </c>
      <c r="C13" s="22">
        <f ca="1">VLOOKUP(CONCATENATE($A$3,A13,$A$4,$A$5), [0]!table_range, 5, 0)</f>
        <v>33</v>
      </c>
      <c r="D13" s="22">
        <f ca="1">VLOOKUP(CONCATENATE($A$3,A13,$A$4,$A$5), [0]!table_range, 6, 0)</f>
        <v>28124</v>
      </c>
      <c r="E13" s="25">
        <f ca="1">VLOOKUP(CONCATENATE($A$3,A13,$A$4,$A$5), [0]!table_range, 7, 0)</f>
        <v>0.117337505333522</v>
      </c>
      <c r="R13" s="25"/>
      <c r="S13" s="42">
        <f ca="1">VLOOKUP(CONCATENATE($A$3,A13,$A$4,$S$7), [0]!table_range, 7, 0)</f>
        <v>0.117337505333522</v>
      </c>
      <c r="T13" s="42">
        <f ca="1">VLOOKUP(CONCATENATE($A$3,A13,$A$4,$T$7), [0]!table_range, 7, 0)</f>
        <v>0.262950302392847</v>
      </c>
      <c r="U13" s="42">
        <f ca="1">VLOOKUP(CONCATENATE($A$3,A13,$A$4,$U$7), [0]!table_range, 7, 0)</f>
        <v>1.19872225958305</v>
      </c>
      <c r="V13" s="42">
        <f ca="1">VLOOKUP(CONCATENATE($A$3,A13,$A$4,$V$7), [0]!table_range, 7, 0)</f>
        <v>4.0959828888443202</v>
      </c>
      <c r="W13" s="42">
        <f ca="1">VLOOKUP(CONCATENATE($A$3,A13,$A$4,$W$7), [0]!table_range, 7, 0)</f>
        <v>10.082797317640599</v>
      </c>
    </row>
    <row r="14" spans="1:23">
      <c r="A14" s="37">
        <f t="shared" si="0"/>
        <v>6</v>
      </c>
      <c r="B14" s="22" t="str">
        <f ca="1">VLOOKUP(A14,[0]!quarter_range,2,0)</f>
        <v>Apr-Jun 2009</v>
      </c>
      <c r="C14" s="22">
        <f ca="1">VLOOKUP(CONCATENATE($A$3,A14,$A$4,$A$5), [0]!table_range, 5, 0)</f>
        <v>35</v>
      </c>
      <c r="D14" s="22">
        <f ca="1">VLOOKUP(CONCATENATE($A$3,A14,$A$4,$A$5), [0]!table_range, 6, 0)</f>
        <v>28170</v>
      </c>
      <c r="E14" s="25">
        <f ca="1">VLOOKUP(CONCATENATE($A$3,A14,$A$4,$A$5), [0]!table_range, 7, 0)</f>
        <v>0.12424565140219999</v>
      </c>
      <c r="R14" s="25"/>
      <c r="S14" s="42">
        <f ca="1">VLOOKUP(CONCATENATE($A$3,A14,$A$4,$S$7), [0]!table_range, 7, 0)</f>
        <v>0.12424565140219999</v>
      </c>
      <c r="T14" s="42">
        <f ca="1">VLOOKUP(CONCATENATE($A$3,A14,$A$4,$T$7), [0]!table_range, 7, 0)</f>
        <v>0.28459140804987099</v>
      </c>
      <c r="U14" s="42">
        <f ca="1">VLOOKUP(CONCATENATE($A$3,A14,$A$4,$U$7), [0]!table_range, 7, 0)</f>
        <v>1.19644858201879</v>
      </c>
      <c r="V14" s="42">
        <f ca="1">VLOOKUP(CONCATENATE($A$3,A14,$A$4,$V$7), [0]!table_range, 7, 0)</f>
        <v>3.8485259652152402</v>
      </c>
      <c r="W14" s="42">
        <f ca="1">VLOOKUP(CONCATENATE($A$3,A14,$A$4,$W$7), [0]!table_range, 7, 0)</f>
        <v>8.9578225491241099</v>
      </c>
    </row>
    <row r="15" spans="1:23">
      <c r="A15" s="37">
        <f t="shared" si="0"/>
        <v>7</v>
      </c>
      <c r="B15" s="22" t="str">
        <f ca="1">VLOOKUP(A15,[0]!quarter_range,2,0)</f>
        <v>Jul-Sep 2009</v>
      </c>
      <c r="C15" s="22">
        <f ca="1">VLOOKUP(CONCATENATE($A$3,A15,$A$4,$A$5), [0]!table_range, 5, 0)</f>
        <v>28</v>
      </c>
      <c r="D15" s="22">
        <f ca="1">VLOOKUP(CONCATENATE($A$3,A15,$A$4,$A$5), [0]!table_range, 6, 0)</f>
        <v>26705</v>
      </c>
      <c r="E15" s="25">
        <f ca="1">VLOOKUP(CONCATENATE($A$3,A15,$A$4,$A$5), [0]!table_range, 7, 0)</f>
        <v>0.104849279161205</v>
      </c>
      <c r="R15" s="25"/>
      <c r="S15" s="42">
        <f ca="1">VLOOKUP(CONCATENATE($A$3,A15,$A$4,$S$7), [0]!table_range, 7, 0)</f>
        <v>0.104849279161205</v>
      </c>
      <c r="T15" s="42">
        <f ca="1">VLOOKUP(CONCATENATE($A$3,A15,$A$4,$T$7), [0]!table_range, 7, 0)</f>
        <v>0.279130863116414</v>
      </c>
      <c r="U15" s="42">
        <f ca="1">VLOOKUP(CONCATENATE($A$3,A15,$A$4,$U$7), [0]!table_range, 7, 0)</f>
        <v>1.13829602637515</v>
      </c>
      <c r="V15" s="42">
        <f ca="1">VLOOKUP(CONCATENATE($A$3,A15,$A$4,$V$7), [0]!table_range, 7, 0)</f>
        <v>3.8053230689149702</v>
      </c>
      <c r="W15" s="42">
        <f ca="1">VLOOKUP(CONCATENATE($A$3,A15,$A$4,$W$7), [0]!table_range, 7, 0)</f>
        <v>8.6693831670647707</v>
      </c>
    </row>
    <row r="16" spans="1:23">
      <c r="A16" s="37">
        <f t="shared" si="0"/>
        <v>8</v>
      </c>
      <c r="B16" s="22" t="str">
        <f ca="1">VLOOKUP(A16,[0]!quarter_range,2,0)</f>
        <v>Oct-Dec 2009</v>
      </c>
      <c r="C16" s="22">
        <f ca="1">VLOOKUP(CONCATENATE($A$3,A16,$A$4,$A$5), [0]!table_range, 5, 0)</f>
        <v>34</v>
      </c>
      <c r="D16" s="22">
        <f ca="1">VLOOKUP(CONCATENATE($A$3,A16,$A$4,$A$5), [0]!table_range, 6, 0)</f>
        <v>27735</v>
      </c>
      <c r="E16" s="25">
        <f ca="1">VLOOKUP(CONCATENATE($A$3,A16,$A$4,$A$5), [0]!table_range, 7, 0)</f>
        <v>0.12258878673156599</v>
      </c>
      <c r="R16" s="25"/>
      <c r="S16" s="42">
        <f ca="1">VLOOKUP(CONCATENATE($A$3,A16,$A$4,$S$7), [0]!table_range, 7, 0)</f>
        <v>0.12258878673156599</v>
      </c>
      <c r="T16" s="42">
        <f ca="1">VLOOKUP(CONCATENATE($A$3,A16,$A$4,$T$7), [0]!table_range, 7, 0)</f>
        <v>0.31551073299904198</v>
      </c>
      <c r="U16" s="42">
        <f ca="1">VLOOKUP(CONCATENATE($A$3,A16,$A$4,$U$7), [0]!table_range, 7, 0)</f>
        <v>1.3626636993922701</v>
      </c>
      <c r="V16" s="42">
        <f ca="1">VLOOKUP(CONCATENATE($A$3,A16,$A$4,$V$7), [0]!table_range, 7, 0)</f>
        <v>4.1379867724511303</v>
      </c>
      <c r="W16" s="42">
        <f ca="1">VLOOKUP(CONCATENATE($A$3,A16,$A$4,$W$7), [0]!table_range, 7, 0)</f>
        <v>9.7860054347826093</v>
      </c>
    </row>
    <row r="17" spans="1:23">
      <c r="A17" s="37">
        <f t="shared" si="0"/>
        <v>9</v>
      </c>
      <c r="B17" s="22" t="str">
        <f ca="1">VLOOKUP(A17,[0]!quarter_range,2,0)</f>
        <v>Jan-Mar 2010</v>
      </c>
      <c r="C17" s="22">
        <f ca="1">VLOOKUP(CONCATENATE($A$3,A17,$A$4,$A$5), [0]!table_range, 5, 0)</f>
        <v>37</v>
      </c>
      <c r="D17" s="22">
        <f ca="1">VLOOKUP(CONCATENATE($A$3,A17,$A$4,$A$5), [0]!table_range, 6, 0)</f>
        <v>27251</v>
      </c>
      <c r="E17" s="25">
        <f ca="1">VLOOKUP(CONCATENATE($A$3,A17,$A$4,$A$5), [0]!table_range, 7, 0)</f>
        <v>0.135774833951047</v>
      </c>
      <c r="R17" s="25"/>
      <c r="S17" s="42">
        <f ca="1">VLOOKUP(CONCATENATE($A$3,A17,$A$4,$S$7), [0]!table_range, 7, 0)</f>
        <v>0.135774833951047</v>
      </c>
      <c r="T17" s="42">
        <f ca="1">VLOOKUP(CONCATENATE($A$3,A17,$A$4,$T$7), [0]!table_range, 7, 0)</f>
        <v>0.29604984915555299</v>
      </c>
      <c r="U17" s="42">
        <f ca="1">VLOOKUP(CONCATENATE($A$3,A17,$A$4,$U$7), [0]!table_range, 7, 0)</f>
        <v>1.15969549515945</v>
      </c>
      <c r="V17" s="42">
        <f ca="1">VLOOKUP(CONCATENATE($A$3,A17,$A$4,$V$7), [0]!table_range, 7, 0)</f>
        <v>4.1995987558739101</v>
      </c>
      <c r="W17" s="42">
        <f ca="1">VLOOKUP(CONCATENATE($A$3,A17,$A$4,$W$7), [0]!table_range, 7, 0)</f>
        <v>9.9348645869043501</v>
      </c>
    </row>
    <row r="18" spans="1:23">
      <c r="A18" s="37">
        <f t="shared" si="0"/>
        <v>10</v>
      </c>
      <c r="B18" s="22" t="str">
        <f ca="1">VLOOKUP(A18,[0]!quarter_range,2,0)</f>
        <v>Apr-Jun 2010</v>
      </c>
      <c r="C18" s="22">
        <f ca="1">VLOOKUP(CONCATENATE($A$3,A18,$A$4,$A$5), [0]!table_range, 5, 0)</f>
        <v>26</v>
      </c>
      <c r="D18" s="22">
        <f ca="1">VLOOKUP(CONCATENATE($A$3,A18,$A$4,$A$5), [0]!table_range, 6, 0)</f>
        <v>26894</v>
      </c>
      <c r="E18" s="25">
        <f ca="1">VLOOKUP(CONCATENATE($A$3,A18,$A$4,$A$5), [0]!table_range, 7, 0)</f>
        <v>9.6675838476983703E-2</v>
      </c>
      <c r="R18" s="25"/>
      <c r="S18" s="42">
        <f ca="1">VLOOKUP(CONCATENATE($A$3,A18,$A$4,$S$7), [0]!table_range, 7, 0)</f>
        <v>9.6675838476983703E-2</v>
      </c>
      <c r="T18" s="42">
        <f ca="1">VLOOKUP(CONCATENATE($A$3,A18,$A$4,$T$7), [0]!table_range, 7, 0)</f>
        <v>0.29031627725204401</v>
      </c>
      <c r="U18" s="42">
        <f ca="1">VLOOKUP(CONCATENATE($A$3,A18,$A$4,$U$7), [0]!table_range, 7, 0)</f>
        <v>1.13408939292861</v>
      </c>
      <c r="V18" s="42">
        <f ca="1">VLOOKUP(CONCATENATE($A$3,A18,$A$4,$V$7), [0]!table_range, 7, 0)</f>
        <v>3.6980551469099598</v>
      </c>
      <c r="W18" s="42">
        <f ca="1">VLOOKUP(CONCATENATE($A$3,A18,$A$4,$W$7), [0]!table_range, 7, 0)</f>
        <v>9.0853031860226103</v>
      </c>
    </row>
    <row r="19" spans="1:23">
      <c r="A19" s="37">
        <f t="shared" si="0"/>
        <v>11</v>
      </c>
      <c r="B19" s="22" t="str">
        <f ca="1">VLOOKUP(A19,[0]!quarter_range,2,0)</f>
        <v>Jul-Sep 2010</v>
      </c>
      <c r="C19" s="22">
        <f ca="1">VLOOKUP(CONCATENATE($A$3,A19,$A$4,$A$5), [0]!table_range, 5, 0)</f>
        <v>27</v>
      </c>
      <c r="D19" s="22">
        <f ca="1">VLOOKUP(CONCATENATE($A$3,A19,$A$4,$A$5), [0]!table_range, 6, 0)</f>
        <v>25684</v>
      </c>
      <c r="E19" s="25">
        <f ca="1">VLOOKUP(CONCATENATE($A$3,A19,$A$4,$A$5), [0]!table_range, 7, 0)</f>
        <v>0.10512381249026601</v>
      </c>
      <c r="R19" s="25"/>
      <c r="S19" s="42">
        <f ca="1">VLOOKUP(CONCATENATE($A$3,A19,$A$4,$S$7), [0]!table_range, 7, 0)</f>
        <v>0.10512381249026601</v>
      </c>
      <c r="T19" s="42">
        <f ca="1">VLOOKUP(CONCATENATE($A$3,A19,$A$4,$T$7), [0]!table_range, 7, 0)</f>
        <v>0.29460452849246599</v>
      </c>
      <c r="U19" s="42">
        <f ca="1">VLOOKUP(CONCATENATE($A$3,A19,$A$4,$U$7), [0]!table_range, 7, 0)</f>
        <v>1.1739152919273901</v>
      </c>
      <c r="V19" s="42">
        <f ca="1">VLOOKUP(CONCATENATE($A$3,A19,$A$4,$V$7), [0]!table_range, 7, 0)</f>
        <v>3.7368783690674001</v>
      </c>
      <c r="W19" s="42">
        <f ca="1">VLOOKUP(CONCATENATE($A$3,A19,$A$4,$W$7), [0]!table_range, 7, 0)</f>
        <v>8.6044681651784103</v>
      </c>
    </row>
    <row r="20" spans="1:23">
      <c r="A20" s="37">
        <f t="shared" si="0"/>
        <v>12</v>
      </c>
      <c r="B20" s="22" t="str">
        <f ca="1">VLOOKUP(A20,[0]!quarter_range,2,0)</f>
        <v>Oct-Dec 2010</v>
      </c>
      <c r="C20" s="22">
        <f ca="1">VLOOKUP(CONCATENATE($A$3,A20,$A$4,$A$5), [0]!table_range, 5, 0)</f>
        <v>33</v>
      </c>
      <c r="D20" s="22">
        <f ca="1">VLOOKUP(CONCATENATE($A$3,A20,$A$4,$A$5), [0]!table_range, 6, 0)</f>
        <v>25151</v>
      </c>
      <c r="E20" s="25">
        <f ca="1">VLOOKUP(CONCATENATE($A$3,A20,$A$4,$A$5), [0]!table_range, 7, 0)</f>
        <v>0.13120750665977399</v>
      </c>
      <c r="R20" s="25"/>
      <c r="S20" s="42">
        <f ca="1">VLOOKUP(CONCATENATE($A$3,A20,$A$4,$S$7), [0]!table_range, 7, 0)</f>
        <v>0.13120750665977399</v>
      </c>
      <c r="T20" s="42">
        <f ca="1">VLOOKUP(CONCATENATE($A$3,A20,$A$4,$T$7), [0]!table_range, 7, 0)</f>
        <v>0.31149901554556397</v>
      </c>
      <c r="U20" s="42">
        <f ca="1">VLOOKUP(CONCATENATE($A$3,A20,$A$4,$U$7), [0]!table_range, 7, 0)</f>
        <v>1.2895329655710599</v>
      </c>
      <c r="V20" s="42">
        <f ca="1">VLOOKUP(CONCATENATE($A$3,A20,$A$4,$V$7), [0]!table_range, 7, 0)</f>
        <v>4.17600437277944</v>
      </c>
      <c r="W20" s="42">
        <f ca="1">VLOOKUP(CONCATENATE($A$3,A20,$A$4,$W$7), [0]!table_range, 7, 0)</f>
        <v>10.090896664844101</v>
      </c>
    </row>
    <row r="21" spans="1:23">
      <c r="A21" s="37">
        <f t="shared" si="0"/>
        <v>13</v>
      </c>
      <c r="B21" s="22" t="str">
        <f ca="1">VLOOKUP(A21,[0]!quarter_range,2,0)</f>
        <v>Jan-Mar 2011</v>
      </c>
      <c r="C21" s="22">
        <f ca="1">VLOOKUP(CONCATENATE($A$3,A21,$A$4,$A$5), [0]!table_range, 5, 0)</f>
        <v>25</v>
      </c>
      <c r="D21" s="22">
        <f ca="1">VLOOKUP(CONCATENATE($A$3,A21,$A$4,$A$5), [0]!table_range, 6, 0)</f>
        <v>27730</v>
      </c>
      <c r="E21" s="25">
        <f ca="1">VLOOKUP(CONCATENATE($A$3,A21,$A$4,$A$5), [0]!table_range, 7, 0)</f>
        <v>9.0155066714749293E-2</v>
      </c>
      <c r="R21" s="25"/>
      <c r="S21" s="42">
        <f ca="1">VLOOKUP(CONCATENATE($A$3,A21,$A$4,$S$7), [0]!table_range, 7, 0)</f>
        <v>9.0155066714749293E-2</v>
      </c>
      <c r="T21" s="42">
        <f ca="1">VLOOKUP(CONCATENATE($A$3,A21,$A$4,$T$7), [0]!table_range, 7, 0)</f>
        <v>0.29203288914091202</v>
      </c>
      <c r="U21" s="42">
        <f ca="1">VLOOKUP(CONCATENATE($A$3,A21,$A$4,$U$7), [0]!table_range, 7, 0)</f>
        <v>1.1743633936567399</v>
      </c>
      <c r="V21" s="42">
        <f ca="1">VLOOKUP(CONCATENATE($A$3,A21,$A$4,$V$7), [0]!table_range, 7, 0)</f>
        <v>3.88951898058576</v>
      </c>
      <c r="W21" s="42">
        <f ca="1">VLOOKUP(CONCATENATE($A$3,A21,$A$4,$W$7), [0]!table_range, 7, 0)</f>
        <v>9.6891086426442694</v>
      </c>
    </row>
    <row r="22" spans="1:23">
      <c r="A22" s="37">
        <f t="shared" si="0"/>
        <v>14</v>
      </c>
      <c r="B22" s="22" t="str">
        <f ca="1">VLOOKUP(A22,[0]!quarter_range,2,0)</f>
        <v>Apr-Jun 2011</v>
      </c>
      <c r="C22" s="22">
        <f ca="1">VLOOKUP(CONCATENATE($A$3,A22,$A$4,$A$5), [0]!table_range, 5, 0)</f>
        <v>42</v>
      </c>
      <c r="D22" s="22">
        <f ca="1">VLOOKUP(CONCATENATE($A$3,A22,$A$4,$A$5), [0]!table_range, 6, 0)</f>
        <v>25824</v>
      </c>
      <c r="E22" s="25">
        <f ca="1">VLOOKUP(CONCATENATE($A$3,A22,$A$4,$A$5), [0]!table_range, 7, 0)</f>
        <v>0.16263940520445999</v>
      </c>
      <c r="R22" s="25"/>
      <c r="S22" s="42">
        <f ca="1">VLOOKUP(CONCATENATE($A$3,A22,$A$4,$S$7), [0]!table_range, 7, 0)</f>
        <v>0.16263940520445999</v>
      </c>
      <c r="T22" s="42">
        <f ca="1">VLOOKUP(CONCATENATE($A$3,A22,$A$4,$T$7), [0]!table_range, 7, 0)</f>
        <v>0.26019587779564302</v>
      </c>
      <c r="U22" s="42">
        <f ca="1">VLOOKUP(CONCATENATE($A$3,A22,$A$4,$U$7), [0]!table_range, 7, 0)</f>
        <v>1.10129471831599</v>
      </c>
      <c r="V22" s="42">
        <f ca="1">VLOOKUP(CONCATENATE($A$3,A22,$A$4,$V$7), [0]!table_range, 7, 0)</f>
        <v>3.7173313132406198</v>
      </c>
      <c r="W22" s="42">
        <f ca="1">VLOOKUP(CONCATENATE($A$3,A22,$A$4,$W$7), [0]!table_range, 7, 0)</f>
        <v>9.0875207535662206</v>
      </c>
    </row>
    <row r="23" spans="1:23">
      <c r="A23" s="37">
        <f t="shared" si="0"/>
        <v>15</v>
      </c>
      <c r="B23" s="22" t="str">
        <f ca="1">VLOOKUP(A23,[0]!quarter_range,2,0)</f>
        <v>Jul-Sep 2011</v>
      </c>
      <c r="C23" s="22">
        <f ca="1">VLOOKUP(CONCATENATE($A$3,A23,$A$4,$A$5), [0]!table_range, 5, 0)</f>
        <v>31</v>
      </c>
      <c r="D23" s="22">
        <f ca="1">VLOOKUP(CONCATENATE($A$3,A23,$A$4,$A$5), [0]!table_range, 6, 0)</f>
        <v>25387</v>
      </c>
      <c r="E23" s="25">
        <f ca="1">VLOOKUP(CONCATENATE($A$3,A23,$A$4,$A$5), [0]!table_range, 7, 0)</f>
        <v>0.122109741206129</v>
      </c>
      <c r="R23" s="25"/>
      <c r="S23" s="42">
        <f ca="1">VLOOKUP(CONCATENATE($A$3,A23,$A$4,$S$7), [0]!table_range, 7, 0)</f>
        <v>0.122109741206129</v>
      </c>
      <c r="T23" s="42">
        <f ca="1">VLOOKUP(CONCATENATE($A$3,A23,$A$4,$T$7), [0]!table_range, 7, 0)</f>
        <v>0.29046813310772701</v>
      </c>
      <c r="U23" s="42">
        <f ca="1">VLOOKUP(CONCATENATE($A$3,A23,$A$4,$U$7), [0]!table_range, 7, 0)</f>
        <v>1.08101625807335</v>
      </c>
      <c r="V23" s="42">
        <f ca="1">VLOOKUP(CONCATENATE($A$3,A23,$A$4,$V$7), [0]!table_range, 7, 0)</f>
        <v>3.6722444768960698</v>
      </c>
      <c r="W23" s="42">
        <f ca="1">VLOOKUP(CONCATENATE($A$3,A23,$A$4,$W$7), [0]!table_range, 7, 0)</f>
        <v>8.5751625226191202</v>
      </c>
    </row>
    <row r="24" spans="1:23">
      <c r="A24" s="37">
        <f t="shared" si="0"/>
        <v>16</v>
      </c>
      <c r="B24" s="22" t="str">
        <f ca="1">VLOOKUP(A24,[0]!quarter_range,2,0)</f>
        <v>Oct-Dec 2011</v>
      </c>
      <c r="C24" s="22">
        <f ca="1">VLOOKUP(CONCATENATE($A$3,A24,$A$4,$A$5), [0]!table_range, 5, 0)</f>
        <v>32</v>
      </c>
      <c r="D24" s="22">
        <f ca="1">VLOOKUP(CONCATENATE($A$3,A24,$A$4,$A$5), [0]!table_range, 6, 0)</f>
        <v>26120</v>
      </c>
      <c r="E24" s="25">
        <f ca="1">VLOOKUP(CONCATENATE($A$3,A24,$A$4,$A$5), [0]!table_range, 7, 0)</f>
        <v>0.12251148545176101</v>
      </c>
      <c r="R24" s="25"/>
      <c r="S24" s="42">
        <f ca="1">VLOOKUP(CONCATENATE($A$3,A24,$A$4,$S$7), [0]!table_range, 7, 0)</f>
        <v>0.12251148545176101</v>
      </c>
      <c r="T24" s="42">
        <f ca="1">VLOOKUP(CONCATENATE($A$3,A24,$A$4,$T$7), [0]!table_range, 7, 0)</f>
        <v>0.28340080971659898</v>
      </c>
      <c r="U24" s="42">
        <f ca="1">VLOOKUP(CONCATENATE($A$3,A24,$A$4,$U$7), [0]!table_range, 7, 0)</f>
        <v>1.0851049332243099</v>
      </c>
      <c r="V24" s="42">
        <f ca="1">VLOOKUP(CONCATENATE($A$3,A24,$A$4,$V$7), [0]!table_range, 7, 0)</f>
        <v>3.7934458788480598</v>
      </c>
      <c r="W24" s="42">
        <f ca="1">VLOOKUP(CONCATENATE($A$3,A24,$A$4,$W$7), [0]!table_range, 7, 0)</f>
        <v>9.5100772213143596</v>
      </c>
    </row>
    <row r="25" spans="1:23">
      <c r="A25" s="37">
        <f t="shared" si="0"/>
        <v>17</v>
      </c>
      <c r="B25" s="22" t="str">
        <f ca="1">VLOOKUP(A25,[0]!quarter_range,2,0)</f>
        <v>Jan-Mar 2012</v>
      </c>
      <c r="C25" s="22">
        <f ca="1">VLOOKUP(CONCATENATE($A$3,A25,$A$4,$A$5), [0]!table_range, 5, 0)</f>
        <v>23</v>
      </c>
      <c r="D25" s="22">
        <f ca="1">VLOOKUP(CONCATENATE($A$3,A25,$A$4,$A$5), [0]!table_range, 6, 0)</f>
        <v>27511</v>
      </c>
      <c r="E25" s="25">
        <f ca="1">VLOOKUP(CONCATENATE($A$3,A25,$A$4,$A$5), [0]!table_range, 7, 0)</f>
        <v>8.3602922467376606E-2</v>
      </c>
      <c r="R25" s="25"/>
      <c r="S25" s="42">
        <f ca="1">VLOOKUP(CONCATENATE($A$3,A25,$A$4,$S$7), [0]!table_range, 7, 0)</f>
        <v>8.3602922467376606E-2</v>
      </c>
      <c r="T25" s="42">
        <f ca="1">VLOOKUP(CONCATENATE($A$3,A25,$A$4,$T$7), [0]!table_range, 7, 0)</f>
        <v>0.25426807119505901</v>
      </c>
      <c r="U25" s="42">
        <f ca="1">VLOOKUP(CONCATENATE($A$3,A25,$A$4,$U$7), [0]!table_range, 7, 0)</f>
        <v>1.12701896930183</v>
      </c>
      <c r="V25" s="42">
        <f ca="1">VLOOKUP(CONCATENATE($A$3,A25,$A$4,$V$7), [0]!table_range, 7, 0)</f>
        <v>3.7219626771287699</v>
      </c>
      <c r="W25" s="42">
        <f ca="1">VLOOKUP(CONCATENATE($A$3,A25,$A$4,$W$7), [0]!table_range, 7, 0)</f>
        <v>9.3980227945343504</v>
      </c>
    </row>
    <row r="26" spans="1:23">
      <c r="A26" s="37">
        <f t="shared" si="0"/>
        <v>18</v>
      </c>
      <c r="B26" s="22" t="str">
        <f ca="1">VLOOKUP(A26,[0]!quarter_range,2,0)</f>
        <v>Apr-Jun 2012</v>
      </c>
      <c r="C26" s="22">
        <f ca="1">VLOOKUP(CONCATENATE($A$3,A26,$A$4,$A$5), [0]!table_range, 5, 0)</f>
        <v>29</v>
      </c>
      <c r="D26" s="22">
        <f ca="1">VLOOKUP(CONCATENATE($A$3,A26,$A$4,$A$5), [0]!table_range, 6, 0)</f>
        <v>26569</v>
      </c>
      <c r="E26" s="25">
        <f ca="1">VLOOKUP(CONCATENATE($A$3,A26,$A$4,$A$5), [0]!table_range, 7, 0)</f>
        <v>0.10914976099966101</v>
      </c>
      <c r="R26" s="25"/>
      <c r="S26" s="42">
        <f ca="1">VLOOKUP(CONCATENATE($A$3,A26,$A$4,$S$7), [0]!table_range, 7, 0)</f>
        <v>0.10914976099966101</v>
      </c>
      <c r="T26" s="42">
        <f ca="1">VLOOKUP(CONCATENATE($A$3,A26,$A$4,$T$7), [0]!table_range, 7, 0)</f>
        <v>0.276313915396667</v>
      </c>
      <c r="U26" s="42">
        <f ca="1">VLOOKUP(CONCATENATE($A$3,A26,$A$4,$U$7), [0]!table_range, 7, 0)</f>
        <v>1.0856881944092101</v>
      </c>
      <c r="V26" s="42">
        <f ca="1">VLOOKUP(CONCATENATE($A$3,A26,$A$4,$V$7), [0]!table_range, 7, 0)</f>
        <v>3.7406057096226402</v>
      </c>
      <c r="W26" s="42">
        <f ca="1">VLOOKUP(CONCATENATE($A$3,A26,$A$4,$W$7), [0]!table_range, 7, 0)</f>
        <v>9.0400925212027694</v>
      </c>
    </row>
    <row r="27" spans="1:23">
      <c r="A27" s="37">
        <f t="shared" si="0"/>
        <v>19</v>
      </c>
      <c r="B27" s="22" t="str">
        <f ca="1">VLOOKUP(A27,[0]!quarter_range,2,0)</f>
        <v>Jul-Sep 2012</v>
      </c>
      <c r="C27" s="22">
        <f ca="1">VLOOKUP(CONCATENATE($A$3,A27,$A$4,$A$5), [0]!table_range, 5, 0)</f>
        <v>28</v>
      </c>
      <c r="D27" s="22">
        <f ca="1">VLOOKUP(CONCATENATE($A$3,A27,$A$4,$A$5), [0]!table_range, 6, 0)</f>
        <v>25905</v>
      </c>
      <c r="E27" s="25">
        <f ca="1">VLOOKUP(CONCATENATE($A$3,A27,$A$4,$A$5), [0]!table_range, 7, 0)</f>
        <v>0.10808724184520301</v>
      </c>
      <c r="R27" s="25"/>
      <c r="S27" s="42">
        <f ca="1">VLOOKUP(CONCATENATE($A$3,A27,$A$4,$S$7), [0]!table_range, 7, 0)</f>
        <v>0.10808724184520301</v>
      </c>
      <c r="T27" s="42">
        <f ca="1">VLOOKUP(CONCATENATE($A$3,A27,$A$4,$T$7), [0]!table_range, 7, 0)</f>
        <v>0.22810869379259199</v>
      </c>
      <c r="U27" s="42">
        <f ca="1">VLOOKUP(CONCATENATE($A$3,A27,$A$4,$U$7), [0]!table_range, 7, 0)</f>
        <v>0.99976436530110702</v>
      </c>
      <c r="V27" s="42">
        <f ca="1">VLOOKUP(CONCATENATE($A$3,A27,$A$4,$V$7), [0]!table_range, 7, 0)</f>
        <v>3.6142813386424399</v>
      </c>
      <c r="W27" s="42">
        <f ca="1">VLOOKUP(CONCATENATE($A$3,A27,$A$4,$W$7), [0]!table_range, 7, 0)</f>
        <v>8.42040565457898</v>
      </c>
    </row>
    <row r="28" spans="1:23">
      <c r="A28" s="37">
        <f t="shared" si="0"/>
        <v>20</v>
      </c>
      <c r="B28" s="22" t="str">
        <f ca="1">VLOOKUP(A28,[0]!quarter_range,2,0)</f>
        <v>Oct-Dec 2012</v>
      </c>
      <c r="C28" s="22">
        <f ca="1">VLOOKUP(CONCATENATE($A$3,A28,$A$4,$A$5), [0]!table_range, 5, 0)</f>
        <v>33</v>
      </c>
      <c r="D28" s="22">
        <f ca="1">VLOOKUP(CONCATENATE($A$3,A28,$A$4,$A$5), [0]!table_range, 6, 0)</f>
        <v>27370</v>
      </c>
      <c r="E28" s="25">
        <f ca="1">VLOOKUP(CONCATENATE($A$3,A28,$A$4,$A$5), [0]!table_range, 7, 0)</f>
        <v>0.120569967117281</v>
      </c>
      <c r="R28" s="25"/>
      <c r="S28" s="42">
        <f ca="1">VLOOKUP(CONCATENATE($A$3,A28,$A$4,$S$7), [0]!table_range, 7, 0)</f>
        <v>0.120569967117281</v>
      </c>
      <c r="T28" s="42">
        <f ca="1">VLOOKUP(CONCATENATE($A$3,A28,$A$4,$T$7), [0]!table_range, 7, 0)</f>
        <v>0.246884893549042</v>
      </c>
      <c r="U28" s="42">
        <f ca="1">VLOOKUP(CONCATENATE($A$3,A28,$A$4,$U$7), [0]!table_range, 7, 0)</f>
        <v>1.1433874094818299</v>
      </c>
      <c r="V28" s="42">
        <f ca="1">VLOOKUP(CONCATENATE($A$3,A28,$A$4,$V$7), [0]!table_range, 7, 0)</f>
        <v>3.9768563162970101</v>
      </c>
      <c r="W28" s="42">
        <f ca="1">VLOOKUP(CONCATENATE($A$3,A28,$A$4,$W$7), [0]!table_range, 7, 0)</f>
        <v>9.6463510967977104</v>
      </c>
    </row>
    <row r="29" spans="1:23">
      <c r="A29" s="37">
        <f t="shared" si="0"/>
        <v>21</v>
      </c>
      <c r="B29" s="22" t="str">
        <f ca="1">VLOOKUP(A29,[0]!quarter_range,2,0)</f>
        <v>Jan-Mar 2013</v>
      </c>
      <c r="C29" s="22">
        <f ca="1">VLOOKUP(CONCATENATE($A$3,A29,$A$4,$A$5), [0]!table_range, 5, 0)</f>
        <v>25</v>
      </c>
      <c r="D29" s="22">
        <f ca="1">VLOOKUP(CONCATENATE($A$3,A29,$A$4,$A$5), [0]!table_range, 6, 0)</f>
        <v>26306</v>
      </c>
      <c r="E29" s="25">
        <f ca="1">VLOOKUP(CONCATENATE($A$3,A29,$A$4,$A$5), [0]!table_range, 7, 0)</f>
        <v>9.5035353151372307E-2</v>
      </c>
      <c r="R29" s="25"/>
      <c r="S29" s="42">
        <f ca="1">VLOOKUP(CONCATENATE($A$3,A29,$A$4,$S$7), [0]!table_range, 7, 0)</f>
        <v>9.5035353151372307E-2</v>
      </c>
      <c r="T29" s="42">
        <f ca="1">VLOOKUP(CONCATENATE($A$3,A29,$A$4,$T$7), [0]!table_range, 7, 0)</f>
        <v>0.27541682707969301</v>
      </c>
      <c r="U29" s="42">
        <f ca="1">VLOOKUP(CONCATENATE($A$3,A29,$A$4,$U$7), [0]!table_range, 7, 0)</f>
        <v>1.14220059475533</v>
      </c>
      <c r="V29" s="42">
        <f ca="1">VLOOKUP(CONCATENATE($A$3,A29,$A$4,$V$7), [0]!table_range, 7, 0)</f>
        <v>3.9064036180113999</v>
      </c>
      <c r="W29" s="42">
        <f ca="1">VLOOKUP(CONCATENATE($A$3,A29,$A$4,$W$7), [0]!table_range, 7, 0)</f>
        <v>9.9890778592604104</v>
      </c>
    </row>
    <row r="30" spans="1:23">
      <c r="A30" s="37">
        <f t="shared" si="0"/>
        <v>22</v>
      </c>
      <c r="B30" s="22" t="str">
        <f ca="1">VLOOKUP(A30,[0]!quarter_range,2,0)</f>
        <v>Apr-Jun 2013</v>
      </c>
      <c r="C30" s="22">
        <f ca="1">VLOOKUP(CONCATENATE($A$3,A30,$A$4,$A$5), [0]!table_range, 5, 0)</f>
        <v>23</v>
      </c>
      <c r="D30" s="22">
        <f ca="1">VLOOKUP(CONCATENATE($A$3,A30,$A$4,$A$5), [0]!table_range, 6, 0)</f>
        <v>26655</v>
      </c>
      <c r="E30" s="25">
        <f ca="1">VLOOKUP(CONCATENATE($A$3,A30,$A$4,$A$5), [0]!table_range, 7, 0)</f>
        <v>8.62877508910148E-2</v>
      </c>
      <c r="R30" s="25"/>
      <c r="S30" s="42">
        <f ca="1">VLOOKUP(CONCATENATE($A$3,A30,$A$4,$S$7), [0]!table_range, 7, 0)</f>
        <v>8.62877508910148E-2</v>
      </c>
      <c r="T30" s="42">
        <f ca="1">VLOOKUP(CONCATENATE($A$3,A30,$A$4,$T$7), [0]!table_range, 7, 0)</f>
        <v>0.25199860966284299</v>
      </c>
      <c r="U30" s="42">
        <f ca="1">VLOOKUP(CONCATENATE($A$3,A30,$A$4,$U$7), [0]!table_range, 7, 0)</f>
        <v>1.1076525712771901</v>
      </c>
      <c r="V30" s="42">
        <f ca="1">VLOOKUP(CONCATENATE($A$3,A30,$A$4,$V$7), [0]!table_range, 7, 0)</f>
        <v>3.6750408337870399</v>
      </c>
      <c r="W30" s="42">
        <f ca="1">VLOOKUP(CONCATENATE($A$3,A30,$A$4,$W$7), [0]!table_range, 7, 0)</f>
        <v>8.4471890698492906</v>
      </c>
    </row>
    <row r="31" spans="1:23">
      <c r="A31" s="37">
        <f t="shared" si="0"/>
        <v>23</v>
      </c>
      <c r="B31" s="22" t="str">
        <f ca="1">VLOOKUP(A31,[0]!quarter_range,2,0)</f>
        <v>Jul-Sep 2013</v>
      </c>
      <c r="C31" s="22">
        <f ca="1">VLOOKUP(CONCATENATE($A$3,A31,$A$4,$A$5), [0]!table_range, 5, 0)</f>
        <v>21</v>
      </c>
      <c r="D31" s="22">
        <f ca="1">VLOOKUP(CONCATENATE($A$3,A31,$A$4,$A$5), [0]!table_range, 6, 0)</f>
        <v>26450</v>
      </c>
      <c r="E31" s="25">
        <f ca="1">VLOOKUP(CONCATENATE($A$3,A31,$A$4,$A$5), [0]!table_range, 7, 0)</f>
        <v>7.9395085066162496E-2</v>
      </c>
      <c r="R31" s="25"/>
      <c r="S31" s="42">
        <f ca="1">VLOOKUP(CONCATENATE($A$3,A31,$A$4,$S$7), [0]!table_range, 7, 0)</f>
        <v>7.9395085066162496E-2</v>
      </c>
      <c r="T31" s="42">
        <f ca="1">VLOOKUP(CONCATENATE($A$3,A31,$A$4,$T$7), [0]!table_range, 7, 0)</f>
        <v>0.240364222492435</v>
      </c>
      <c r="U31" s="42">
        <f ca="1">VLOOKUP(CONCATENATE($A$3,A31,$A$4,$U$7), [0]!table_range, 7, 0)</f>
        <v>1.0571179273776701</v>
      </c>
      <c r="V31" s="42">
        <f ca="1">VLOOKUP(CONCATENATE($A$3,A31,$A$4,$V$7), [0]!table_range, 7, 0)</f>
        <v>3.50230173676501</v>
      </c>
      <c r="W31" s="42">
        <f ca="1">VLOOKUP(CONCATENATE($A$3,A31,$A$4,$W$7), [0]!table_range, 7, 0)</f>
        <v>7.9592678361831002</v>
      </c>
    </row>
    <row r="32" spans="1:23">
      <c r="A32" s="37">
        <f t="shared" si="0"/>
        <v>24</v>
      </c>
      <c r="B32" s="22" t="str">
        <f ca="1">VLOOKUP(A32,[0]!quarter_range,2,0)</f>
        <v>Oct-Dec 2013</v>
      </c>
      <c r="C32" s="22">
        <f ca="1">VLOOKUP(CONCATENATE($A$3,A32,$A$4,$A$5), [0]!table_range, 5, 0)</f>
        <v>16</v>
      </c>
      <c r="D32" s="22">
        <f ca="1">VLOOKUP(CONCATENATE($A$3,A32,$A$4,$A$5), [0]!table_range, 6, 0)</f>
        <v>27471</v>
      </c>
      <c r="E32" s="25">
        <f ca="1">VLOOKUP(CONCATENATE($A$3,A32,$A$4,$A$5), [0]!table_range, 7, 0)</f>
        <v>5.8243238324050803E-2</v>
      </c>
      <c r="R32" s="25"/>
      <c r="S32" s="42">
        <f ca="1">VLOOKUP(CONCATENATE($A$3,A32,$A$4,$S$7), [0]!table_range, 7, 0)</f>
        <v>5.8243238324050803E-2</v>
      </c>
      <c r="T32" s="42">
        <f ca="1">VLOOKUP(CONCATENATE($A$3,A32,$A$4,$T$7), [0]!table_range, 7, 0)</f>
        <v>0.173651308173188</v>
      </c>
      <c r="U32" s="42">
        <f ca="1">VLOOKUP(CONCATENATE($A$3,A32,$A$4,$U$7), [0]!table_range, 7, 0)</f>
        <v>1.06197915803774</v>
      </c>
      <c r="V32" s="42">
        <f ca="1">VLOOKUP(CONCATENATE($A$3,A32,$A$4,$V$7), [0]!table_range, 7, 0)</f>
        <v>3.6749006871029102</v>
      </c>
      <c r="W32" s="42">
        <f ca="1">VLOOKUP(CONCATENATE($A$3,A32,$A$4,$W$7), [0]!table_range, 7, 0)</f>
        <v>8.8869635176532409</v>
      </c>
    </row>
    <row r="33" spans="1:23">
      <c r="A33" s="37">
        <f t="shared" si="0"/>
        <v>25</v>
      </c>
      <c r="B33" s="22" t="str">
        <f ca="1">VLOOKUP(A33,[0]!quarter_range,2,0)</f>
        <v>Jan-Mar 2014</v>
      </c>
      <c r="C33" s="22">
        <f ca="1">VLOOKUP(CONCATENATE($A$3,A33,$A$4,$A$5), [0]!table_range, 5, 0)</f>
        <v>15</v>
      </c>
      <c r="D33" s="22">
        <f ca="1">VLOOKUP(CONCATENATE($A$3,A33,$A$4,$A$5), [0]!table_range, 6, 0)</f>
        <v>28156</v>
      </c>
      <c r="E33" s="25">
        <f ca="1">VLOOKUP(CONCATENATE($A$3,A33,$A$4,$A$5), [0]!table_range, 7, 0)</f>
        <v>5.3274612871146397E-2</v>
      </c>
      <c r="R33" s="25"/>
      <c r="S33" s="42">
        <f ca="1">VLOOKUP(CONCATENATE($A$3,A33,$A$4,$S$7), [0]!table_range, 7, 0)</f>
        <v>5.3274612871146397E-2</v>
      </c>
      <c r="T33" s="42">
        <f ca="1">VLOOKUP(CONCATENATE($A$3,A33,$A$4,$T$7), [0]!table_range, 7, 0)</f>
        <v>0.25534088007489902</v>
      </c>
      <c r="U33" s="42">
        <f ca="1">VLOOKUP(CONCATENATE($A$3,A33,$A$4,$U$7), [0]!table_range, 7, 0)</f>
        <v>1.0264624638368101</v>
      </c>
      <c r="V33" s="42">
        <f ca="1">VLOOKUP(CONCATENATE($A$3,A33,$A$4,$V$7), [0]!table_range, 7, 0)</f>
        <v>3.5368549432121301</v>
      </c>
      <c r="W33" s="42">
        <f ca="1">VLOOKUP(CONCATENATE($A$3,A33,$A$4,$W$7), [0]!table_range, 7, 0)</f>
        <v>8.8114943236008898</v>
      </c>
    </row>
    <row r="34" spans="1:23">
      <c r="A34" s="37">
        <f t="shared" si="0"/>
        <v>26</v>
      </c>
      <c r="B34" s="22" t="str">
        <f ca="1">VLOOKUP(A34,[0]!quarter_range,2,0)</f>
        <v>Apr-Jun 2014</v>
      </c>
      <c r="C34" s="22">
        <f ca="1">VLOOKUP(CONCATENATE($A$3,A34,$A$4,$A$5), [0]!table_range, 5, 0)</f>
        <v>21</v>
      </c>
      <c r="D34" s="22">
        <f ca="1">VLOOKUP(CONCATENATE($A$3,A34,$A$4,$A$5), [0]!table_range, 6, 0)</f>
        <v>27753</v>
      </c>
      <c r="E34" s="25">
        <f ca="1">VLOOKUP(CONCATENATE($A$3,A34,$A$4,$A$5), [0]!table_range, 7, 0)</f>
        <v>7.5667495405901994E-2</v>
      </c>
      <c r="R34" s="25"/>
      <c r="S34" s="42">
        <f ca="1">VLOOKUP(CONCATENATE($A$3,A34,$A$4,$S$7), [0]!table_range, 7, 0)</f>
        <v>7.5667495405901994E-2</v>
      </c>
      <c r="T34" s="42">
        <f ca="1">VLOOKUP(CONCATENATE($A$3,A34,$A$4,$T$7), [0]!table_range, 7, 0)</f>
        <v>0.18440762596459301</v>
      </c>
      <c r="U34" s="42">
        <f ca="1">VLOOKUP(CONCATENATE($A$3,A34,$A$4,$U$7), [0]!table_range, 7, 0)</f>
        <v>1.05453100685362</v>
      </c>
      <c r="V34" s="42">
        <f ca="1">VLOOKUP(CONCATENATE($A$3,A34,$A$4,$V$7), [0]!table_range, 7, 0)</f>
        <v>3.3864898763662401</v>
      </c>
      <c r="W34" s="42">
        <f ca="1">VLOOKUP(CONCATENATE($A$3,A34,$A$4,$W$7), [0]!table_range, 7, 0)</f>
        <v>7.8691970080979097</v>
      </c>
    </row>
    <row r="35" spans="1:23">
      <c r="A35" s="37">
        <f t="shared" si="0"/>
        <v>27</v>
      </c>
      <c r="B35" s="22" t="str">
        <f ca="1">VLOOKUP(A35,[0]!quarter_range,2,0)</f>
        <v>Jul-Sep 2014</v>
      </c>
      <c r="C35" s="22">
        <f ca="1">VLOOKUP(CONCATENATE($A$3,A35,$A$4,$A$5), [0]!table_range, 5, 0)</f>
        <v>22</v>
      </c>
      <c r="D35" s="22">
        <f ca="1">VLOOKUP(CONCATENATE($A$3,A35,$A$4,$A$5), [0]!table_range, 6, 0)</f>
        <v>26019</v>
      </c>
      <c r="E35" s="25">
        <f ca="1">VLOOKUP(CONCATENATE($A$3,A35,$A$4,$A$5), [0]!table_range, 7, 0)</f>
        <v>8.4553595449479199E-2</v>
      </c>
      <c r="R35" s="25"/>
      <c r="S35" s="42">
        <f ca="1">VLOOKUP(CONCATENATE($A$3,A35,$A$4,$S$7), [0]!table_range, 7, 0)</f>
        <v>8.4553595449479199E-2</v>
      </c>
      <c r="T35" s="42">
        <f ca="1">VLOOKUP(CONCATENATE($A$3,A35,$A$4,$T$7), [0]!table_range, 7, 0)</f>
        <v>0.26963455911881101</v>
      </c>
      <c r="U35" s="42">
        <f ca="1">VLOOKUP(CONCATENATE($A$3,A35,$A$4,$U$7), [0]!table_range, 7, 0)</f>
        <v>1.10582400643388</v>
      </c>
      <c r="V35" s="42">
        <f ca="1">VLOOKUP(CONCATENATE($A$3,A35,$A$4,$V$7), [0]!table_range, 7, 0)</f>
        <v>3.38860116813213</v>
      </c>
      <c r="W35" s="42">
        <f ca="1">VLOOKUP(CONCATENATE($A$3,A35,$A$4,$W$7), [0]!table_range, 7, 0)</f>
        <v>8.3356158130192597</v>
      </c>
    </row>
    <row r="36" spans="1:23">
      <c r="A36" s="37">
        <f t="shared" si="0"/>
        <v>28</v>
      </c>
      <c r="B36" s="22" t="str">
        <f ca="1">VLOOKUP(A36,[0]!quarter_range,2,0)</f>
        <v>Oct-Dec 2014</v>
      </c>
      <c r="C36" s="22">
        <f ca="1">VLOOKUP(CONCATENATE($A$3,A36,$A$4,$A$5), [0]!table_range, 5, 0)</f>
        <v>18</v>
      </c>
      <c r="D36" s="22">
        <f ca="1">VLOOKUP(CONCATENATE($A$3,A36,$A$4,$A$5), [0]!table_range, 6, 0)</f>
        <v>28990</v>
      </c>
      <c r="E36" s="25">
        <f ca="1">VLOOKUP(CONCATENATE($A$3,A36,$A$4,$A$5), [0]!table_range, 7, 0)</f>
        <v>6.2090375991721201E-2</v>
      </c>
      <c r="R36" s="25"/>
      <c r="S36" s="42">
        <f ca="1">VLOOKUP(CONCATENATE($A$3,A36,$A$4,$S$7), [0]!table_range, 7, 0)</f>
        <v>6.2090375991721201E-2</v>
      </c>
      <c r="T36" s="42">
        <f ca="1">VLOOKUP(CONCATENATE($A$3,A36,$A$4,$T$7), [0]!table_range, 7, 0)</f>
        <v>0.22009625542903999</v>
      </c>
      <c r="U36" s="42">
        <f ca="1">VLOOKUP(CONCATENATE($A$3,A36,$A$4,$U$7), [0]!table_range, 7, 0)</f>
        <v>1.1909561244372699</v>
      </c>
      <c r="V36" s="42">
        <f ca="1">VLOOKUP(CONCATENATE($A$3,A36,$A$4,$V$7), [0]!table_range, 7, 0)</f>
        <v>3.66135336819127</v>
      </c>
      <c r="W36" s="42">
        <f ca="1">VLOOKUP(CONCATENATE($A$3,A36,$A$4,$W$7), [0]!table_range, 7, 0)</f>
        <v>9.4970753358219895</v>
      </c>
    </row>
    <row r="37" spans="1:23">
      <c r="A37" s="37">
        <f t="shared" si="0"/>
        <v>29</v>
      </c>
      <c r="B37" s="22" t="str">
        <f ca="1">VLOOKUP(A37,[0]!quarter_range,2,0)</f>
        <v>Jan-Mar 2015</v>
      </c>
      <c r="C37" s="22">
        <f ca="1">VLOOKUP(CONCATENATE($A$3,A37,$A$4,$A$5), [0]!table_range, 5, 0)</f>
        <v>29</v>
      </c>
      <c r="D37" s="22">
        <f ca="1">VLOOKUP(CONCATENATE($A$3,A37,$A$4,$A$5), [0]!table_range, 6, 0)</f>
        <v>27876</v>
      </c>
      <c r="E37" s="25">
        <f ca="1">VLOOKUP(CONCATENATE($A$3,A37,$A$4,$A$5), [0]!table_range, 7, 0)</f>
        <v>0.104032142344669</v>
      </c>
      <c r="R37" s="25"/>
      <c r="S37" s="42">
        <f ca="1">VLOOKUP(CONCATENATE($A$3,A37,$A$4,$S$7), [0]!table_range, 7, 0)</f>
        <v>0.104032142344669</v>
      </c>
      <c r="T37" s="42">
        <f ca="1">VLOOKUP(CONCATENATE($A$3,A37,$A$4,$T$7), [0]!table_range, 7, 0)</f>
        <v>0.23943003971034801</v>
      </c>
      <c r="U37" s="42">
        <f ca="1">VLOOKUP(CONCATENATE($A$3,A37,$A$4,$U$7), [0]!table_range, 7, 0)</f>
        <v>1.16149800056415</v>
      </c>
      <c r="V37" s="42">
        <f ca="1">VLOOKUP(CONCATENATE($A$3,A37,$A$4,$V$7), [0]!table_range, 7, 0)</f>
        <v>3.8866214850039298</v>
      </c>
      <c r="W37" s="42">
        <f ca="1">VLOOKUP(CONCATENATE($A$3,A37,$A$4,$W$7), [0]!table_range, 7, 0)</f>
        <v>10.115158085972899</v>
      </c>
    </row>
    <row r="38" spans="1:23">
      <c r="A38" s="37">
        <f t="shared" si="0"/>
        <v>30</v>
      </c>
      <c r="B38" s="22" t="str">
        <f ca="1">VLOOKUP(A38,[0]!quarter_range,2,0)</f>
        <v>Apr-Jun 2015</v>
      </c>
      <c r="C38" s="22">
        <f ca="1">VLOOKUP(CONCATENATE($A$3,A38,$A$4,$A$5), [0]!table_range, 5, 0)</f>
        <v>12</v>
      </c>
      <c r="D38" s="22">
        <f ca="1">VLOOKUP(CONCATENATE($A$3,A38,$A$4,$A$5), [0]!table_range, 6, 0)</f>
        <v>25928</v>
      </c>
      <c r="E38" s="25">
        <f ca="1">VLOOKUP(CONCATENATE($A$3,A38,$A$4,$A$5), [0]!table_range, 7, 0)</f>
        <v>4.6282011724776299E-2</v>
      </c>
      <c r="R38" s="25"/>
      <c r="S38" s="42">
        <f ca="1">VLOOKUP(CONCATENATE($A$3,A38,$A$4,$S$7), [0]!table_range, 7, 0)</f>
        <v>4.6282011724776299E-2</v>
      </c>
      <c r="T38" s="42">
        <f ca="1">VLOOKUP(CONCATENATE($A$3,A38,$A$4,$T$7), [0]!table_range, 7, 0)</f>
        <v>0.26033380579097998</v>
      </c>
      <c r="U38" s="42">
        <f ca="1">VLOOKUP(CONCATENATE($A$3,A38,$A$4,$U$7), [0]!table_range, 7, 0)</f>
        <v>1.1251851728557301</v>
      </c>
      <c r="V38" s="42">
        <f ca="1">VLOOKUP(CONCATENATE($A$3,A38,$A$4,$V$7), [0]!table_range, 7, 0)</f>
        <v>3.6983560047622599</v>
      </c>
      <c r="W38" s="42">
        <f ca="1">VLOOKUP(CONCATENATE($A$3,A38,$A$4,$W$7), [0]!table_range, 7, 0)</f>
        <v>8.5238637412684195</v>
      </c>
    </row>
    <row r="39" spans="1:23">
      <c r="A39" s="37">
        <f t="shared" si="0"/>
        <v>31</v>
      </c>
      <c r="B39" s="22" t="str">
        <f ca="1">VLOOKUP(A39,[0]!quarter_range,2,0)</f>
        <v>Jul-Sep 2015</v>
      </c>
      <c r="C39" s="22">
        <f ca="1">VLOOKUP(CONCATENATE($A$3,A39,$A$4,$A$5), [0]!table_range, 5, 0)</f>
        <v>18</v>
      </c>
      <c r="D39" s="22">
        <f ca="1">VLOOKUP(CONCATENATE($A$3,A39,$A$4,$A$5), [0]!table_range, 6, 0)</f>
        <v>26198</v>
      </c>
      <c r="E39" s="25">
        <f ca="1">VLOOKUP(CONCATENATE($A$3,A39,$A$4,$A$5), [0]!table_range, 7, 0)</f>
        <v>6.8707534926330194E-2</v>
      </c>
      <c r="R39" s="25"/>
      <c r="S39" s="42">
        <f ca="1">VLOOKUP(CONCATENATE($A$3,A39,$A$4,$S$7), [0]!table_range, 7, 0)</f>
        <v>6.8707534926330194E-2</v>
      </c>
      <c r="T39" s="42">
        <f ca="1">VLOOKUP(CONCATENATE($A$3,A39,$A$4,$T$7), [0]!table_range, 7, 0)</f>
        <v>0.23472850678733001</v>
      </c>
      <c r="U39" s="42">
        <f ca="1">VLOOKUP(CONCATENATE($A$3,A39,$A$4,$U$7), [0]!table_range, 7, 0)</f>
        <v>1.08003276879608</v>
      </c>
      <c r="V39" s="42">
        <f ca="1">VLOOKUP(CONCATENATE($A$3,A39,$A$4,$V$7), [0]!table_range, 7, 0)</f>
        <v>3.3965970255860798</v>
      </c>
      <c r="W39" s="42">
        <f ca="1">VLOOKUP(CONCATENATE($A$3,A39,$A$4,$W$7), [0]!table_range, 7, 0)</f>
        <v>8.1856307588698005</v>
      </c>
    </row>
    <row r="40" spans="1:23">
      <c r="A40" s="37">
        <f t="shared" si="0"/>
        <v>32</v>
      </c>
      <c r="B40" s="22" t="str">
        <f ca="1">VLOOKUP(A40,[0]!quarter_range,2,0)</f>
        <v>Oct-Dec 2015</v>
      </c>
      <c r="C40" s="22">
        <f ca="1">VLOOKUP(CONCATENATE($A$3,A40,$A$4,$A$5), [0]!table_range, 5, 0)</f>
        <v>20</v>
      </c>
      <c r="D40" s="22">
        <f ca="1">VLOOKUP(CONCATENATE($A$3,A40,$A$4,$A$5), [0]!table_range, 6, 0)</f>
        <v>28480</v>
      </c>
      <c r="E40" s="25">
        <f ca="1">VLOOKUP(CONCATENATE($A$3,A40,$A$4,$A$5), [0]!table_range, 7, 0)</f>
        <v>7.02247191011236E-2</v>
      </c>
      <c r="R40" s="25"/>
      <c r="S40" s="42">
        <f ca="1">VLOOKUP(CONCATENATE($A$3,A40,$A$4,$S$7), [0]!table_range, 7, 0)</f>
        <v>7.02247191011236E-2</v>
      </c>
      <c r="T40" s="42">
        <f ca="1">VLOOKUP(CONCATENATE($A$3,A40,$A$4,$T$7), [0]!table_range, 7, 0)</f>
        <v>0.29449606862044297</v>
      </c>
      <c r="U40" s="42">
        <f ca="1">VLOOKUP(CONCATENATE($A$3,A40,$A$4,$U$7), [0]!table_range, 7, 0)</f>
        <v>1.19095748264941</v>
      </c>
      <c r="V40" s="42">
        <f ca="1">VLOOKUP(CONCATENATE($A$3,A40,$A$4,$V$7), [0]!table_range, 7, 0)</f>
        <v>3.59830638372721</v>
      </c>
      <c r="W40" s="42">
        <f ca="1">VLOOKUP(CONCATENATE($A$3,A40,$A$4,$W$7), [0]!table_range, 7, 0)</f>
        <v>8.9504622928544002</v>
      </c>
    </row>
    <row r="41" spans="1:23">
      <c r="A41" s="37">
        <f t="shared" si="0"/>
        <v>33</v>
      </c>
      <c r="B41" s="22" t="str">
        <f ca="1">VLOOKUP(A41,[0]!quarter_range,2,0)</f>
        <v>Jan-Mar 2016</v>
      </c>
      <c r="C41" s="22">
        <f ca="1">VLOOKUP(CONCATENATE($A$3,A41,$A$4,$A$5), [0]!table_range, 5, 0)</f>
        <v>26</v>
      </c>
      <c r="D41" s="22">
        <f ca="1">VLOOKUP(CONCATENATE($A$3,A41,$A$4,$A$5), [0]!table_range, 6, 0)</f>
        <v>27860</v>
      </c>
      <c r="E41" s="25">
        <f ca="1">VLOOKUP(CONCATENATE($A$3,A41,$A$4,$A$5), [0]!table_range, 7, 0)</f>
        <v>9.3323761665470198E-2</v>
      </c>
      <c r="R41" s="25"/>
      <c r="S41" s="42">
        <f ca="1">VLOOKUP(CONCATENATE($A$3,A41,$A$4,$S$7), [0]!table_range, 7, 0)</f>
        <v>9.3323761665470198E-2</v>
      </c>
      <c r="T41" s="42">
        <f ca="1">VLOOKUP(CONCATENATE($A$3,A41,$A$4,$T$7), [0]!table_range, 7, 0)</f>
        <v>0.238475998092192</v>
      </c>
      <c r="U41" s="42">
        <f ca="1">VLOOKUP(CONCATENATE($A$3,A41,$A$4,$U$7), [0]!table_range, 7, 0)</f>
        <v>1.33742636687961</v>
      </c>
      <c r="V41" s="42">
        <f ca="1">VLOOKUP(CONCATENATE($A$3,A41,$A$4,$V$7), [0]!table_range, 7, 0)</f>
        <v>3.8815015150376802</v>
      </c>
      <c r="W41" s="42">
        <f ca="1">VLOOKUP(CONCATENATE($A$3,A41,$A$4,$W$7), [0]!table_range, 7, 0)</f>
        <v>9.4173200285103302</v>
      </c>
    </row>
    <row r="42" spans="1:23">
      <c r="A42" s="37">
        <f t="shared" si="0"/>
        <v>34</v>
      </c>
      <c r="B42" s="22" t="str">
        <f ca="1">VLOOKUP(A42,[0]!quarter_range,2,0)</f>
        <v>Apr-Jun 2016</v>
      </c>
      <c r="C42" s="22">
        <f ca="1">VLOOKUP(CONCATENATE($A$3,A42,$A$4,$A$5), [0]!table_range, 5, 0)</f>
        <v>29</v>
      </c>
      <c r="D42" s="22">
        <f ca="1">VLOOKUP(CONCATENATE($A$3,A42,$A$4,$A$5), [0]!table_range, 6, 0)</f>
        <v>27004</v>
      </c>
      <c r="E42" s="25">
        <f ca="1">VLOOKUP(CONCATENATE($A$3,A42,$A$4,$A$5), [0]!table_range, 7, 0)</f>
        <v>0.107391497555917</v>
      </c>
      <c r="R42" s="25"/>
      <c r="S42" s="42">
        <f ca="1">VLOOKUP(CONCATENATE($A$3,A42,$A$4,$S$7), [0]!table_range, 7, 0)</f>
        <v>0.107391497555917</v>
      </c>
      <c r="T42" s="42">
        <f ca="1">VLOOKUP(CONCATENATE($A$3,A42,$A$4,$T$7), [0]!table_range, 7, 0)</f>
        <v>0.29671074940657799</v>
      </c>
      <c r="U42" s="42">
        <f ca="1">VLOOKUP(CONCATENATE($A$3,A42,$A$4,$U$7), [0]!table_range, 7, 0)</f>
        <v>1.07879375804913</v>
      </c>
      <c r="V42" s="42">
        <f ca="1">VLOOKUP(CONCATENATE($A$3,A42,$A$4,$V$7), [0]!table_range, 7, 0)</f>
        <v>3.2004981320049799</v>
      </c>
      <c r="W42" s="42">
        <f ca="1">VLOOKUP(CONCATENATE($A$3,A42,$A$4,$W$7), [0]!table_range, 7, 0)</f>
        <v>8.3466081572540602</v>
      </c>
    </row>
    <row r="43" spans="1:23">
      <c r="A43" s="37">
        <f t="shared" si="0"/>
        <v>35</v>
      </c>
      <c r="B43" s="22" t="str">
        <f ca="1">VLOOKUP(A43,[0]!quarter_range,2,0)</f>
        <v>Jul-Sep 2016</v>
      </c>
      <c r="C43" s="22">
        <f ca="1">VLOOKUP(CONCATENATE($A$3,A43,$A$4,$A$5), [0]!table_range, 5, 0)</f>
        <v>16</v>
      </c>
      <c r="D43" s="22">
        <f ca="1">VLOOKUP(CONCATENATE($A$3,A43,$A$4,$A$5), [0]!table_range, 6, 0)</f>
        <v>26426</v>
      </c>
      <c r="E43" s="25">
        <f ca="1">VLOOKUP(CONCATENATE($A$3,A43,$A$4,$A$5), [0]!table_range, 7, 0)</f>
        <v>6.0546431544690797E-2</v>
      </c>
      <c r="R43" s="25"/>
      <c r="S43" s="42">
        <f ca="1">VLOOKUP(CONCATENATE($A$3,A43,$A$4,$S$7), [0]!table_range, 7, 0)</f>
        <v>6.0546431544690797E-2</v>
      </c>
      <c r="T43" s="42">
        <f ca="1">VLOOKUP(CONCATENATE($A$3,A43,$A$4,$T$7), [0]!table_range, 7, 0)</f>
        <v>0.29573789504204101</v>
      </c>
      <c r="U43" s="42">
        <f ca="1">VLOOKUP(CONCATENATE($A$3,A43,$A$4,$U$7), [0]!table_range, 7, 0)</f>
        <v>1.0675970344526799</v>
      </c>
      <c r="V43" s="42">
        <f ca="1">VLOOKUP(CONCATENATE($A$3,A43,$A$4,$V$7), [0]!table_range, 7, 0)</f>
        <v>3.4478786715300398</v>
      </c>
      <c r="W43" s="42">
        <f ca="1">VLOOKUP(CONCATENATE($A$3,A43,$A$4,$W$7), [0]!table_range, 7, 0)</f>
        <v>8.3351123852511506</v>
      </c>
    </row>
    <row r="44" spans="1:23">
      <c r="A44" s="37">
        <f t="shared" si="0"/>
        <v>36</v>
      </c>
      <c r="B44" s="22" t="str">
        <f ca="1">VLOOKUP(A44,[0]!quarter_range,2,0)</f>
        <v>Oct-Dec 2016</v>
      </c>
      <c r="C44" s="22">
        <f ca="1">VLOOKUP(CONCATENATE($A$3,A44,$A$4,$A$5), [0]!table_range, 5, 0)</f>
        <v>20</v>
      </c>
      <c r="D44" s="22">
        <f ca="1">VLOOKUP(CONCATENATE($A$3,A44,$A$4,$A$5), [0]!table_range, 6, 0)</f>
        <v>28440</v>
      </c>
      <c r="E44" s="25">
        <f ca="1">VLOOKUP(CONCATENATE($A$3,A44,$A$4,$A$5), [0]!table_range, 7, 0)</f>
        <v>7.0323488045007002E-2</v>
      </c>
      <c r="R44" s="25"/>
      <c r="S44" s="42">
        <f ca="1">VLOOKUP(CONCATENATE($A$3,A44,$A$4,$S$7), [0]!table_range, 7, 0)</f>
        <v>7.0323488045007002E-2</v>
      </c>
      <c r="T44" s="42">
        <f ca="1">VLOOKUP(CONCATENATE($A$3,A44,$A$4,$T$7), [0]!table_range, 7, 0)</f>
        <v>0.29668200532816602</v>
      </c>
      <c r="U44" s="42">
        <f ca="1">VLOOKUP(CONCATENATE($A$3,A44,$A$4,$U$7), [0]!table_range, 7, 0)</f>
        <v>1.2328427904344099</v>
      </c>
      <c r="V44" s="42">
        <f ca="1">VLOOKUP(CONCATENATE($A$3,A44,$A$4,$V$7), [0]!table_range, 7, 0)</f>
        <v>3.7991182672033701</v>
      </c>
      <c r="W44" s="42">
        <f ca="1">VLOOKUP(CONCATENATE($A$3,A44,$A$4,$W$7), [0]!table_range, 7, 0)</f>
        <v>9.5698056628798795</v>
      </c>
    </row>
    <row r="45" spans="1:23">
      <c r="A45" s="37">
        <f t="shared" si="0"/>
        <v>37</v>
      </c>
      <c r="B45" s="22" t="str">
        <f ca="1">VLOOKUP(A45,[0]!quarter_range,2,0)</f>
        <v>Jan-Mar 2017</v>
      </c>
      <c r="C45" s="22">
        <f ca="1">VLOOKUP(CONCATENATE($A$3,A45,$A$4,$A$5), [0]!table_range, 5, 0)</f>
        <v>18</v>
      </c>
      <c r="D45" s="22">
        <f ca="1">VLOOKUP(CONCATENATE($A$3,A45,$A$4,$A$5), [0]!table_range, 6, 0)</f>
        <v>26590</v>
      </c>
      <c r="E45" s="25">
        <f ca="1">VLOOKUP(CONCATENATE($A$3,A45,$A$4,$A$5), [0]!table_range, 7, 0)</f>
        <v>6.76946220383602E-2</v>
      </c>
      <c r="R45" s="25"/>
      <c r="S45" s="42">
        <f ca="1">VLOOKUP(CONCATENATE($A$3,A45,$A$4,$S$7), [0]!table_range, 7, 0)</f>
        <v>6.76946220383602E-2</v>
      </c>
      <c r="T45" s="42">
        <f ca="1">VLOOKUP(CONCATENATE($A$3,A45,$A$4,$T$7), [0]!table_range, 7, 0)</f>
        <v>0.243983252507605</v>
      </c>
      <c r="U45" s="42">
        <f ca="1">VLOOKUP(CONCATENATE($A$3,A45,$A$4,$U$7), [0]!table_range, 7, 0)</f>
        <v>1.2185130305935601</v>
      </c>
      <c r="V45" s="42">
        <f ca="1">VLOOKUP(CONCATENATE($A$3,A45,$A$4,$V$7), [0]!table_range, 7, 0)</f>
        <v>3.7268872776537201</v>
      </c>
      <c r="W45" s="42">
        <f ca="1">VLOOKUP(CONCATENATE($A$3,A45,$A$4,$W$7), [0]!table_range, 7, 0)</f>
        <v>9.8503777300919992</v>
      </c>
    </row>
    <row r="46" spans="1:23">
      <c r="A46" s="37">
        <f t="shared" si="0"/>
        <v>38</v>
      </c>
      <c r="B46" s="22" t="str">
        <f ca="1">VLOOKUP(A46,[0]!quarter_range,2,0)</f>
        <v>Apr-Jun 2017</v>
      </c>
      <c r="C46" s="22">
        <f ca="1">VLOOKUP(CONCATENATE($A$3,A46,$A$4,$A$5), [0]!table_range, 5, 0)</f>
        <v>26</v>
      </c>
      <c r="D46" s="22">
        <f ca="1">VLOOKUP(CONCATENATE($A$3,A46,$A$4,$A$5), [0]!table_range, 6, 0)</f>
        <v>26742</v>
      </c>
      <c r="E46" s="25">
        <f ca="1">VLOOKUP(CONCATENATE($A$3,A46,$A$4,$A$5), [0]!table_range, 7, 0)</f>
        <v>9.7225338418966398E-2</v>
      </c>
      <c r="R46" s="25"/>
      <c r="S46" s="42">
        <f ca="1">VLOOKUP(CONCATENATE($A$3,A46,$A$4,$S$7), [0]!table_range, 7, 0)</f>
        <v>9.7225338418966398E-2</v>
      </c>
      <c r="T46" s="42">
        <f ca="1">VLOOKUP(CONCATENATE($A$3,A46,$A$4,$T$7), [0]!table_range, 7, 0)</f>
        <v>0.30133188694027602</v>
      </c>
      <c r="U46" s="42">
        <f ca="1">VLOOKUP(CONCATENATE($A$3,A46,$A$4,$U$7), [0]!table_range, 7, 0)</f>
        <v>1.1527429186088201</v>
      </c>
      <c r="V46" s="42">
        <f ca="1">VLOOKUP(CONCATENATE($A$3,A46,$A$4,$V$7), [0]!table_range, 7, 0)</f>
        <v>3.4571585242995702</v>
      </c>
      <c r="W46" s="42">
        <f ca="1">VLOOKUP(CONCATENATE($A$3,A46,$A$4,$W$7), [0]!table_range, 7, 0)</f>
        <v>8.7122251700057909</v>
      </c>
    </row>
    <row r="47" spans="1:23">
      <c r="A47" s="37">
        <f t="shared" si="0"/>
        <v>39</v>
      </c>
      <c r="B47" s="22" t="str">
        <f ca="1">VLOOKUP(A47,[0]!quarter_range,2,0)</f>
        <v>Jul-Sep 2017</v>
      </c>
      <c r="C47" s="22">
        <f ca="1">VLOOKUP(CONCATENATE($A$3,A47,$A$4,$A$5), [0]!table_range, 5, 0)</f>
        <v>25</v>
      </c>
      <c r="D47" s="22">
        <f ca="1">VLOOKUP(CONCATENATE($A$3,A47,$A$4,$A$5), [0]!table_range, 6, 0)</f>
        <v>25305</v>
      </c>
      <c r="E47" s="25">
        <f ca="1">VLOOKUP(CONCATENATE($A$3,A47,$A$4,$A$5), [0]!table_range, 7, 0)</f>
        <v>9.8794704603833203E-2</v>
      </c>
      <c r="R47" s="25"/>
      <c r="S47" s="42">
        <f ca="1">VLOOKUP(CONCATENATE($A$3,A47,$A$4,$S$7), [0]!table_range, 7, 0)</f>
        <v>9.8794704603833203E-2</v>
      </c>
      <c r="T47" s="42">
        <f ca="1">VLOOKUP(CONCATENATE($A$3,A47,$A$4,$T$7), [0]!table_range, 7, 0)</f>
        <v>0.266962625232467</v>
      </c>
      <c r="U47" s="42">
        <f ca="1">VLOOKUP(CONCATENATE($A$3,A47,$A$4,$U$7), [0]!table_range, 7, 0)</f>
        <v>1.13072803015274</v>
      </c>
      <c r="V47" s="42">
        <f ca="1">VLOOKUP(CONCATENATE($A$3,A47,$A$4,$V$7), [0]!table_range, 7, 0)</f>
        <v>3.5107835811280799</v>
      </c>
      <c r="W47" s="42">
        <f ca="1">VLOOKUP(CONCATENATE($A$3,A47,$A$4,$W$7), [0]!table_range, 7, 0)</f>
        <v>8.2379444715051093</v>
      </c>
    </row>
    <row r="48" spans="1:23">
      <c r="A48" s="37">
        <f t="shared" si="0"/>
        <v>40</v>
      </c>
      <c r="B48" s="22" t="str">
        <f ca="1">CONCATENATE(VLOOKUP(A48,[0]!quarter_range,2,0), "p")</f>
        <v>Oct-Dec 2017p</v>
      </c>
      <c r="C48" s="22">
        <f ca="1">VLOOKUP(CONCATENATE($A$3,A48,$A$4,$A$5), [0]!table_range, 5, 0)</f>
        <v>22</v>
      </c>
      <c r="D48" s="22">
        <f ca="1">VLOOKUP(CONCATENATE($A$3,A48,$A$4,$A$5), [0]!table_range, 6, 0)</f>
        <v>28692</v>
      </c>
      <c r="E48" s="25">
        <f ca="1">VLOOKUP(CONCATENATE($A$3,A48,$A$4,$A$5), [0]!table_range, 7, 0)</f>
        <v>7.6676425484455593E-2</v>
      </c>
      <c r="R48" s="25"/>
      <c r="S48" s="42">
        <f ca="1">VLOOKUP(CONCATENATE($A$3,A48,$A$4,$S$7), [0]!table_range, 7, 0)</f>
        <v>7.6676425484455593E-2</v>
      </c>
      <c r="T48" s="42">
        <f ca="1">VLOOKUP(CONCATENATE($A$3,A48,$A$4,$T$7), [0]!table_range, 7, 0)</f>
        <v>0.27472527472527403</v>
      </c>
      <c r="U48" s="42">
        <f ca="1">VLOOKUP(CONCATENATE($A$3,A48,$A$4,$U$7), [0]!table_range, 7, 0)</f>
        <v>1.23490569479406</v>
      </c>
      <c r="V48" s="42">
        <f ca="1">VLOOKUP(CONCATENATE($A$3,A48,$A$4,$V$7), [0]!table_range, 7, 0)</f>
        <v>4.0530017583521696</v>
      </c>
      <c r="W48" s="42">
        <f ca="1">VLOOKUP(CONCATENATE($A$3,A48,$A$4,$W$7), [0]!table_range, 7, 0)</f>
        <v>10.1736338060189</v>
      </c>
    </row>
    <row r="50" spans="2:2">
      <c r="B50" s="30" t="s">
        <v>132</v>
      </c>
    </row>
    <row r="51" spans="2:2">
      <c r="B51" s="31" t="s">
        <v>130</v>
      </c>
    </row>
    <row r="52" spans="2:2">
      <c r="B52" s="31" t="s">
        <v>131</v>
      </c>
    </row>
  </sheetData>
  <mergeCells count="1">
    <mergeCell ref="B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3:W52"/>
  <sheetViews>
    <sheetView showGridLines="0" workbookViewId="0"/>
  </sheetViews>
  <sheetFormatPr defaultRowHeight="15"/>
  <cols>
    <col min="1" max="1" width="2.140625" style="36" customWidth="1"/>
    <col min="2" max="2" width="12.42578125" customWidth="1"/>
    <col min="18" max="19" width="9.140625" style="36"/>
  </cols>
  <sheetData>
    <row r="3" spans="1:23" ht="24.75" customHeight="1">
      <c r="A3" s="36" t="s">
        <v>5</v>
      </c>
      <c r="B3" s="17" t="s">
        <v>138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3">
      <c r="A4" s="36" t="s">
        <v>136</v>
      </c>
      <c r="B4" s="33" t="str">
        <f>TEXT(B7, "")</f>
        <v>Scotland  - Male</v>
      </c>
    </row>
    <row r="5" spans="1:23">
      <c r="A5" s="36">
        <v>1</v>
      </c>
      <c r="B5" s="32" t="str">
        <f ca="1">CONCATENATE(VLOOKUP(LEFT($B$9,3), Sheet1!$G$1:$H$4, 2, 0), " ", RIGHT($B$9,4), " - ", VLOOKUP(MID($B$48, 5,3), Sheet1!$G$6:$H$9, 2, 0), " ", RIGHT($B$48,5))</f>
        <v>January 2008 - December 2017p</v>
      </c>
    </row>
    <row r="7" spans="1:23">
      <c r="B7" s="23" t="str">
        <f>"Scotland  - " &amp;TEXT(VLOOKUP(A5,Sheet1!$G$23:$H$24,2,0),"")</f>
        <v>Scotland  - Male</v>
      </c>
      <c r="C7" s="24"/>
      <c r="D7" s="24"/>
      <c r="E7" s="24"/>
      <c r="R7" s="38">
        <v>1</v>
      </c>
      <c r="S7" s="39">
        <v>2</v>
      </c>
      <c r="T7" s="27"/>
      <c r="U7" s="28"/>
      <c r="V7" s="28"/>
      <c r="W7" s="27"/>
    </row>
    <row r="8" spans="1:23" ht="34.5">
      <c r="B8" s="10" t="s">
        <v>6</v>
      </c>
      <c r="C8" s="11" t="s">
        <v>7</v>
      </c>
      <c r="D8" s="11" t="s">
        <v>8</v>
      </c>
      <c r="E8" s="11" t="s">
        <v>128</v>
      </c>
      <c r="R8" s="41" t="s">
        <v>23</v>
      </c>
      <c r="S8" s="41" t="s">
        <v>24</v>
      </c>
      <c r="T8" s="29"/>
      <c r="U8" s="29"/>
      <c r="V8" s="29"/>
      <c r="W8" s="34"/>
    </row>
    <row r="9" spans="1:23">
      <c r="A9" s="37">
        <v>1</v>
      </c>
      <c r="B9" s="22" t="str">
        <f ca="1">VLOOKUP(A9,[0]!quarter_range,2,0)</f>
        <v>Jan-Mar 2008</v>
      </c>
      <c r="C9" s="22">
        <f ca="1">VLOOKUP(CONCATENATE($A$3,A9,$A$4,$A$5), [0]!table_range, 5, 0)</f>
        <v>3642</v>
      </c>
      <c r="D9" s="22">
        <f ca="1">VLOOKUP(CONCATENATE($A$3,A9,$A$4,$A$5), [0]!table_range, 6, 0)</f>
        <v>104026</v>
      </c>
      <c r="E9" s="25">
        <f ca="1">VLOOKUP(CONCATENATE($A$3,A9,$A$4,$A$5), [0]!table_range, 7, 0)</f>
        <v>3.50104781496933</v>
      </c>
      <c r="R9" s="42">
        <f ca="1">VLOOKUP(CONCATENATE($A$3,A9,$A$4,$R$7), [0]!table_range, 7, 0)</f>
        <v>3.50104781496933</v>
      </c>
      <c r="S9" s="42">
        <f ca="1">VLOOKUP(CONCATENATE($A$3,A9,$A$4,$S$7), [0]!table_range, 7, 0)</f>
        <v>3.27107875468579</v>
      </c>
      <c r="T9" s="25"/>
      <c r="U9" s="25"/>
      <c r="V9" s="25"/>
      <c r="W9" s="25"/>
    </row>
    <row r="10" spans="1:23">
      <c r="A10" s="37">
        <f>A9+1</f>
        <v>2</v>
      </c>
      <c r="B10" s="22" t="str">
        <f ca="1">VLOOKUP(A10,[0]!quarter_range,2,0)</f>
        <v>Apr-Jun 2008</v>
      </c>
      <c r="C10" s="22">
        <f ca="1">VLOOKUP(CONCATENATE($A$3,A10,$A$4,$A$5), [0]!table_range, 5, 0)</f>
        <v>3040</v>
      </c>
      <c r="D10" s="22">
        <f ca="1">VLOOKUP(CONCATENATE($A$3,A10,$A$4,$A$5), [0]!table_range, 6, 0)</f>
        <v>103777</v>
      </c>
      <c r="E10" s="25">
        <f ca="1">VLOOKUP(CONCATENATE($A$3,A10,$A$4,$A$5), [0]!table_range, 7, 0)</f>
        <v>2.9293581429411102</v>
      </c>
      <c r="R10" s="42">
        <f ca="1">VLOOKUP(CONCATENATE($A$3,A10,$A$4,$R$7), [0]!table_range, 7, 0)</f>
        <v>2.9293581429411102</v>
      </c>
      <c r="S10" s="42">
        <f ca="1">VLOOKUP(CONCATENATE($A$3,A10,$A$4,$S$7), [0]!table_range, 7, 0)</f>
        <v>2.6940735436586398</v>
      </c>
      <c r="T10" s="25"/>
      <c r="U10" s="25"/>
      <c r="V10" s="25"/>
      <c r="W10" s="25"/>
    </row>
    <row r="11" spans="1:23">
      <c r="A11" s="37">
        <f>A10+1</f>
        <v>3</v>
      </c>
      <c r="B11" s="22" t="str">
        <f ca="1">VLOOKUP(A11,[0]!quarter_range,2,0)</f>
        <v>Jul-Sep 2008</v>
      </c>
      <c r="C11" s="22">
        <f ca="1">VLOOKUP(CONCATENATE($A$3,A11,$A$4,$A$5), [0]!table_range, 5, 0)</f>
        <v>3027</v>
      </c>
      <c r="D11" s="22">
        <f ca="1">VLOOKUP(CONCATENATE($A$3,A11,$A$4,$A$5), [0]!table_range, 6, 0)</f>
        <v>102995</v>
      </c>
      <c r="E11" s="25">
        <f ca="1">VLOOKUP(CONCATENATE($A$3,A11,$A$4,$A$5), [0]!table_range, 7, 0)</f>
        <v>2.9389776202728202</v>
      </c>
      <c r="R11" s="42">
        <f ca="1">VLOOKUP(CONCATENATE($A$3,A11,$A$4,$R$7), [0]!table_range, 7, 0)</f>
        <v>2.9389776202728202</v>
      </c>
      <c r="S11" s="42">
        <f ca="1">VLOOKUP(CONCATENATE($A$3,A11,$A$4,$S$7), [0]!table_range, 7, 0)</f>
        <v>2.6849887055924402</v>
      </c>
      <c r="T11" s="25"/>
      <c r="U11" s="25"/>
      <c r="V11" s="25"/>
      <c r="W11" s="25"/>
    </row>
    <row r="12" spans="1:23">
      <c r="A12" s="37">
        <f t="shared" ref="A12:A50" si="0">A11+1</f>
        <v>4</v>
      </c>
      <c r="B12" s="22" t="str">
        <f ca="1">VLOOKUP(A12,[0]!quarter_range,2,0)</f>
        <v>Oct-Dec 2008</v>
      </c>
      <c r="C12" s="22">
        <f ca="1">VLOOKUP(CONCATENATE($A$3,A12,$A$4,$A$5), [0]!table_range, 5, 0)</f>
        <v>3451</v>
      </c>
      <c r="D12" s="22">
        <f ca="1">VLOOKUP(CONCATENATE($A$3,A12,$A$4,$A$5), [0]!table_range, 6, 0)</f>
        <v>104437</v>
      </c>
      <c r="E12" s="25">
        <f ca="1">VLOOKUP(CONCATENATE($A$3,A12,$A$4,$A$5), [0]!table_range, 7, 0)</f>
        <v>3.3043844614456499</v>
      </c>
      <c r="R12" s="42">
        <f ca="1">VLOOKUP(CONCATENATE($A$3,A12,$A$4,$R$7), [0]!table_range, 7, 0)</f>
        <v>3.3043844614456499</v>
      </c>
      <c r="S12" s="42">
        <f ca="1">VLOOKUP(CONCATENATE($A$3,A12,$A$4,$S$7), [0]!table_range, 7, 0)</f>
        <v>3.18259357126133</v>
      </c>
      <c r="T12" s="25"/>
      <c r="U12" s="25"/>
      <c r="V12" s="25"/>
      <c r="W12" s="25"/>
    </row>
    <row r="13" spans="1:23">
      <c r="A13" s="37">
        <f t="shared" si="0"/>
        <v>5</v>
      </c>
      <c r="B13" s="22" t="str">
        <f ca="1">VLOOKUP(A13,[0]!quarter_range,2,0)</f>
        <v>Jan-Mar 2009</v>
      </c>
      <c r="C13" s="22">
        <f ca="1">VLOOKUP(CONCATENATE($A$3,A13,$A$4,$A$5), [0]!table_range, 5, 0)</f>
        <v>3346</v>
      </c>
      <c r="D13" s="22">
        <f ca="1">VLOOKUP(CONCATENATE($A$3,A13,$A$4,$A$5), [0]!table_range, 6, 0)</f>
        <v>106358</v>
      </c>
      <c r="E13" s="25">
        <f ca="1">VLOOKUP(CONCATENATE($A$3,A13,$A$4,$A$5), [0]!table_range, 7, 0)</f>
        <v>3.1459786757930699</v>
      </c>
      <c r="R13" s="42">
        <f ca="1">VLOOKUP(CONCATENATE($A$3,A13,$A$4,$R$7), [0]!table_range, 7, 0)</f>
        <v>3.1459786757930699</v>
      </c>
      <c r="S13" s="42">
        <f ca="1">VLOOKUP(CONCATENATE($A$3,A13,$A$4,$S$7), [0]!table_range, 7, 0)</f>
        <v>2.8473647075997301</v>
      </c>
      <c r="T13" s="25"/>
      <c r="U13" s="25"/>
      <c r="V13" s="25"/>
      <c r="W13" s="25"/>
    </row>
    <row r="14" spans="1:23">
      <c r="A14" s="37">
        <f t="shared" si="0"/>
        <v>6</v>
      </c>
      <c r="B14" s="22" t="str">
        <f ca="1">VLOOKUP(A14,[0]!quarter_range,2,0)</f>
        <v>Apr-Jun 2009</v>
      </c>
      <c r="C14" s="22">
        <f ca="1">VLOOKUP(CONCATENATE($A$3,A14,$A$4,$A$5), [0]!table_range, 5, 0)</f>
        <v>3085</v>
      </c>
      <c r="D14" s="22">
        <f ca="1">VLOOKUP(CONCATENATE($A$3,A14,$A$4,$A$5), [0]!table_range, 6, 0)</f>
        <v>104802</v>
      </c>
      <c r="E14" s="25">
        <f ca="1">VLOOKUP(CONCATENATE($A$3,A14,$A$4,$A$5), [0]!table_range, 7, 0)</f>
        <v>2.9436461136237799</v>
      </c>
      <c r="R14" s="42">
        <f ca="1">VLOOKUP(CONCATENATE($A$3,A14,$A$4,$R$7), [0]!table_range, 7, 0)</f>
        <v>2.9436461136237799</v>
      </c>
      <c r="S14" s="42">
        <f ca="1">VLOOKUP(CONCATENATE($A$3,A14,$A$4,$S$7), [0]!table_range, 7, 0)</f>
        <v>2.5785373209348998</v>
      </c>
      <c r="T14" s="25"/>
      <c r="U14" s="25"/>
      <c r="V14" s="25"/>
      <c r="W14" s="25"/>
    </row>
    <row r="15" spans="1:23">
      <c r="A15" s="37">
        <f t="shared" si="0"/>
        <v>7</v>
      </c>
      <c r="B15" s="22" t="str">
        <f ca="1">VLOOKUP(A15,[0]!quarter_range,2,0)</f>
        <v>Jul-Sep 2009</v>
      </c>
      <c r="C15" s="22">
        <f ca="1">VLOOKUP(CONCATENATE($A$3,A15,$A$4,$A$5), [0]!table_range, 5, 0)</f>
        <v>3014</v>
      </c>
      <c r="D15" s="22">
        <f ca="1">VLOOKUP(CONCATENATE($A$3,A15,$A$4,$A$5), [0]!table_range, 6, 0)</f>
        <v>104188</v>
      </c>
      <c r="E15" s="25">
        <f ca="1">VLOOKUP(CONCATENATE($A$3,A15,$A$4,$A$5), [0]!table_range, 7, 0)</f>
        <v>2.8928475448228199</v>
      </c>
      <c r="R15" s="42">
        <f ca="1">VLOOKUP(CONCATENATE($A$3,A15,$A$4,$R$7), [0]!table_range, 7, 0)</f>
        <v>2.8928475448228199</v>
      </c>
      <c r="S15" s="42">
        <f ca="1">VLOOKUP(CONCATENATE($A$3,A15,$A$4,$S$7), [0]!table_range, 7, 0)</f>
        <v>2.55416384563304</v>
      </c>
      <c r="T15" s="25"/>
      <c r="U15" s="25"/>
      <c r="V15" s="25"/>
      <c r="W15" s="25"/>
    </row>
    <row r="16" spans="1:23">
      <c r="A16" s="37">
        <f t="shared" si="0"/>
        <v>8</v>
      </c>
      <c r="B16" s="22" t="str">
        <f ca="1">VLOOKUP(A16,[0]!quarter_range,2,0)</f>
        <v>Oct-Dec 2009</v>
      </c>
      <c r="C16" s="22">
        <f ca="1">VLOOKUP(CONCATENATE($A$3,A16,$A$4,$A$5), [0]!table_range, 5, 0)</f>
        <v>3418</v>
      </c>
      <c r="D16" s="22">
        <f ca="1">VLOOKUP(CONCATENATE($A$3,A16,$A$4,$A$5), [0]!table_range, 6, 0)</f>
        <v>105845</v>
      </c>
      <c r="E16" s="25">
        <f ca="1">VLOOKUP(CONCATENATE($A$3,A16,$A$4,$A$5), [0]!table_range, 7, 0)</f>
        <v>3.2292503188624799</v>
      </c>
      <c r="R16" s="42">
        <f ca="1">VLOOKUP(CONCATENATE($A$3,A16,$A$4,$R$7), [0]!table_range, 7, 0)</f>
        <v>3.2292503188624799</v>
      </c>
      <c r="S16" s="42">
        <f ca="1">VLOOKUP(CONCATENATE($A$3,A16,$A$4,$S$7), [0]!table_range, 7, 0)</f>
        <v>2.9100617666259301</v>
      </c>
      <c r="T16" s="25"/>
      <c r="U16" s="25"/>
      <c r="V16" s="25"/>
      <c r="W16" s="25"/>
    </row>
    <row r="17" spans="1:23">
      <c r="A17" s="37">
        <f t="shared" si="0"/>
        <v>9</v>
      </c>
      <c r="B17" s="22" t="str">
        <f ca="1">VLOOKUP(A17,[0]!quarter_range,2,0)</f>
        <v>Jan-Mar 2010</v>
      </c>
      <c r="C17" s="22">
        <f ca="1">VLOOKUP(CONCATENATE($A$3,A17,$A$4,$A$5), [0]!table_range, 5, 0)</f>
        <v>3370</v>
      </c>
      <c r="D17" s="22">
        <f ca="1">VLOOKUP(CONCATENATE($A$3,A17,$A$4,$A$5), [0]!table_range, 6, 0)</f>
        <v>105163</v>
      </c>
      <c r="E17" s="25">
        <f ca="1">VLOOKUP(CONCATENATE($A$3,A17,$A$4,$A$5), [0]!table_range, 7, 0)</f>
        <v>3.2045491284957599</v>
      </c>
      <c r="R17" s="42">
        <f ca="1">VLOOKUP(CONCATENATE($A$3,A17,$A$4,$R$7), [0]!table_range, 7, 0)</f>
        <v>3.2045491284957599</v>
      </c>
      <c r="S17" s="42">
        <f ca="1">VLOOKUP(CONCATENATE($A$3,A17,$A$4,$S$7), [0]!table_range, 7, 0)</f>
        <v>2.8947938720056001</v>
      </c>
      <c r="T17" s="25"/>
      <c r="U17" s="25"/>
      <c r="V17" s="25"/>
      <c r="W17" s="25"/>
    </row>
    <row r="18" spans="1:23">
      <c r="A18" s="37">
        <f t="shared" si="0"/>
        <v>10</v>
      </c>
      <c r="B18" s="22" t="str">
        <f ca="1">VLOOKUP(A18,[0]!quarter_range,2,0)</f>
        <v>Apr-Jun 2010</v>
      </c>
      <c r="C18" s="22">
        <f ca="1">VLOOKUP(CONCATENATE($A$3,A18,$A$4,$A$5), [0]!table_range, 5, 0)</f>
        <v>3008</v>
      </c>
      <c r="D18" s="22">
        <f ca="1">VLOOKUP(CONCATENATE($A$3,A18,$A$4,$A$5), [0]!table_range, 6, 0)</f>
        <v>104974</v>
      </c>
      <c r="E18" s="25">
        <f ca="1">VLOOKUP(CONCATENATE($A$3,A18,$A$4,$A$5), [0]!table_range, 7, 0)</f>
        <v>2.86547145007335</v>
      </c>
      <c r="R18" s="42">
        <f ca="1">VLOOKUP(CONCATENATE($A$3,A18,$A$4,$R$7), [0]!table_range, 7, 0)</f>
        <v>2.86547145007335</v>
      </c>
      <c r="S18" s="42">
        <f ca="1">VLOOKUP(CONCATENATE($A$3,A18,$A$4,$S$7), [0]!table_range, 7, 0)</f>
        <v>2.6588889074870599</v>
      </c>
      <c r="T18" s="25"/>
      <c r="U18" s="25"/>
      <c r="V18" s="25"/>
      <c r="W18" s="25"/>
    </row>
    <row r="19" spans="1:23">
      <c r="A19" s="37">
        <f t="shared" si="0"/>
        <v>11</v>
      </c>
      <c r="B19" s="22" t="str">
        <f ca="1">VLOOKUP(A19,[0]!quarter_range,2,0)</f>
        <v>Jul-Sep 2010</v>
      </c>
      <c r="C19" s="22">
        <f ca="1">VLOOKUP(CONCATENATE($A$3,A19,$A$4,$A$5), [0]!table_range, 5, 0)</f>
        <v>2966</v>
      </c>
      <c r="D19" s="22">
        <f ca="1">VLOOKUP(CONCATENATE($A$3,A19,$A$4,$A$5), [0]!table_range, 6, 0)</f>
        <v>103856</v>
      </c>
      <c r="E19" s="25">
        <f ca="1">VLOOKUP(CONCATENATE($A$3,A19,$A$4,$A$5), [0]!table_range, 7, 0)</f>
        <v>2.8558773686643</v>
      </c>
      <c r="R19" s="42">
        <f ca="1">VLOOKUP(CONCATENATE($A$3,A19,$A$4,$R$7), [0]!table_range, 7, 0)</f>
        <v>2.8558773686643</v>
      </c>
      <c r="S19" s="42">
        <f ca="1">VLOOKUP(CONCATENATE($A$3,A19,$A$4,$S$7), [0]!table_range, 7, 0)</f>
        <v>2.6346155465900698</v>
      </c>
      <c r="T19" s="25"/>
      <c r="U19" s="25"/>
      <c r="V19" s="25"/>
      <c r="W19" s="25"/>
    </row>
    <row r="20" spans="1:23">
      <c r="A20" s="37">
        <f t="shared" si="0"/>
        <v>12</v>
      </c>
      <c r="B20" s="22" t="str">
        <f ca="1">VLOOKUP(A20,[0]!quarter_range,2,0)</f>
        <v>Oct-Dec 2010</v>
      </c>
      <c r="C20" s="22">
        <f ca="1">VLOOKUP(CONCATENATE($A$3,A20,$A$4,$A$5), [0]!table_range, 5, 0)</f>
        <v>3458</v>
      </c>
      <c r="D20" s="22">
        <f ca="1">VLOOKUP(CONCATENATE($A$3,A20,$A$4,$A$5), [0]!table_range, 6, 0)</f>
        <v>102118</v>
      </c>
      <c r="E20" s="25">
        <f ca="1">VLOOKUP(CONCATENATE($A$3,A20,$A$4,$A$5), [0]!table_range, 7, 0)</f>
        <v>3.3862786188526899</v>
      </c>
      <c r="R20" s="42">
        <f ca="1">VLOOKUP(CONCATENATE($A$3,A20,$A$4,$R$7), [0]!table_range, 7, 0)</f>
        <v>3.3862786188526899</v>
      </c>
      <c r="S20" s="42">
        <f ca="1">VLOOKUP(CONCATENATE($A$3,A20,$A$4,$S$7), [0]!table_range, 7, 0)</f>
        <v>2.9487400759406199</v>
      </c>
      <c r="T20" s="25"/>
      <c r="U20" s="25"/>
      <c r="V20" s="25"/>
      <c r="W20" s="25"/>
    </row>
    <row r="21" spans="1:23">
      <c r="A21" s="37">
        <f t="shared" si="0"/>
        <v>13</v>
      </c>
      <c r="B21" s="22" t="str">
        <f ca="1">VLOOKUP(A21,[0]!quarter_range,2,0)</f>
        <v>Jan-Mar 2011</v>
      </c>
      <c r="C21" s="22">
        <f ca="1">VLOOKUP(CONCATENATE($A$3,A21,$A$4,$A$5), [0]!table_range, 5, 0)</f>
        <v>3202</v>
      </c>
      <c r="D21" s="22">
        <f ca="1">VLOOKUP(CONCATENATE($A$3,A21,$A$4,$A$5), [0]!table_range, 6, 0)</f>
        <v>105791</v>
      </c>
      <c r="E21" s="25">
        <f ca="1">VLOOKUP(CONCATENATE($A$3,A21,$A$4,$A$5), [0]!table_range, 7, 0)</f>
        <v>3.02672250002363</v>
      </c>
      <c r="R21" s="42">
        <f ca="1">VLOOKUP(CONCATENATE($A$3,A21,$A$4,$R$7), [0]!table_range, 7, 0)</f>
        <v>3.02672250002363</v>
      </c>
      <c r="S21" s="42">
        <f ca="1">VLOOKUP(CONCATENATE($A$3,A21,$A$4,$S$7), [0]!table_range, 7, 0)</f>
        <v>2.8106435438764801</v>
      </c>
      <c r="T21" s="25"/>
      <c r="U21" s="25"/>
      <c r="V21" s="25"/>
      <c r="W21" s="25"/>
    </row>
    <row r="22" spans="1:23">
      <c r="A22" s="37">
        <f t="shared" si="0"/>
        <v>14</v>
      </c>
      <c r="B22" s="22" t="str">
        <f ca="1">VLOOKUP(A22,[0]!quarter_range,2,0)</f>
        <v>Apr-Jun 2011</v>
      </c>
      <c r="C22" s="22">
        <f ca="1">VLOOKUP(CONCATENATE($A$3,A22,$A$4,$A$5), [0]!table_range, 5, 0)</f>
        <v>3068</v>
      </c>
      <c r="D22" s="22">
        <f ca="1">VLOOKUP(CONCATENATE($A$3,A22,$A$4,$A$5), [0]!table_range, 6, 0)</f>
        <v>103800</v>
      </c>
      <c r="E22" s="25">
        <f ca="1">VLOOKUP(CONCATENATE($A$3,A22,$A$4,$A$5), [0]!table_range, 7, 0)</f>
        <v>2.95568400770712</v>
      </c>
      <c r="R22" s="42">
        <f ca="1">VLOOKUP(CONCATENATE($A$3,A22,$A$4,$R$7), [0]!table_range, 7, 0)</f>
        <v>2.95568400770712</v>
      </c>
      <c r="S22" s="42">
        <f ca="1">VLOOKUP(CONCATENATE($A$3,A22,$A$4,$S$7), [0]!table_range, 7, 0)</f>
        <v>2.6697308057033902</v>
      </c>
      <c r="T22" s="25"/>
      <c r="U22" s="25"/>
      <c r="V22" s="25"/>
      <c r="W22" s="25"/>
    </row>
    <row r="23" spans="1:23">
      <c r="A23" s="37">
        <f t="shared" si="0"/>
        <v>15</v>
      </c>
      <c r="B23" s="22" t="str">
        <f ca="1">VLOOKUP(A23,[0]!quarter_range,2,0)</f>
        <v>Jul-Sep 2011</v>
      </c>
      <c r="C23" s="22">
        <f ca="1">VLOOKUP(CONCATENATE($A$3,A23,$A$4,$A$5), [0]!table_range, 5, 0)</f>
        <v>3024</v>
      </c>
      <c r="D23" s="22">
        <f ca="1">VLOOKUP(CONCATENATE($A$3,A23,$A$4,$A$5), [0]!table_range, 6, 0)</f>
        <v>104789</v>
      </c>
      <c r="E23" s="25">
        <f ca="1">VLOOKUP(CONCATENATE($A$3,A23,$A$4,$A$5), [0]!table_range, 7, 0)</f>
        <v>2.8857990819647101</v>
      </c>
      <c r="R23" s="42">
        <f ca="1">VLOOKUP(CONCATENATE($A$3,A23,$A$4,$R$7), [0]!table_range, 7, 0)</f>
        <v>2.8857990819647101</v>
      </c>
      <c r="S23" s="42">
        <f ca="1">VLOOKUP(CONCATENATE($A$3,A23,$A$4,$S$7), [0]!table_range, 7, 0)</f>
        <v>2.5573533369214201</v>
      </c>
      <c r="T23" s="25"/>
      <c r="U23" s="25"/>
      <c r="V23" s="25"/>
      <c r="W23" s="25"/>
    </row>
    <row r="24" spans="1:23">
      <c r="A24" s="37">
        <f t="shared" si="0"/>
        <v>16</v>
      </c>
      <c r="B24" s="22" t="str">
        <f ca="1">VLOOKUP(A24,[0]!quarter_range,2,0)</f>
        <v>Oct-Dec 2011</v>
      </c>
      <c r="C24" s="22">
        <f ca="1">VLOOKUP(CONCATENATE($A$3,A24,$A$4,$A$5), [0]!table_range, 5, 0)</f>
        <v>3208</v>
      </c>
      <c r="D24" s="22">
        <f ca="1">VLOOKUP(CONCATENATE($A$3,A24,$A$4,$A$5), [0]!table_range, 6, 0)</f>
        <v>105968</v>
      </c>
      <c r="E24" s="25">
        <f ca="1">VLOOKUP(CONCATENATE($A$3,A24,$A$4,$A$5), [0]!table_range, 7, 0)</f>
        <v>3.0273290049826298</v>
      </c>
      <c r="R24" s="42">
        <f ca="1">VLOOKUP(CONCATENATE($A$3,A24,$A$4,$R$7), [0]!table_range, 7, 0)</f>
        <v>3.0273290049826298</v>
      </c>
      <c r="S24" s="42">
        <f ca="1">VLOOKUP(CONCATENATE($A$3,A24,$A$4,$S$7), [0]!table_range, 7, 0)</f>
        <v>2.8227148658544698</v>
      </c>
      <c r="T24" s="25"/>
      <c r="U24" s="25"/>
      <c r="V24" s="25"/>
      <c r="W24" s="25"/>
    </row>
    <row r="25" spans="1:23">
      <c r="A25" s="37">
        <f t="shared" si="0"/>
        <v>17</v>
      </c>
      <c r="B25" s="22" t="str">
        <f ca="1">VLOOKUP(A25,[0]!quarter_range,2,0)</f>
        <v>Jan-Mar 2012</v>
      </c>
      <c r="C25" s="22">
        <f ca="1">VLOOKUP(CONCATENATE($A$3,A25,$A$4,$A$5), [0]!table_range, 5, 0)</f>
        <v>3236</v>
      </c>
      <c r="D25" s="22">
        <f ca="1">VLOOKUP(CONCATENATE($A$3,A25,$A$4,$A$5), [0]!table_range, 6, 0)</f>
        <v>108917</v>
      </c>
      <c r="E25" s="25">
        <f ca="1">VLOOKUP(CONCATENATE($A$3,A25,$A$4,$A$5), [0]!table_range, 7, 0)</f>
        <v>2.97106971363515</v>
      </c>
      <c r="R25" s="42">
        <f ca="1">VLOOKUP(CONCATENATE($A$3,A25,$A$4,$R$7), [0]!table_range, 7, 0)</f>
        <v>2.97106971363515</v>
      </c>
      <c r="S25" s="42">
        <f ca="1">VLOOKUP(CONCATENATE($A$3,A25,$A$4,$S$7), [0]!table_range, 7, 0)</f>
        <v>2.7551413263178102</v>
      </c>
      <c r="T25" s="25"/>
      <c r="U25" s="25"/>
      <c r="V25" s="25"/>
      <c r="W25" s="25"/>
    </row>
    <row r="26" spans="1:23">
      <c r="A26" s="37">
        <f t="shared" si="0"/>
        <v>18</v>
      </c>
      <c r="B26" s="22" t="str">
        <f ca="1">VLOOKUP(A26,[0]!quarter_range,2,0)</f>
        <v>Apr-Jun 2012</v>
      </c>
      <c r="C26" s="22">
        <f ca="1">VLOOKUP(CONCATENATE($A$3,A26,$A$4,$A$5), [0]!table_range, 5, 0)</f>
        <v>3134</v>
      </c>
      <c r="D26" s="22">
        <f ca="1">VLOOKUP(CONCATENATE($A$3,A26,$A$4,$A$5), [0]!table_range, 6, 0)</f>
        <v>106966</v>
      </c>
      <c r="E26" s="25">
        <f ca="1">VLOOKUP(CONCATENATE($A$3,A26,$A$4,$A$5), [0]!table_range, 7, 0)</f>
        <v>2.9299029598190001</v>
      </c>
      <c r="R26" s="42">
        <f ca="1">VLOOKUP(CONCATENATE($A$3,A26,$A$4,$R$7), [0]!table_range, 7, 0)</f>
        <v>2.9299029598190001</v>
      </c>
      <c r="S26" s="42">
        <f ca="1">VLOOKUP(CONCATENATE($A$3,A26,$A$4,$S$7), [0]!table_range, 7, 0)</f>
        <v>2.7202897232580598</v>
      </c>
      <c r="T26" s="25"/>
      <c r="U26" s="25"/>
      <c r="V26" s="25"/>
      <c r="W26" s="25"/>
    </row>
    <row r="27" spans="1:23">
      <c r="A27" s="37">
        <f t="shared" si="0"/>
        <v>19</v>
      </c>
      <c r="B27" s="22" t="str">
        <f ca="1">VLOOKUP(A27,[0]!quarter_range,2,0)</f>
        <v>Jul-Sep 2012</v>
      </c>
      <c r="C27" s="22">
        <f ca="1">VLOOKUP(CONCATENATE($A$3,A27,$A$4,$A$5), [0]!table_range, 5, 0)</f>
        <v>3010</v>
      </c>
      <c r="D27" s="22">
        <f ca="1">VLOOKUP(CONCATENATE($A$3,A27,$A$4,$A$5), [0]!table_range, 6, 0)</f>
        <v>105758</v>
      </c>
      <c r="E27" s="25">
        <f ca="1">VLOOKUP(CONCATENATE($A$3,A27,$A$4,$A$5), [0]!table_range, 7, 0)</f>
        <v>2.84612038805574</v>
      </c>
      <c r="R27" s="42">
        <f ca="1">VLOOKUP(CONCATENATE($A$3,A27,$A$4,$R$7), [0]!table_range, 7, 0)</f>
        <v>2.84612038805574</v>
      </c>
      <c r="S27" s="42">
        <f ca="1">VLOOKUP(CONCATENATE($A$3,A27,$A$4,$S$7), [0]!table_range, 7, 0)</f>
        <v>2.4943423441346799</v>
      </c>
      <c r="T27" s="25"/>
      <c r="U27" s="25"/>
      <c r="V27" s="25"/>
      <c r="W27" s="25"/>
    </row>
    <row r="28" spans="1:23">
      <c r="A28" s="37">
        <f t="shared" si="0"/>
        <v>20</v>
      </c>
      <c r="B28" s="22" t="str">
        <f ca="1">VLOOKUP(A28,[0]!quarter_range,2,0)</f>
        <v>Oct-Dec 2012</v>
      </c>
      <c r="C28" s="22">
        <f ca="1">VLOOKUP(CONCATENATE($A$3,A28,$A$4,$A$5), [0]!table_range, 5, 0)</f>
        <v>3325</v>
      </c>
      <c r="D28" s="22">
        <f ca="1">VLOOKUP(CONCATENATE($A$3,A28,$A$4,$A$5), [0]!table_range, 6, 0)</f>
        <v>108837</v>
      </c>
      <c r="E28" s="25">
        <f ca="1">VLOOKUP(CONCATENATE($A$3,A28,$A$4,$A$5), [0]!table_range, 7, 0)</f>
        <v>3.0550272425737499</v>
      </c>
      <c r="R28" s="42">
        <f ca="1">VLOOKUP(CONCATENATE($A$3,A28,$A$4,$R$7), [0]!table_range, 7, 0)</f>
        <v>3.0550272425737499</v>
      </c>
      <c r="S28" s="42">
        <f ca="1">VLOOKUP(CONCATENATE($A$3,A28,$A$4,$S$7), [0]!table_range, 7, 0)</f>
        <v>3.0251463780505499</v>
      </c>
      <c r="T28" s="25"/>
      <c r="U28" s="25"/>
      <c r="V28" s="25"/>
      <c r="W28" s="25"/>
    </row>
    <row r="29" spans="1:23">
      <c r="A29" s="37">
        <f t="shared" si="0"/>
        <v>21</v>
      </c>
      <c r="B29" s="22" t="str">
        <f ca="1">VLOOKUP(A29,[0]!quarter_range,2,0)</f>
        <v>Jan-Mar 2013</v>
      </c>
      <c r="C29" s="22">
        <f ca="1">VLOOKUP(CONCATENATE($A$3,A29,$A$4,$A$5), [0]!table_range, 5, 0)</f>
        <v>3463</v>
      </c>
      <c r="D29" s="22">
        <f ca="1">VLOOKUP(CONCATENATE($A$3,A29,$A$4,$A$5), [0]!table_range, 6, 0)</f>
        <v>106113</v>
      </c>
      <c r="E29" s="25">
        <f ca="1">VLOOKUP(CONCATENATE($A$3,A29,$A$4,$A$5), [0]!table_range, 7, 0)</f>
        <v>3.2635021156691399</v>
      </c>
      <c r="R29" s="42">
        <f ca="1">VLOOKUP(CONCATENATE($A$3,A29,$A$4,$R$7), [0]!table_range, 7, 0)</f>
        <v>3.2635021156691399</v>
      </c>
      <c r="S29" s="42">
        <f ca="1">VLOOKUP(CONCATENATE($A$3,A29,$A$4,$S$7), [0]!table_range, 7, 0)</f>
        <v>2.8911774633045999</v>
      </c>
      <c r="T29" s="25"/>
      <c r="U29" s="25"/>
      <c r="V29" s="25"/>
      <c r="W29" s="25"/>
    </row>
    <row r="30" spans="1:23">
      <c r="A30" s="37">
        <f t="shared" si="0"/>
        <v>22</v>
      </c>
      <c r="B30" s="22" t="str">
        <f ca="1">VLOOKUP(A30,[0]!quarter_range,2,0)</f>
        <v>Apr-Jun 2013</v>
      </c>
      <c r="C30" s="22">
        <f ca="1">VLOOKUP(CONCATENATE($A$3,A30,$A$4,$A$5), [0]!table_range, 5, 0)</f>
        <v>3068</v>
      </c>
      <c r="D30" s="22">
        <f ca="1">VLOOKUP(CONCATENATE($A$3,A30,$A$4,$A$5), [0]!table_range, 6, 0)</f>
        <v>107774</v>
      </c>
      <c r="E30" s="25">
        <f ca="1">VLOOKUP(CONCATENATE($A$3,A30,$A$4,$A$5), [0]!table_range, 7, 0)</f>
        <v>2.8466977193015</v>
      </c>
      <c r="R30" s="42">
        <f ca="1">VLOOKUP(CONCATENATE($A$3,A30,$A$4,$R$7), [0]!table_range, 7, 0)</f>
        <v>2.8466977193015</v>
      </c>
      <c r="S30" s="42">
        <f ca="1">VLOOKUP(CONCATENATE($A$3,A30,$A$4,$S$7), [0]!table_range, 7, 0)</f>
        <v>2.6072866542276301</v>
      </c>
      <c r="T30" s="25"/>
      <c r="U30" s="25"/>
      <c r="V30" s="25"/>
      <c r="W30" s="25"/>
    </row>
    <row r="31" spans="1:23">
      <c r="A31" s="37">
        <f t="shared" si="0"/>
        <v>23</v>
      </c>
      <c r="B31" s="22" t="str">
        <f ca="1">VLOOKUP(A31,[0]!quarter_range,2,0)</f>
        <v>Jul-Sep 2013</v>
      </c>
      <c r="C31" s="22">
        <f ca="1">VLOOKUP(CONCATENATE($A$3,A31,$A$4,$A$5), [0]!table_range, 5, 0)</f>
        <v>3068</v>
      </c>
      <c r="D31" s="22">
        <f ca="1">VLOOKUP(CONCATENATE($A$3,A31,$A$4,$A$5), [0]!table_range, 6, 0)</f>
        <v>107558</v>
      </c>
      <c r="E31" s="25">
        <f ca="1">VLOOKUP(CONCATENATE($A$3,A31,$A$4,$A$5), [0]!table_range, 7, 0)</f>
        <v>2.8524145112404402</v>
      </c>
      <c r="R31" s="42">
        <f ca="1">VLOOKUP(CONCATENATE($A$3,A31,$A$4,$R$7), [0]!table_range, 7, 0)</f>
        <v>2.8524145112404402</v>
      </c>
      <c r="S31" s="42">
        <f ca="1">VLOOKUP(CONCATENATE($A$3,A31,$A$4,$S$7), [0]!table_range, 7, 0)</f>
        <v>2.3433331965362898</v>
      </c>
      <c r="T31" s="25"/>
      <c r="U31" s="25"/>
      <c r="V31" s="25"/>
      <c r="W31" s="25"/>
    </row>
    <row r="32" spans="1:23">
      <c r="A32" s="37">
        <f t="shared" si="0"/>
        <v>24</v>
      </c>
      <c r="B32" s="22" t="str">
        <f ca="1">VLOOKUP(A32,[0]!quarter_range,2,0)</f>
        <v>Oct-Dec 2013</v>
      </c>
      <c r="C32" s="22">
        <f ca="1">VLOOKUP(CONCATENATE($A$3,A32,$A$4,$A$5), [0]!table_range, 5, 0)</f>
        <v>3190</v>
      </c>
      <c r="D32" s="22">
        <f ca="1">VLOOKUP(CONCATENATE($A$3,A32,$A$4,$A$5), [0]!table_range, 6, 0)</f>
        <v>109249</v>
      </c>
      <c r="E32" s="25">
        <f ca="1">VLOOKUP(CONCATENATE($A$3,A32,$A$4,$A$5), [0]!table_range, 7, 0)</f>
        <v>2.9199351939148102</v>
      </c>
      <c r="R32" s="42">
        <f ca="1">VLOOKUP(CONCATENATE($A$3,A32,$A$4,$R$7), [0]!table_range, 7, 0)</f>
        <v>2.9199351939148102</v>
      </c>
      <c r="S32" s="42">
        <f ca="1">VLOOKUP(CONCATENATE($A$3,A32,$A$4,$S$7), [0]!table_range, 7, 0)</f>
        <v>2.6391050345878302</v>
      </c>
      <c r="T32" s="25"/>
      <c r="U32" s="25"/>
      <c r="V32" s="25"/>
      <c r="W32" s="25"/>
    </row>
    <row r="33" spans="1:23">
      <c r="A33" s="37">
        <f t="shared" si="0"/>
        <v>25</v>
      </c>
      <c r="B33" s="22" t="str">
        <f ca="1">VLOOKUP(A33,[0]!quarter_range,2,0)</f>
        <v>Jan-Mar 2014</v>
      </c>
      <c r="C33" s="22">
        <f ca="1">VLOOKUP(CONCATENATE($A$3,A33,$A$4,$A$5), [0]!table_range, 5, 0)</f>
        <v>3166</v>
      </c>
      <c r="D33" s="22">
        <f ca="1">VLOOKUP(CONCATENATE($A$3,A33,$A$4,$A$5), [0]!table_range, 6, 0)</f>
        <v>109917</v>
      </c>
      <c r="E33" s="25">
        <f ca="1">VLOOKUP(CONCATENATE($A$3,A33,$A$4,$A$5), [0]!table_range, 7, 0)</f>
        <v>2.8803551770881599</v>
      </c>
      <c r="R33" s="42">
        <f ca="1">VLOOKUP(CONCATENATE($A$3,A33,$A$4,$R$7), [0]!table_range, 7, 0)</f>
        <v>2.8803551770881599</v>
      </c>
      <c r="S33" s="42">
        <f ca="1">VLOOKUP(CONCATENATE($A$3,A33,$A$4,$S$7), [0]!table_range, 7, 0)</f>
        <v>2.5539385465984501</v>
      </c>
      <c r="T33" s="25"/>
      <c r="U33" s="25"/>
      <c r="V33" s="25"/>
      <c r="W33" s="25"/>
    </row>
    <row r="34" spans="1:23">
      <c r="A34" s="37">
        <f t="shared" si="0"/>
        <v>26</v>
      </c>
      <c r="B34" s="22" t="str">
        <f ca="1">VLOOKUP(A34,[0]!quarter_range,2,0)</f>
        <v>Apr-Jun 2014</v>
      </c>
      <c r="C34" s="22">
        <f ca="1">VLOOKUP(CONCATENATE($A$3,A34,$A$4,$A$5), [0]!table_range, 5, 0)</f>
        <v>2947</v>
      </c>
      <c r="D34" s="22">
        <f ca="1">VLOOKUP(CONCATENATE($A$3,A34,$A$4,$A$5), [0]!table_range, 6, 0)</f>
        <v>109428</v>
      </c>
      <c r="E34" s="25">
        <f ca="1">VLOOKUP(CONCATENATE($A$3,A34,$A$4,$A$5), [0]!table_range, 7, 0)</f>
        <v>2.69309500310706</v>
      </c>
      <c r="R34" s="42">
        <f ca="1">VLOOKUP(CONCATENATE($A$3,A34,$A$4,$R$7), [0]!table_range, 7, 0)</f>
        <v>2.69309500310706</v>
      </c>
      <c r="S34" s="42">
        <f ca="1">VLOOKUP(CONCATENATE($A$3,A34,$A$4,$S$7), [0]!table_range, 7, 0)</f>
        <v>2.3845869554737802</v>
      </c>
      <c r="T34" s="25"/>
      <c r="U34" s="25"/>
      <c r="V34" s="25"/>
      <c r="W34" s="25"/>
    </row>
    <row r="35" spans="1:23">
      <c r="A35" s="37">
        <f t="shared" si="0"/>
        <v>27</v>
      </c>
      <c r="B35" s="22" t="str">
        <f ca="1">VLOOKUP(A35,[0]!quarter_range,2,0)</f>
        <v>Jul-Sep 2014</v>
      </c>
      <c r="C35" s="22">
        <f ca="1">VLOOKUP(CONCATENATE($A$3,A35,$A$4,$A$5), [0]!table_range, 5, 0)</f>
        <v>3160</v>
      </c>
      <c r="D35" s="22">
        <f ca="1">VLOOKUP(CONCATENATE($A$3,A35,$A$4,$A$5), [0]!table_range, 6, 0)</f>
        <v>108630</v>
      </c>
      <c r="E35" s="25">
        <f ca="1">VLOOKUP(CONCATENATE($A$3,A35,$A$4,$A$5), [0]!table_range, 7, 0)</f>
        <v>2.9089570100340598</v>
      </c>
      <c r="R35" s="42">
        <f ca="1">VLOOKUP(CONCATENATE($A$3,A35,$A$4,$R$7), [0]!table_range, 7, 0)</f>
        <v>2.9089570100340598</v>
      </c>
      <c r="S35" s="42">
        <f ca="1">VLOOKUP(CONCATENATE($A$3,A35,$A$4,$S$7), [0]!table_range, 7, 0)</f>
        <v>2.4461411272674201</v>
      </c>
      <c r="T35" s="25"/>
      <c r="U35" s="25"/>
      <c r="V35" s="25"/>
      <c r="W35" s="25"/>
    </row>
    <row r="36" spans="1:23">
      <c r="A36" s="37">
        <f t="shared" si="0"/>
        <v>28</v>
      </c>
      <c r="B36" s="22" t="str">
        <f ca="1">VLOOKUP(A36,[0]!quarter_range,2,0)</f>
        <v>Oct-Dec 2014</v>
      </c>
      <c r="C36" s="22">
        <f ca="1">VLOOKUP(CONCATENATE($A$3,A36,$A$4,$A$5), [0]!table_range, 5, 0)</f>
        <v>3442</v>
      </c>
      <c r="D36" s="22">
        <f ca="1">VLOOKUP(CONCATENATE($A$3,A36,$A$4,$A$5), [0]!table_range, 6, 0)</f>
        <v>110326</v>
      </c>
      <c r="E36" s="25">
        <f ca="1">VLOOKUP(CONCATENATE($A$3,A36,$A$4,$A$5), [0]!table_range, 7, 0)</f>
        <v>3.1198448235230098</v>
      </c>
      <c r="R36" s="42">
        <f ca="1">VLOOKUP(CONCATENATE($A$3,A36,$A$4,$R$7), [0]!table_range, 7, 0)</f>
        <v>3.1198448235230098</v>
      </c>
      <c r="S36" s="42">
        <f ca="1">VLOOKUP(CONCATENATE($A$3,A36,$A$4,$S$7), [0]!table_range, 7, 0)</f>
        <v>2.7788436940393901</v>
      </c>
      <c r="T36" s="25"/>
      <c r="U36" s="25"/>
      <c r="V36" s="25"/>
      <c r="W36" s="25"/>
    </row>
    <row r="37" spans="1:23">
      <c r="A37" s="37">
        <f t="shared" si="0"/>
        <v>29</v>
      </c>
      <c r="B37" s="22" t="str">
        <f ca="1">VLOOKUP(A37,[0]!quarter_range,2,0)</f>
        <v>Jan-Mar 2015</v>
      </c>
      <c r="C37" s="22">
        <f ca="1">VLOOKUP(CONCATENATE($A$3,A37,$A$4,$A$5), [0]!table_range, 5, 0)</f>
        <v>3671</v>
      </c>
      <c r="D37" s="22">
        <f ca="1">VLOOKUP(CONCATENATE($A$3,A37,$A$4,$A$5), [0]!table_range, 6, 0)</f>
        <v>110360</v>
      </c>
      <c r="E37" s="25">
        <f ca="1">VLOOKUP(CONCATENATE($A$3,A37,$A$4,$A$5), [0]!table_range, 7, 0)</f>
        <v>3.32638637187386</v>
      </c>
      <c r="R37" s="42">
        <f ca="1">VLOOKUP(CONCATENATE($A$3,A37,$A$4,$R$7), [0]!table_range, 7, 0)</f>
        <v>3.32638637187386</v>
      </c>
      <c r="S37" s="42">
        <f ca="1">VLOOKUP(CONCATENATE($A$3,A37,$A$4,$S$7), [0]!table_range, 7, 0)</f>
        <v>2.9348411416262699</v>
      </c>
      <c r="T37" s="25"/>
      <c r="U37" s="25"/>
      <c r="V37" s="25"/>
      <c r="W37" s="25"/>
    </row>
    <row r="38" spans="1:23">
      <c r="A38" s="37">
        <f t="shared" si="0"/>
        <v>30</v>
      </c>
      <c r="B38" s="22" t="str">
        <f ca="1">VLOOKUP(A38,[0]!quarter_range,2,0)</f>
        <v>Apr-Jun 2015</v>
      </c>
      <c r="C38" s="22">
        <f ca="1">VLOOKUP(CONCATENATE($A$3,A38,$A$4,$A$5), [0]!table_range, 5, 0)</f>
        <v>3300</v>
      </c>
      <c r="D38" s="22">
        <f ca="1">VLOOKUP(CONCATENATE($A$3,A38,$A$4,$A$5), [0]!table_range, 6, 0)</f>
        <v>108887</v>
      </c>
      <c r="E38" s="25">
        <f ca="1">VLOOKUP(CONCATENATE($A$3,A38,$A$4,$A$5), [0]!table_range, 7, 0)</f>
        <v>3.030664817655</v>
      </c>
      <c r="R38" s="42">
        <f ca="1">VLOOKUP(CONCATENATE($A$3,A38,$A$4,$R$7), [0]!table_range, 7, 0)</f>
        <v>3.030664817655</v>
      </c>
      <c r="S38" s="42">
        <f ca="1">VLOOKUP(CONCATENATE($A$3,A38,$A$4,$S$7), [0]!table_range, 7, 0)</f>
        <v>2.5726815007308699</v>
      </c>
      <c r="T38" s="25"/>
      <c r="U38" s="25"/>
      <c r="V38" s="25"/>
      <c r="W38" s="25"/>
    </row>
    <row r="39" spans="1:23">
      <c r="A39" s="37">
        <f t="shared" si="0"/>
        <v>31</v>
      </c>
      <c r="B39" s="22" t="str">
        <f ca="1">VLOOKUP(A39,[0]!quarter_range,2,0)</f>
        <v>Jul-Sep 2015</v>
      </c>
      <c r="C39" s="22">
        <f ca="1">VLOOKUP(CONCATENATE($A$3,A39,$A$4,$A$5), [0]!table_range, 5, 0)</f>
        <v>3129</v>
      </c>
      <c r="D39" s="22">
        <f ca="1">VLOOKUP(CONCATENATE($A$3,A39,$A$4,$A$5), [0]!table_range, 6, 0)</f>
        <v>108775</v>
      </c>
      <c r="E39" s="25">
        <f ca="1">VLOOKUP(CONCATENATE($A$3,A39,$A$4,$A$5), [0]!table_range, 7, 0)</f>
        <v>2.8765800965295298</v>
      </c>
      <c r="R39" s="42">
        <f ca="1">VLOOKUP(CONCATENATE($A$3,A39,$A$4,$R$7), [0]!table_range, 7, 0)</f>
        <v>2.8765800965295298</v>
      </c>
      <c r="S39" s="42">
        <f ca="1">VLOOKUP(CONCATENATE($A$3,A39,$A$4,$S$7), [0]!table_range, 7, 0)</f>
        <v>2.3895393970759402</v>
      </c>
      <c r="T39" s="25"/>
      <c r="U39" s="25"/>
      <c r="V39" s="25"/>
      <c r="W39" s="25"/>
    </row>
    <row r="40" spans="1:23">
      <c r="A40" s="37">
        <f t="shared" si="0"/>
        <v>32</v>
      </c>
      <c r="B40" s="22" t="str">
        <f ca="1">VLOOKUP(A40,[0]!quarter_range,2,0)</f>
        <v>Oct-Dec 2015</v>
      </c>
      <c r="C40" s="22">
        <f ca="1">VLOOKUP(CONCATENATE($A$3,A40,$A$4,$A$5), [0]!table_range, 5, 0)</f>
        <v>3380</v>
      </c>
      <c r="D40" s="22">
        <f ca="1">VLOOKUP(CONCATENATE($A$3,A40,$A$4,$A$5), [0]!table_range, 6, 0)</f>
        <v>110529</v>
      </c>
      <c r="E40" s="25">
        <f ca="1">VLOOKUP(CONCATENATE($A$3,A40,$A$4,$A$5), [0]!table_range, 7, 0)</f>
        <v>3.0580209718716298</v>
      </c>
      <c r="R40" s="42">
        <f ca="1">VLOOKUP(CONCATENATE($A$3,A40,$A$4,$R$7), [0]!table_range, 7, 0)</f>
        <v>3.0580209718716298</v>
      </c>
      <c r="S40" s="42">
        <f ca="1">VLOOKUP(CONCATENATE($A$3,A40,$A$4,$S$7), [0]!table_range, 7, 0)</f>
        <v>2.6596040816651101</v>
      </c>
      <c r="T40" s="25"/>
      <c r="U40" s="25"/>
      <c r="V40" s="25"/>
      <c r="W40" s="25"/>
    </row>
    <row r="41" spans="1:23">
      <c r="A41" s="37">
        <f t="shared" si="0"/>
        <v>33</v>
      </c>
      <c r="B41" s="22" t="str">
        <f ca="1">VLOOKUP(A41,[0]!quarter_range,2,0)</f>
        <v>Jan-Mar 2016</v>
      </c>
      <c r="C41" s="22">
        <f ca="1">VLOOKUP(CONCATENATE($A$3,A41,$A$4,$A$5), [0]!table_range, 5, 0)</f>
        <v>3593</v>
      </c>
      <c r="D41" s="22">
        <f ca="1">VLOOKUP(CONCATENATE($A$3,A41,$A$4,$A$5), [0]!table_range, 6, 0)</f>
        <v>110851</v>
      </c>
      <c r="E41" s="25">
        <f ca="1">VLOOKUP(CONCATENATE($A$3,A41,$A$4,$A$5), [0]!table_range, 7, 0)</f>
        <v>3.24128785486824</v>
      </c>
      <c r="R41" s="42">
        <f ca="1">VLOOKUP(CONCATENATE($A$3,A41,$A$4,$R$7), [0]!table_range, 7, 0)</f>
        <v>3.24128785486824</v>
      </c>
      <c r="S41" s="42">
        <f ca="1">VLOOKUP(CONCATENATE($A$3,A41,$A$4,$S$7), [0]!table_range, 7, 0)</f>
        <v>2.8429085445415301</v>
      </c>
      <c r="T41" s="25"/>
      <c r="U41" s="25"/>
      <c r="V41" s="25"/>
      <c r="W41" s="25"/>
    </row>
    <row r="42" spans="1:23">
      <c r="A42" s="37">
        <f t="shared" si="0"/>
        <v>34</v>
      </c>
      <c r="B42" s="22" t="str">
        <f ca="1">VLOOKUP(A42,[0]!quarter_range,2,0)</f>
        <v>Apr-Jun 2016</v>
      </c>
      <c r="C42" s="22">
        <f ca="1">VLOOKUP(CONCATENATE($A$3,A42,$A$4,$A$5), [0]!table_range, 5, 0)</f>
        <v>3067</v>
      </c>
      <c r="D42" s="22">
        <f ca="1">VLOOKUP(CONCATENATE($A$3,A42,$A$4,$A$5), [0]!table_range, 6, 0)</f>
        <v>110900</v>
      </c>
      <c r="E42" s="25">
        <f ca="1">VLOOKUP(CONCATENATE($A$3,A42,$A$4,$A$5), [0]!table_range, 7, 0)</f>
        <v>2.7655545536519299</v>
      </c>
      <c r="R42" s="42">
        <f ca="1">VLOOKUP(CONCATENATE($A$3,A42,$A$4,$R$7), [0]!table_range, 7, 0)</f>
        <v>2.7655545536519299</v>
      </c>
      <c r="S42" s="42">
        <f ca="1">VLOOKUP(CONCATENATE($A$3,A42,$A$4,$S$7), [0]!table_range, 7, 0)</f>
        <v>2.45010091948867</v>
      </c>
      <c r="T42" s="25"/>
      <c r="U42" s="25"/>
      <c r="V42" s="25"/>
      <c r="W42" s="25"/>
    </row>
    <row r="43" spans="1:23">
      <c r="A43" s="37">
        <f t="shared" si="0"/>
        <v>35</v>
      </c>
      <c r="B43" s="22" t="str">
        <f ca="1">VLOOKUP(A43,[0]!quarter_range,2,0)</f>
        <v>Jul-Sep 2016</v>
      </c>
      <c r="C43" s="22">
        <f ca="1">VLOOKUP(CONCATENATE($A$3,A43,$A$4,$A$5), [0]!table_range, 5, 0)</f>
        <v>3201</v>
      </c>
      <c r="D43" s="22">
        <f ca="1">VLOOKUP(CONCATENATE($A$3,A43,$A$4,$A$5), [0]!table_range, 6, 0)</f>
        <v>107462</v>
      </c>
      <c r="E43" s="25">
        <f ca="1">VLOOKUP(CONCATENATE($A$3,A43,$A$4,$A$5), [0]!table_range, 7, 0)</f>
        <v>2.97872736409149</v>
      </c>
      <c r="R43" s="42">
        <f ca="1">VLOOKUP(CONCATENATE($A$3,A43,$A$4,$R$7), [0]!table_range, 7, 0)</f>
        <v>2.97872736409149</v>
      </c>
      <c r="S43" s="42">
        <f ca="1">VLOOKUP(CONCATENATE($A$3,A43,$A$4,$S$7), [0]!table_range, 7, 0)</f>
        <v>2.4291231818555299</v>
      </c>
      <c r="T43" s="25"/>
      <c r="U43" s="25"/>
      <c r="V43" s="25"/>
      <c r="W43" s="25"/>
    </row>
    <row r="44" spans="1:23">
      <c r="A44" s="37">
        <f t="shared" si="0"/>
        <v>36</v>
      </c>
      <c r="B44" s="22" t="str">
        <f ca="1">VLOOKUP(A44,[0]!quarter_range,2,0)</f>
        <v>Oct-Dec 2016</v>
      </c>
      <c r="C44" s="22">
        <f ca="1">VLOOKUP(CONCATENATE($A$3,A44,$A$4,$A$5), [0]!table_range, 5, 0)</f>
        <v>3547</v>
      </c>
      <c r="D44" s="22">
        <f ca="1">VLOOKUP(CONCATENATE($A$3,A44,$A$4,$A$5), [0]!table_range, 6, 0)</f>
        <v>108815</v>
      </c>
      <c r="E44" s="25">
        <f ca="1">VLOOKUP(CONCATENATE($A$3,A44,$A$4,$A$5), [0]!table_range, 7, 0)</f>
        <v>3.2596608923402099</v>
      </c>
      <c r="R44" s="42">
        <f ca="1">VLOOKUP(CONCATENATE($A$3,A44,$A$4,$R$7), [0]!table_range, 7, 0)</f>
        <v>3.2596608923402099</v>
      </c>
      <c r="S44" s="42">
        <f ca="1">VLOOKUP(CONCATENATE($A$3,A44,$A$4,$S$7), [0]!table_range, 7, 0)</f>
        <v>2.9153563941299701</v>
      </c>
      <c r="T44" s="25"/>
      <c r="U44" s="25"/>
      <c r="V44" s="25"/>
      <c r="W44" s="25"/>
    </row>
    <row r="45" spans="1:23">
      <c r="A45" s="37">
        <f t="shared" si="0"/>
        <v>37</v>
      </c>
      <c r="B45" s="22" t="str">
        <f ca="1">VLOOKUP(A45,[0]!quarter_range,2,0)</f>
        <v>Jan-Mar 2017</v>
      </c>
      <c r="C45" s="22">
        <f ca="1">VLOOKUP(CONCATENATE($A$3,A45,$A$4,$A$5), [0]!table_range, 5, 0)</f>
        <v>3541</v>
      </c>
      <c r="D45" s="22">
        <f ca="1">VLOOKUP(CONCATENATE($A$3,A45,$A$4,$A$5), [0]!table_range, 6, 0)</f>
        <v>108466</v>
      </c>
      <c r="E45" s="25">
        <f ca="1">VLOOKUP(CONCATENATE($A$3,A45,$A$4,$A$5), [0]!table_range, 7, 0)</f>
        <v>3.2646174838198099</v>
      </c>
      <c r="R45" s="42">
        <f ca="1">VLOOKUP(CONCATENATE($A$3,A45,$A$4,$R$7), [0]!table_range, 7, 0)</f>
        <v>3.2646174838198099</v>
      </c>
      <c r="S45" s="42">
        <f ca="1">VLOOKUP(CONCATENATE($A$3,A45,$A$4,$S$7), [0]!table_range, 7, 0)</f>
        <v>2.9235896681860498</v>
      </c>
      <c r="T45" s="25"/>
      <c r="U45" s="25"/>
      <c r="V45" s="25"/>
      <c r="W45" s="25"/>
    </row>
    <row r="46" spans="1:23">
      <c r="A46" s="37">
        <f t="shared" si="0"/>
        <v>38</v>
      </c>
      <c r="B46" s="22" t="str">
        <f ca="1">VLOOKUP(A46,[0]!quarter_range,2,0)</f>
        <v>Apr-Jun 2017</v>
      </c>
      <c r="C46" s="22">
        <f ca="1">VLOOKUP(CONCATENATE($A$3,A46,$A$4,$A$5), [0]!table_range, 5, 0)</f>
        <v>3136</v>
      </c>
      <c r="D46" s="22">
        <f ca="1">VLOOKUP(CONCATENATE($A$3,A46,$A$4,$A$5), [0]!table_range, 6, 0)</f>
        <v>107241</v>
      </c>
      <c r="E46" s="25">
        <f ca="1">VLOOKUP(CONCATENATE($A$3,A46,$A$4,$A$5), [0]!table_range, 7, 0)</f>
        <v>2.92425471601346</v>
      </c>
      <c r="R46" s="42">
        <f ca="1">VLOOKUP(CONCATENATE($A$3,A46,$A$4,$R$7), [0]!table_range, 7, 0)</f>
        <v>2.92425471601346</v>
      </c>
      <c r="S46" s="42">
        <f ca="1">VLOOKUP(CONCATENATE($A$3,A46,$A$4,$S$7), [0]!table_range, 7, 0)</f>
        <v>2.6739755331238699</v>
      </c>
      <c r="T46" s="25"/>
      <c r="U46" s="25"/>
      <c r="V46" s="25"/>
      <c r="W46" s="25"/>
    </row>
    <row r="47" spans="1:23">
      <c r="A47" s="37">
        <f t="shared" si="0"/>
        <v>39</v>
      </c>
      <c r="B47" s="22" t="str">
        <f ca="1">VLOOKUP(A47,[0]!quarter_range,2,0)</f>
        <v>Jul-Sep 2017</v>
      </c>
      <c r="C47" s="22">
        <f ca="1">VLOOKUP(CONCATENATE($A$3,A47,$A$4,$A$5), [0]!table_range, 5, 0)</f>
        <v>3123</v>
      </c>
      <c r="D47" s="22">
        <f ca="1">VLOOKUP(CONCATENATE($A$3,A47,$A$4,$A$5), [0]!table_range, 6, 0)</f>
        <v>106135</v>
      </c>
      <c r="E47" s="25">
        <f ca="1">VLOOKUP(CONCATENATE($A$3,A47,$A$4,$A$5), [0]!table_range, 7, 0)</f>
        <v>2.9424789183586899</v>
      </c>
      <c r="R47" s="42">
        <f ca="1">VLOOKUP(CONCATENATE($A$3,A47,$A$4,$R$7), [0]!table_range, 7, 0)</f>
        <v>2.9424789183586899</v>
      </c>
      <c r="S47" s="42">
        <f ca="1">VLOOKUP(CONCATENATE($A$3,A47,$A$4,$S$7), [0]!table_range, 7, 0)</f>
        <v>2.5747992264624102</v>
      </c>
      <c r="T47" s="25"/>
      <c r="U47" s="25"/>
      <c r="V47" s="25"/>
      <c r="W47" s="25"/>
    </row>
    <row r="48" spans="1:23">
      <c r="A48" s="37">
        <f t="shared" si="0"/>
        <v>40</v>
      </c>
      <c r="B48" s="22" t="str">
        <f ca="1">CONCATENATE(VLOOKUP(A48,[0]!quarter_range,2,0), "p")</f>
        <v>Oct-Dec 2017p</v>
      </c>
      <c r="C48" s="22">
        <f ca="1">VLOOKUP(CONCATENATE($A$3,A48,$A$4,$A$5), [0]!table_range, 5, 0)</f>
        <v>3785</v>
      </c>
      <c r="D48" s="22">
        <f ca="1">VLOOKUP(CONCATENATE($A$3,A48,$A$4,$A$5), [0]!table_range, 6, 0)</f>
        <v>108983</v>
      </c>
      <c r="E48" s="25">
        <f ca="1">VLOOKUP(CONCATENATE($A$3,A48,$A$4,$A$5), [0]!table_range, 7, 0)</f>
        <v>3.4730187276914699</v>
      </c>
      <c r="R48" s="42">
        <f ca="1">VLOOKUP(CONCATENATE($A$3,A48,$A$4,$R$7), [0]!table_range, 7, 0)</f>
        <v>3.4730187276914699</v>
      </c>
      <c r="S48" s="42">
        <f ca="1">VLOOKUP(CONCATENATE($A$3,A48,$A$4,$S$7), [0]!table_range, 7, 0)</f>
        <v>3.1298261755331298</v>
      </c>
      <c r="T48" s="25"/>
      <c r="U48" s="25"/>
      <c r="V48" s="25"/>
      <c r="W48" s="25"/>
    </row>
    <row r="50" spans="2:2">
      <c r="B50" s="30" t="s">
        <v>132</v>
      </c>
    </row>
    <row r="51" spans="2:2">
      <c r="B51" s="31" t="s">
        <v>130</v>
      </c>
    </row>
    <row r="52" spans="2:2">
      <c r="B52" s="31" t="s">
        <v>131</v>
      </c>
    </row>
  </sheetData>
  <mergeCells count="1">
    <mergeCell ref="B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3:W52"/>
  <sheetViews>
    <sheetView showGridLines="0" workbookViewId="0"/>
  </sheetViews>
  <sheetFormatPr defaultRowHeight="15"/>
  <cols>
    <col min="1" max="1" width="2.140625" style="36" customWidth="1"/>
    <col min="2" max="2" width="12.42578125" customWidth="1"/>
    <col min="19" max="23" width="9.140625" style="36"/>
  </cols>
  <sheetData>
    <row r="3" spans="1:23" ht="24.75" customHeight="1">
      <c r="A3" s="36" t="s">
        <v>5</v>
      </c>
      <c r="B3" s="17" t="s">
        <v>139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3">
      <c r="A4" s="36" t="s">
        <v>140</v>
      </c>
      <c r="B4" s="33" t="str">
        <f>TEXT(B7, "")</f>
        <v>Scotland  - 1 (most deprived)</v>
      </c>
    </row>
    <row r="5" spans="1:23">
      <c r="A5" s="36">
        <v>1</v>
      </c>
      <c r="B5" s="32" t="str">
        <f ca="1">CONCATENATE(VLOOKUP(LEFT($B$9,3), Sheet1!$G$1:$H$4, 2, 0), " ", RIGHT($B$9,4), " - ", VLOOKUP(MID($B$48, 5,3), Sheet1!$G$6:$H$9, 2, 0), " ", RIGHT($B$48,5))</f>
        <v>January 2008 - December 2017p</v>
      </c>
    </row>
    <row r="7" spans="1:23">
      <c r="B7" s="23" t="str">
        <f>"Scotland  - " &amp;TEXT(VLOOKUP(A5,Sheet1!J23:K27,2,0),"")</f>
        <v>Scotland  - 1 (most deprived)</v>
      </c>
      <c r="C7" s="24"/>
      <c r="D7" s="24"/>
      <c r="E7" s="24"/>
      <c r="R7" s="26"/>
      <c r="S7" s="38">
        <v>1</v>
      </c>
      <c r="T7" s="39">
        <v>2</v>
      </c>
      <c r="U7" s="40">
        <v>3</v>
      </c>
      <c r="V7" s="40">
        <v>4</v>
      </c>
      <c r="W7" s="39">
        <v>5</v>
      </c>
    </row>
    <row r="8" spans="1:23" ht="34.5">
      <c r="B8" s="10" t="s">
        <v>6</v>
      </c>
      <c r="C8" s="11" t="s">
        <v>7</v>
      </c>
      <c r="D8" s="11" t="s">
        <v>8</v>
      </c>
      <c r="E8" s="11" t="s">
        <v>128</v>
      </c>
      <c r="R8" s="29"/>
      <c r="S8" s="41" t="s">
        <v>119</v>
      </c>
      <c r="T8" s="41">
        <v>2</v>
      </c>
      <c r="U8" s="41">
        <v>3</v>
      </c>
      <c r="V8" s="41">
        <v>4</v>
      </c>
      <c r="W8" s="41" t="s">
        <v>127</v>
      </c>
    </row>
    <row r="9" spans="1:23">
      <c r="A9" s="37">
        <v>1</v>
      </c>
      <c r="B9" s="22" t="str">
        <f ca="1">VLOOKUP(A9,[0]!quarter_range,2,0)</f>
        <v>Jan-Mar 2008</v>
      </c>
      <c r="C9" s="22">
        <f ca="1">VLOOKUP(CONCATENATE($A$3,A9,$A$4,$A$5), [0]!table_range, 5, 0)</f>
        <v>2024</v>
      </c>
      <c r="D9" s="22">
        <f ca="1">VLOOKUP(CONCATENATE($A$3,A9,$A$4,$A$5), [0]!table_range, 6, 0)</f>
        <v>61189</v>
      </c>
      <c r="E9" s="25">
        <f ca="1">VLOOKUP(CONCATENATE($A$3,A9,$A$4,$A$5), [0]!table_range, 7, 0)</f>
        <v>3.30778407883769</v>
      </c>
      <c r="R9" s="25"/>
      <c r="S9" s="42">
        <f ca="1">VLOOKUP(CONCATENATE($A$3,A9,$A$4,$S$7), [0]!table_range, 7, 0)</f>
        <v>3.30778407883769</v>
      </c>
      <c r="T9" s="42">
        <f ca="1">VLOOKUP(CONCATENATE($A$3,A9,$A$4,$T$7), [0]!table_range, 7, 0)</f>
        <v>3.4715874466788499</v>
      </c>
      <c r="U9" s="42">
        <f ca="1">VLOOKUP(CONCATENATE($A$3,A9,$A$4,$U$7), [0]!table_range, 7, 0)</f>
        <v>3.4100014139604999</v>
      </c>
      <c r="V9" s="42">
        <f ca="1">VLOOKUP(CONCATENATE($A$3,A9,$A$4,$V$7), [0]!table_range, 7, 0)</f>
        <v>3.4132918253328501</v>
      </c>
      <c r="W9" s="42">
        <f ca="1">VLOOKUP(CONCATENATE($A$3,A9,$A$4,$W$7), [0]!table_range, 7, 0)</f>
        <v>3.3212619490391799</v>
      </c>
    </row>
    <row r="10" spans="1:23">
      <c r="A10" s="37">
        <f>A9+1</f>
        <v>2</v>
      </c>
      <c r="B10" s="22" t="str">
        <f ca="1">VLOOKUP(A10,[0]!quarter_range,2,0)</f>
        <v>Apr-Jun 2008</v>
      </c>
      <c r="C10" s="22">
        <f ca="1">VLOOKUP(CONCATENATE($A$3,A10,$A$4,$A$5), [0]!table_range, 5, 0)</f>
        <v>1697</v>
      </c>
      <c r="D10" s="22">
        <f ca="1">VLOOKUP(CONCATENATE($A$3,A10,$A$4,$A$5), [0]!table_range, 6, 0)</f>
        <v>60892</v>
      </c>
      <c r="E10" s="25">
        <f ca="1">VLOOKUP(CONCATENATE($A$3,A10,$A$4,$A$5), [0]!table_range, 7, 0)</f>
        <v>2.7869013991985798</v>
      </c>
      <c r="R10" s="25"/>
      <c r="S10" s="42">
        <f ca="1">VLOOKUP(CONCATENATE($A$3,A10,$A$4,$S$7), [0]!table_range, 7, 0)</f>
        <v>2.7869013991985798</v>
      </c>
      <c r="T10" s="42">
        <f ca="1">VLOOKUP(CONCATENATE($A$3,A10,$A$4,$T$7), [0]!table_range, 7, 0)</f>
        <v>2.8599322345374101</v>
      </c>
      <c r="U10" s="42">
        <f ca="1">VLOOKUP(CONCATENATE($A$3,A10,$A$4,$U$7), [0]!table_range, 7, 0)</f>
        <v>2.7345958168456699</v>
      </c>
      <c r="V10" s="42">
        <f ca="1">VLOOKUP(CONCATENATE($A$3,A10,$A$4,$V$7), [0]!table_range, 7, 0)</f>
        <v>2.8042925727195702</v>
      </c>
      <c r="W10" s="42">
        <f ca="1">VLOOKUP(CONCATENATE($A$3,A10,$A$4,$W$7), [0]!table_range, 7, 0)</f>
        <v>2.8130134735458401</v>
      </c>
    </row>
    <row r="11" spans="1:23">
      <c r="A11" s="37">
        <f>A10+1</f>
        <v>3</v>
      </c>
      <c r="B11" s="22" t="str">
        <f ca="1">VLOOKUP(A11,[0]!quarter_range,2,0)</f>
        <v>Jul-Sep 2008</v>
      </c>
      <c r="C11" s="22">
        <f ca="1">VLOOKUP(CONCATENATE($A$3,A11,$A$4,$A$5), [0]!table_range, 5, 0)</f>
        <v>1696</v>
      </c>
      <c r="D11" s="22">
        <f ca="1">VLOOKUP(CONCATENATE($A$3,A11,$A$4,$A$5), [0]!table_range, 6, 0)</f>
        <v>59793</v>
      </c>
      <c r="E11" s="25">
        <f ca="1">VLOOKUP(CONCATENATE($A$3,A11,$A$4,$A$5), [0]!table_range, 7, 0)</f>
        <v>2.8364524275416798</v>
      </c>
      <c r="R11" s="25"/>
      <c r="S11" s="42">
        <f ca="1">VLOOKUP(CONCATENATE($A$3,A11,$A$4,$S$7), [0]!table_range, 7, 0)</f>
        <v>2.8364524275416798</v>
      </c>
      <c r="T11" s="42">
        <f ca="1">VLOOKUP(CONCATENATE($A$3,A11,$A$4,$T$7), [0]!table_range, 7, 0)</f>
        <v>2.8406243977645</v>
      </c>
      <c r="U11" s="42">
        <f ca="1">VLOOKUP(CONCATENATE($A$3,A11,$A$4,$U$7), [0]!table_range, 7, 0)</f>
        <v>2.8088284260096001</v>
      </c>
      <c r="V11" s="42">
        <f ca="1">VLOOKUP(CONCATENATE($A$3,A11,$A$4,$V$7), [0]!table_range, 7, 0)</f>
        <v>2.7033166742389798</v>
      </c>
      <c r="W11" s="42">
        <f ca="1">VLOOKUP(CONCATENATE($A$3,A11,$A$4,$W$7), [0]!table_range, 7, 0)</f>
        <v>2.8072761381528202</v>
      </c>
    </row>
    <row r="12" spans="1:23">
      <c r="A12" s="37">
        <f t="shared" ref="A12:A50" si="0">A11+1</f>
        <v>4</v>
      </c>
      <c r="B12" s="22" t="str">
        <f ca="1">VLOOKUP(A12,[0]!quarter_range,2,0)</f>
        <v>Oct-Dec 2008</v>
      </c>
      <c r="C12" s="22">
        <f ca="1">VLOOKUP(CONCATENATE($A$3,A12,$A$4,$A$5), [0]!table_range, 5, 0)</f>
        <v>2037</v>
      </c>
      <c r="D12" s="22">
        <f ca="1">VLOOKUP(CONCATENATE($A$3,A12,$A$4,$A$5), [0]!table_range, 6, 0)</f>
        <v>61499</v>
      </c>
      <c r="E12" s="25">
        <f ca="1">VLOOKUP(CONCATENATE($A$3,A12,$A$4,$A$5), [0]!table_range, 7, 0)</f>
        <v>3.3122489796582002</v>
      </c>
      <c r="R12" s="25"/>
      <c r="S12" s="42">
        <f ca="1">VLOOKUP(CONCATENATE($A$3,A12,$A$4,$S$7), [0]!table_range, 7, 0)</f>
        <v>3.3122489796582002</v>
      </c>
      <c r="T12" s="42">
        <f ca="1">VLOOKUP(CONCATENATE($A$3,A12,$A$4,$T$7), [0]!table_range, 7, 0)</f>
        <v>3.3478203108690199</v>
      </c>
      <c r="U12" s="42">
        <f ca="1">VLOOKUP(CONCATENATE($A$3,A12,$A$4,$U$7), [0]!table_range, 7, 0)</f>
        <v>3.1227871406316301</v>
      </c>
      <c r="V12" s="42">
        <f ca="1">VLOOKUP(CONCATENATE($A$3,A12,$A$4,$V$7), [0]!table_range, 7, 0)</f>
        <v>3.1691708402893699</v>
      </c>
      <c r="W12" s="42">
        <f ca="1">VLOOKUP(CONCATENATE($A$3,A12,$A$4,$W$7), [0]!table_range, 7, 0)</f>
        <v>3.1492184421384399</v>
      </c>
    </row>
    <row r="13" spans="1:23">
      <c r="A13" s="37">
        <f t="shared" si="0"/>
        <v>5</v>
      </c>
      <c r="B13" s="22" t="str">
        <f ca="1">VLOOKUP(A13,[0]!quarter_range,2,0)</f>
        <v>Jan-Mar 2009</v>
      </c>
      <c r="C13" s="22">
        <f ca="1">VLOOKUP(CONCATENATE($A$3,A13,$A$4,$A$5), [0]!table_range, 5, 0)</f>
        <v>1849</v>
      </c>
      <c r="D13" s="22">
        <f ca="1">VLOOKUP(CONCATENATE($A$3,A13,$A$4,$A$5), [0]!table_range, 6, 0)</f>
        <v>63046</v>
      </c>
      <c r="E13" s="25">
        <f ca="1">VLOOKUP(CONCATENATE($A$3,A13,$A$4,$A$5), [0]!table_range, 7, 0)</f>
        <v>2.9327792405545101</v>
      </c>
      <c r="R13" s="25"/>
      <c r="S13" s="42">
        <f ca="1">VLOOKUP(CONCATENATE($A$3,A13,$A$4,$S$7), [0]!table_range, 7, 0)</f>
        <v>2.9327792405545101</v>
      </c>
      <c r="T13" s="42">
        <f ca="1">VLOOKUP(CONCATENATE($A$3,A13,$A$4,$T$7), [0]!table_range, 7, 0)</f>
        <v>3.1598652190190899</v>
      </c>
      <c r="U13" s="42">
        <f ca="1">VLOOKUP(CONCATENATE($A$3,A13,$A$4,$U$7), [0]!table_range, 7, 0)</f>
        <v>2.89593380722726</v>
      </c>
      <c r="V13" s="42">
        <f ca="1">VLOOKUP(CONCATENATE($A$3,A13,$A$4,$V$7), [0]!table_range, 7, 0)</f>
        <v>2.9817510319356901</v>
      </c>
      <c r="W13" s="42">
        <f ca="1">VLOOKUP(CONCATENATE($A$3,A13,$A$4,$W$7), [0]!table_range, 7, 0)</f>
        <v>2.8902652056534799</v>
      </c>
    </row>
    <row r="14" spans="1:23">
      <c r="A14" s="37">
        <f t="shared" si="0"/>
        <v>6</v>
      </c>
      <c r="B14" s="22" t="str">
        <f ca="1">VLOOKUP(A14,[0]!quarter_range,2,0)</f>
        <v>Apr-Jun 2009</v>
      </c>
      <c r="C14" s="22">
        <f ca="1">VLOOKUP(CONCATENATE($A$3,A14,$A$4,$A$5), [0]!table_range, 5, 0)</f>
        <v>1726</v>
      </c>
      <c r="D14" s="22">
        <f ca="1">VLOOKUP(CONCATENATE($A$3,A14,$A$4,$A$5), [0]!table_range, 6, 0)</f>
        <v>62825</v>
      </c>
      <c r="E14" s="25">
        <f ca="1">VLOOKUP(CONCATENATE($A$3,A14,$A$4,$A$5), [0]!table_range, 7, 0)</f>
        <v>2.7473139673696698</v>
      </c>
      <c r="R14" s="25"/>
      <c r="S14" s="42">
        <f ca="1">VLOOKUP(CONCATENATE($A$3,A14,$A$4,$S$7), [0]!table_range, 7, 0)</f>
        <v>2.7473139673696698</v>
      </c>
      <c r="T14" s="42">
        <f ca="1">VLOOKUP(CONCATENATE($A$3,A14,$A$4,$T$7), [0]!table_range, 7, 0)</f>
        <v>2.65518890483022</v>
      </c>
      <c r="U14" s="42">
        <f ca="1">VLOOKUP(CONCATENATE($A$3,A14,$A$4,$U$7), [0]!table_range, 7, 0)</f>
        <v>2.9333396213067902</v>
      </c>
      <c r="V14" s="42">
        <f ca="1">VLOOKUP(CONCATENATE($A$3,A14,$A$4,$V$7), [0]!table_range, 7, 0)</f>
        <v>2.7626657599455902</v>
      </c>
      <c r="W14" s="42">
        <f ca="1">VLOOKUP(CONCATENATE($A$3,A14,$A$4,$W$7), [0]!table_range, 7, 0)</f>
        <v>2.6358328110051699</v>
      </c>
    </row>
    <row r="15" spans="1:23">
      <c r="A15" s="37">
        <f t="shared" si="0"/>
        <v>7</v>
      </c>
      <c r="B15" s="22" t="str">
        <f ca="1">VLOOKUP(A15,[0]!quarter_range,2,0)</f>
        <v>Jul-Sep 2009</v>
      </c>
      <c r="C15" s="22">
        <f ca="1">VLOOKUP(CONCATENATE($A$3,A15,$A$4,$A$5), [0]!table_range, 5, 0)</f>
        <v>1665</v>
      </c>
      <c r="D15" s="22">
        <f ca="1">VLOOKUP(CONCATENATE($A$3,A15,$A$4,$A$5), [0]!table_range, 6, 0)</f>
        <v>61320</v>
      </c>
      <c r="E15" s="25">
        <f ca="1">VLOOKUP(CONCATENATE($A$3,A15,$A$4,$A$5), [0]!table_range, 7, 0)</f>
        <v>2.7152641878669201</v>
      </c>
      <c r="R15" s="25"/>
      <c r="S15" s="42">
        <f ca="1">VLOOKUP(CONCATENATE($A$3,A15,$A$4,$S$7), [0]!table_range, 7, 0)</f>
        <v>2.7152641878669201</v>
      </c>
      <c r="T15" s="42">
        <f ca="1">VLOOKUP(CONCATENATE($A$3,A15,$A$4,$T$7), [0]!table_range, 7, 0)</f>
        <v>2.77916490608074</v>
      </c>
      <c r="U15" s="42">
        <f ca="1">VLOOKUP(CONCATENATE($A$3,A15,$A$4,$U$7), [0]!table_range, 7, 0)</f>
        <v>2.6845003190207199</v>
      </c>
      <c r="V15" s="42">
        <f ca="1">VLOOKUP(CONCATENATE($A$3,A15,$A$4,$V$7), [0]!table_range, 7, 0)</f>
        <v>2.6170877093386302</v>
      </c>
      <c r="W15" s="42">
        <f ca="1">VLOOKUP(CONCATENATE($A$3,A15,$A$4,$W$7), [0]!table_range, 7, 0)</f>
        <v>2.7213794465102499</v>
      </c>
    </row>
    <row r="16" spans="1:23">
      <c r="A16" s="37">
        <f t="shared" si="0"/>
        <v>8</v>
      </c>
      <c r="B16" s="22" t="str">
        <f ca="1">VLOOKUP(A16,[0]!quarter_range,2,0)</f>
        <v>Oct-Dec 2009</v>
      </c>
      <c r="C16" s="22">
        <f ca="1">VLOOKUP(CONCATENATE($A$3,A16,$A$4,$A$5), [0]!table_range, 5, 0)</f>
        <v>1893</v>
      </c>
      <c r="D16" s="22">
        <f ca="1">VLOOKUP(CONCATENATE($A$3,A16,$A$4,$A$5), [0]!table_range, 6, 0)</f>
        <v>62407</v>
      </c>
      <c r="E16" s="25">
        <f ca="1">VLOOKUP(CONCATENATE($A$3,A16,$A$4,$A$5), [0]!table_range, 7, 0)</f>
        <v>3.0333135705930401</v>
      </c>
      <c r="R16" s="25"/>
      <c r="S16" s="42">
        <f ca="1">VLOOKUP(CONCATENATE($A$3,A16,$A$4,$S$7), [0]!table_range, 7, 0)</f>
        <v>3.0333135705930401</v>
      </c>
      <c r="T16" s="42">
        <f ca="1">VLOOKUP(CONCATENATE($A$3,A16,$A$4,$T$7), [0]!table_range, 7, 0)</f>
        <v>3.1648209951456301</v>
      </c>
      <c r="U16" s="42">
        <f ca="1">VLOOKUP(CONCATENATE($A$3,A16,$A$4,$U$7), [0]!table_range, 7, 0)</f>
        <v>2.96594223351208</v>
      </c>
      <c r="V16" s="42">
        <f ca="1">VLOOKUP(CONCATENATE($A$3,A16,$A$4,$V$7), [0]!table_range, 7, 0)</f>
        <v>3.1270139258595</v>
      </c>
      <c r="W16" s="42">
        <f ca="1">VLOOKUP(CONCATENATE($A$3,A16,$A$4,$W$7), [0]!table_range, 7, 0)</f>
        <v>3.0280434430215499</v>
      </c>
    </row>
    <row r="17" spans="1:23">
      <c r="A17" s="37">
        <f t="shared" si="0"/>
        <v>9</v>
      </c>
      <c r="B17" s="22" t="str">
        <f ca="1">VLOOKUP(A17,[0]!quarter_range,2,0)</f>
        <v>Jan-Mar 2010</v>
      </c>
      <c r="C17" s="22">
        <f ca="1">VLOOKUP(CONCATENATE($A$3,A17,$A$4,$A$5), [0]!table_range, 5, 0)</f>
        <v>1891</v>
      </c>
      <c r="D17" s="22">
        <f ca="1">VLOOKUP(CONCATENATE($A$3,A17,$A$4,$A$5), [0]!table_range, 6, 0)</f>
        <v>61851</v>
      </c>
      <c r="E17" s="25">
        <f ca="1">VLOOKUP(CONCATENATE($A$3,A17,$A$4,$A$5), [0]!table_range, 7, 0)</f>
        <v>3.0573474964026399</v>
      </c>
      <c r="R17" s="25"/>
      <c r="S17" s="42">
        <f ca="1">VLOOKUP(CONCATENATE($A$3,A17,$A$4,$S$7), [0]!table_range, 7, 0)</f>
        <v>3.0573474964026399</v>
      </c>
      <c r="T17" s="42">
        <f ca="1">VLOOKUP(CONCATENATE($A$3,A17,$A$4,$T$7), [0]!table_range, 7, 0)</f>
        <v>3.02352266207687</v>
      </c>
      <c r="U17" s="42">
        <f ca="1">VLOOKUP(CONCATENATE($A$3,A17,$A$4,$U$7), [0]!table_range, 7, 0)</f>
        <v>2.9600208052580501</v>
      </c>
      <c r="V17" s="42">
        <f ca="1">VLOOKUP(CONCATENATE($A$3,A17,$A$4,$V$7), [0]!table_range, 7, 0)</f>
        <v>3.04656538969616</v>
      </c>
      <c r="W17" s="42">
        <f ca="1">VLOOKUP(CONCATENATE($A$3,A17,$A$4,$W$7), [0]!table_range, 7, 0)</f>
        <v>3.1317460814066198</v>
      </c>
    </row>
    <row r="18" spans="1:23">
      <c r="A18" s="37">
        <f t="shared" si="0"/>
        <v>10</v>
      </c>
      <c r="B18" s="22" t="str">
        <f ca="1">VLOOKUP(A18,[0]!quarter_range,2,0)</f>
        <v>Apr-Jun 2010</v>
      </c>
      <c r="C18" s="22">
        <f ca="1">VLOOKUP(CONCATENATE($A$3,A18,$A$4,$A$5), [0]!table_range, 5, 0)</f>
        <v>1675</v>
      </c>
      <c r="D18" s="22">
        <f ca="1">VLOOKUP(CONCATENATE($A$3,A18,$A$4,$A$5), [0]!table_range, 6, 0)</f>
        <v>61918</v>
      </c>
      <c r="E18" s="25">
        <f ca="1">VLOOKUP(CONCATENATE($A$3,A18,$A$4,$A$5), [0]!table_range, 7, 0)</f>
        <v>2.7051907361348801</v>
      </c>
      <c r="R18" s="25"/>
      <c r="S18" s="42">
        <f ca="1">VLOOKUP(CONCATENATE($A$3,A18,$A$4,$S$7), [0]!table_range, 7, 0)</f>
        <v>2.7051907361348801</v>
      </c>
      <c r="T18" s="42">
        <f ca="1">VLOOKUP(CONCATENATE($A$3,A18,$A$4,$T$7), [0]!table_range, 7, 0)</f>
        <v>2.8902514268085699</v>
      </c>
      <c r="U18" s="42">
        <f ca="1">VLOOKUP(CONCATENATE($A$3,A18,$A$4,$U$7), [0]!table_range, 7, 0)</f>
        <v>2.6867658947168098</v>
      </c>
      <c r="V18" s="42">
        <f ca="1">VLOOKUP(CONCATENATE($A$3,A18,$A$4,$V$7), [0]!table_range, 7, 0)</f>
        <v>2.6260012662060599</v>
      </c>
      <c r="W18" s="42">
        <f ca="1">VLOOKUP(CONCATENATE($A$3,A18,$A$4,$W$7), [0]!table_range, 7, 0)</f>
        <v>2.8670012547051398</v>
      </c>
    </row>
    <row r="19" spans="1:23">
      <c r="A19" s="37">
        <f t="shared" si="0"/>
        <v>11</v>
      </c>
      <c r="B19" s="22" t="str">
        <f ca="1">VLOOKUP(A19,[0]!quarter_range,2,0)</f>
        <v>Jul-Sep 2010</v>
      </c>
      <c r="C19" s="22">
        <f ca="1">VLOOKUP(CONCATENATE($A$3,A19,$A$4,$A$5), [0]!table_range, 5, 0)</f>
        <v>1701</v>
      </c>
      <c r="D19" s="22">
        <f ca="1">VLOOKUP(CONCATENATE($A$3,A19,$A$4,$A$5), [0]!table_range, 6, 0)</f>
        <v>61437</v>
      </c>
      <c r="E19" s="25">
        <f ca="1">VLOOKUP(CONCATENATE($A$3,A19,$A$4,$A$5), [0]!table_range, 7, 0)</f>
        <v>2.7686898774354201</v>
      </c>
      <c r="R19" s="25"/>
      <c r="S19" s="42">
        <f ca="1">VLOOKUP(CONCATENATE($A$3,A19,$A$4,$S$7), [0]!table_range, 7, 0)</f>
        <v>2.7686898774354201</v>
      </c>
      <c r="T19" s="42">
        <f ca="1">VLOOKUP(CONCATENATE($A$3,A19,$A$4,$T$7), [0]!table_range, 7, 0)</f>
        <v>2.6535445298548002</v>
      </c>
      <c r="U19" s="42">
        <f ca="1">VLOOKUP(CONCATENATE($A$3,A19,$A$4,$U$7), [0]!table_range, 7, 0)</f>
        <v>2.7083383265824601</v>
      </c>
      <c r="V19" s="42">
        <f ca="1">VLOOKUP(CONCATENATE($A$3,A19,$A$4,$V$7), [0]!table_range, 7, 0)</f>
        <v>2.7635818242417498</v>
      </c>
      <c r="W19" s="42">
        <f ca="1">VLOOKUP(CONCATENATE($A$3,A19,$A$4,$W$7), [0]!table_range, 7, 0)</f>
        <v>2.8369019632759298</v>
      </c>
    </row>
    <row r="20" spans="1:23">
      <c r="A20" s="37">
        <f t="shared" si="0"/>
        <v>12</v>
      </c>
      <c r="B20" s="22" t="str">
        <f ca="1">VLOOKUP(A20,[0]!quarter_range,2,0)</f>
        <v>Oct-Dec 2010</v>
      </c>
      <c r="C20" s="22">
        <f ca="1">VLOOKUP(CONCATENATE($A$3,A20,$A$4,$A$5), [0]!table_range, 5, 0)</f>
        <v>1844</v>
      </c>
      <c r="D20" s="22">
        <f ca="1">VLOOKUP(CONCATENATE($A$3,A20,$A$4,$A$5), [0]!table_range, 6, 0)</f>
        <v>60356</v>
      </c>
      <c r="E20" s="25">
        <f ca="1">VLOOKUP(CONCATENATE($A$3,A20,$A$4,$A$5), [0]!table_range, 7, 0)</f>
        <v>3.0552057790443299</v>
      </c>
      <c r="R20" s="25"/>
      <c r="S20" s="42">
        <f ca="1">VLOOKUP(CONCATENATE($A$3,A20,$A$4,$S$7), [0]!table_range, 7, 0)</f>
        <v>3.0552057790443299</v>
      </c>
      <c r="T20" s="42">
        <f ca="1">VLOOKUP(CONCATENATE($A$3,A20,$A$4,$T$7), [0]!table_range, 7, 0)</f>
        <v>3.26061413128622</v>
      </c>
      <c r="U20" s="42">
        <f ca="1">VLOOKUP(CONCATENATE($A$3,A20,$A$4,$U$7), [0]!table_range, 7, 0)</f>
        <v>3.0179265817212402</v>
      </c>
      <c r="V20" s="42">
        <f ca="1">VLOOKUP(CONCATENATE($A$3,A20,$A$4,$V$7), [0]!table_range, 7, 0)</f>
        <v>3.28906116399703</v>
      </c>
      <c r="W20" s="42">
        <f ca="1">VLOOKUP(CONCATENATE($A$3,A20,$A$4,$W$7), [0]!table_range, 7, 0)</f>
        <v>3.18831942789034</v>
      </c>
    </row>
    <row r="21" spans="1:23">
      <c r="A21" s="37">
        <f t="shared" si="0"/>
        <v>13</v>
      </c>
      <c r="B21" s="22" t="str">
        <f ca="1">VLOOKUP(A21,[0]!quarter_range,2,0)</f>
        <v>Jan-Mar 2011</v>
      </c>
      <c r="C21" s="22">
        <f ca="1">VLOOKUP(CONCATENATE($A$3,A21,$A$4,$A$5), [0]!table_range, 5, 0)</f>
        <v>1813</v>
      </c>
      <c r="D21" s="22">
        <f ca="1">VLOOKUP(CONCATENATE($A$3,A21,$A$4,$A$5), [0]!table_range, 6, 0)</f>
        <v>63178</v>
      </c>
      <c r="E21" s="25">
        <f ca="1">VLOOKUP(CONCATENATE($A$3,A21,$A$4,$A$5), [0]!table_range, 7, 0)</f>
        <v>2.8696698217734</v>
      </c>
      <c r="R21" s="25"/>
      <c r="S21" s="42">
        <f ca="1">VLOOKUP(CONCATENATE($A$3,A21,$A$4,$S$7), [0]!table_range, 7, 0)</f>
        <v>2.8696698217734</v>
      </c>
      <c r="T21" s="42">
        <f ca="1">VLOOKUP(CONCATENATE($A$3,A21,$A$4,$T$7), [0]!table_range, 7, 0)</f>
        <v>2.8520397499477399</v>
      </c>
      <c r="U21" s="42">
        <f ca="1">VLOOKUP(CONCATENATE($A$3,A21,$A$4,$U$7), [0]!table_range, 7, 0)</f>
        <v>3.00380497719377</v>
      </c>
      <c r="V21" s="42">
        <f ca="1">VLOOKUP(CONCATENATE($A$3,A21,$A$4,$V$7), [0]!table_range, 7, 0)</f>
        <v>2.9631460427308101</v>
      </c>
      <c r="W21" s="42">
        <f ca="1">VLOOKUP(CONCATENATE($A$3,A21,$A$4,$W$7), [0]!table_range, 7, 0)</f>
        <v>2.9136940463413001</v>
      </c>
    </row>
    <row r="22" spans="1:23">
      <c r="A22" s="37">
        <f t="shared" si="0"/>
        <v>14</v>
      </c>
      <c r="B22" s="22" t="str">
        <f ca="1">VLOOKUP(A22,[0]!quarter_range,2,0)</f>
        <v>Apr-Jun 2011</v>
      </c>
      <c r="C22" s="22">
        <f ca="1">VLOOKUP(CONCATENATE($A$3,A22,$A$4,$A$5), [0]!table_range, 5, 0)</f>
        <v>1721</v>
      </c>
      <c r="D22" s="22">
        <f ca="1">VLOOKUP(CONCATENATE($A$3,A22,$A$4,$A$5), [0]!table_range, 6, 0)</f>
        <v>60734</v>
      </c>
      <c r="E22" s="25">
        <f ca="1">VLOOKUP(CONCATENATE($A$3,A22,$A$4,$A$5), [0]!table_range, 7, 0)</f>
        <v>2.8336681265847701</v>
      </c>
      <c r="R22" s="25"/>
      <c r="S22" s="42">
        <f ca="1">VLOOKUP(CONCATENATE($A$3,A22,$A$4,$S$7), [0]!table_range, 7, 0)</f>
        <v>2.8336681265847701</v>
      </c>
      <c r="T22" s="42">
        <f ca="1">VLOOKUP(CONCATENATE($A$3,A22,$A$4,$T$7), [0]!table_range, 7, 0)</f>
        <v>2.849609375</v>
      </c>
      <c r="U22" s="42">
        <f ca="1">VLOOKUP(CONCATENATE($A$3,A22,$A$4,$U$7), [0]!table_range, 7, 0)</f>
        <v>2.9428122355216999</v>
      </c>
      <c r="V22" s="42">
        <f ca="1">VLOOKUP(CONCATENATE($A$3,A22,$A$4,$V$7), [0]!table_range, 7, 0)</f>
        <v>2.6326774830935298</v>
      </c>
      <c r="W22" s="42">
        <f ca="1">VLOOKUP(CONCATENATE($A$3,A22,$A$4,$W$7), [0]!table_range, 7, 0)</f>
        <v>2.6998462720983798</v>
      </c>
    </row>
    <row r="23" spans="1:23">
      <c r="A23" s="37">
        <f t="shared" si="0"/>
        <v>15</v>
      </c>
      <c r="B23" s="22" t="str">
        <f ca="1">VLOOKUP(A23,[0]!quarter_range,2,0)</f>
        <v>Jul-Sep 2011</v>
      </c>
      <c r="C23" s="22">
        <f ca="1">VLOOKUP(CONCATENATE($A$3,A23,$A$4,$A$5), [0]!table_range, 5, 0)</f>
        <v>1670</v>
      </c>
      <c r="D23" s="22">
        <f ca="1">VLOOKUP(CONCATENATE($A$3,A23,$A$4,$A$5), [0]!table_range, 6, 0)</f>
        <v>61883</v>
      </c>
      <c r="E23" s="25">
        <f ca="1">VLOOKUP(CONCATENATE($A$3,A23,$A$4,$A$5), [0]!table_range, 7, 0)</f>
        <v>2.6986409837919898</v>
      </c>
      <c r="R23" s="25"/>
      <c r="S23" s="42">
        <f ca="1">VLOOKUP(CONCATENATE($A$3,A23,$A$4,$S$7), [0]!table_range, 7, 0)</f>
        <v>2.6986409837919898</v>
      </c>
      <c r="T23" s="42">
        <f ca="1">VLOOKUP(CONCATENATE($A$3,A23,$A$4,$T$7), [0]!table_range, 7, 0)</f>
        <v>2.6591350125847701</v>
      </c>
      <c r="U23" s="42">
        <f ca="1">VLOOKUP(CONCATENATE($A$3,A23,$A$4,$U$7), [0]!table_range, 7, 0)</f>
        <v>2.7294095073631599</v>
      </c>
      <c r="V23" s="42">
        <f ca="1">VLOOKUP(CONCATENATE($A$3,A23,$A$4,$V$7), [0]!table_range, 7, 0)</f>
        <v>2.7006793289893198</v>
      </c>
      <c r="W23" s="42">
        <f ca="1">VLOOKUP(CONCATENATE($A$3,A23,$A$4,$W$7), [0]!table_range, 7, 0)</f>
        <v>2.8239992393267999</v>
      </c>
    </row>
    <row r="24" spans="1:23">
      <c r="A24" s="37">
        <f t="shared" si="0"/>
        <v>16</v>
      </c>
      <c r="B24" s="22" t="str">
        <f ca="1">VLOOKUP(A24,[0]!quarter_range,2,0)</f>
        <v>Oct-Dec 2011</v>
      </c>
      <c r="C24" s="22">
        <f ca="1">VLOOKUP(CONCATENATE($A$3,A24,$A$4,$A$5), [0]!table_range, 5, 0)</f>
        <v>1847</v>
      </c>
      <c r="D24" s="22">
        <f ca="1">VLOOKUP(CONCATENATE($A$3,A24,$A$4,$A$5), [0]!table_range, 6, 0)</f>
        <v>62432</v>
      </c>
      <c r="E24" s="25">
        <f ca="1">VLOOKUP(CONCATENATE($A$3,A24,$A$4,$A$5), [0]!table_range, 7, 0)</f>
        <v>2.9584187596104501</v>
      </c>
      <c r="R24" s="25"/>
      <c r="S24" s="42">
        <f ca="1">VLOOKUP(CONCATENATE($A$3,A24,$A$4,$S$7), [0]!table_range, 7, 0)</f>
        <v>2.9584187596104501</v>
      </c>
      <c r="T24" s="42">
        <f ca="1">VLOOKUP(CONCATENATE($A$3,A24,$A$4,$T$7), [0]!table_range, 7, 0)</f>
        <v>2.9115214682224901</v>
      </c>
      <c r="U24" s="42">
        <f ca="1">VLOOKUP(CONCATENATE($A$3,A24,$A$4,$U$7), [0]!table_range, 7, 0)</f>
        <v>2.9022872956926902</v>
      </c>
      <c r="V24" s="42">
        <f ca="1">VLOOKUP(CONCATENATE($A$3,A24,$A$4,$V$7), [0]!table_range, 7, 0)</f>
        <v>2.9364773290727699</v>
      </c>
      <c r="W24" s="42">
        <f ca="1">VLOOKUP(CONCATENATE($A$3,A24,$A$4,$W$7), [0]!table_range, 7, 0)</f>
        <v>2.8725484013369398</v>
      </c>
    </row>
    <row r="25" spans="1:23">
      <c r="A25" s="37">
        <f t="shared" si="0"/>
        <v>17</v>
      </c>
      <c r="B25" s="22" t="str">
        <f ca="1">VLOOKUP(A25,[0]!quarter_range,2,0)</f>
        <v>Jan-Mar 2012</v>
      </c>
      <c r="C25" s="22">
        <f ca="1">VLOOKUP(CONCATENATE($A$3,A25,$A$4,$A$5), [0]!table_range, 5, 0)</f>
        <v>1882</v>
      </c>
      <c r="D25" s="22">
        <f ca="1">VLOOKUP(CONCATENATE($A$3,A25,$A$4,$A$5), [0]!table_range, 6, 0)</f>
        <v>65024</v>
      </c>
      <c r="E25" s="25">
        <f ca="1">VLOOKUP(CONCATENATE($A$3,A25,$A$4,$A$5), [0]!table_range, 7, 0)</f>
        <v>2.8943159448818898</v>
      </c>
      <c r="R25" s="25"/>
      <c r="S25" s="42">
        <f ca="1">VLOOKUP(CONCATENATE($A$3,A25,$A$4,$S$7), [0]!table_range, 7, 0)</f>
        <v>2.8943159448818898</v>
      </c>
      <c r="T25" s="42">
        <f ca="1">VLOOKUP(CONCATENATE($A$3,A25,$A$4,$T$7), [0]!table_range, 7, 0)</f>
        <v>2.8048219379773598</v>
      </c>
      <c r="U25" s="42">
        <f ca="1">VLOOKUP(CONCATENATE($A$3,A25,$A$4,$U$7), [0]!table_range, 7, 0)</f>
        <v>2.9431942919868201</v>
      </c>
      <c r="V25" s="42">
        <f ca="1">VLOOKUP(CONCATENATE($A$3,A25,$A$4,$V$7), [0]!table_range, 7, 0)</f>
        <v>2.70566239316239</v>
      </c>
      <c r="W25" s="42">
        <f ca="1">VLOOKUP(CONCATENATE($A$3,A25,$A$4,$W$7), [0]!table_range, 7, 0)</f>
        <v>2.92442430181283</v>
      </c>
    </row>
    <row r="26" spans="1:23">
      <c r="A26" s="37">
        <f t="shared" si="0"/>
        <v>18</v>
      </c>
      <c r="B26" s="22" t="str">
        <f ca="1">VLOOKUP(A26,[0]!quarter_range,2,0)</f>
        <v>Apr-Jun 2012</v>
      </c>
      <c r="C26" s="22">
        <f ca="1">VLOOKUP(CONCATENATE($A$3,A26,$A$4,$A$5), [0]!table_range, 5, 0)</f>
        <v>1794</v>
      </c>
      <c r="D26" s="22">
        <f ca="1">VLOOKUP(CONCATENATE($A$3,A26,$A$4,$A$5), [0]!table_range, 6, 0)</f>
        <v>62668</v>
      </c>
      <c r="E26" s="25">
        <f ca="1">VLOOKUP(CONCATENATE($A$3,A26,$A$4,$A$5), [0]!table_range, 7, 0)</f>
        <v>2.8627050488287402</v>
      </c>
      <c r="R26" s="25"/>
      <c r="S26" s="42">
        <f ca="1">VLOOKUP(CONCATENATE($A$3,A26,$A$4,$S$7), [0]!table_range, 7, 0)</f>
        <v>2.8627050488287402</v>
      </c>
      <c r="T26" s="42">
        <f ca="1">VLOOKUP(CONCATENATE($A$3,A26,$A$4,$T$7), [0]!table_range, 7, 0)</f>
        <v>2.7909346517464502</v>
      </c>
      <c r="U26" s="42">
        <f ca="1">VLOOKUP(CONCATENATE($A$3,A26,$A$4,$U$7), [0]!table_range, 7, 0)</f>
        <v>2.8791100932439</v>
      </c>
      <c r="V26" s="42">
        <f ca="1">VLOOKUP(CONCATENATE($A$3,A26,$A$4,$V$7), [0]!table_range, 7, 0)</f>
        <v>2.7569877255531599</v>
      </c>
      <c r="W26" s="42">
        <f ca="1">VLOOKUP(CONCATENATE($A$3,A26,$A$4,$W$7), [0]!table_range, 7, 0)</f>
        <v>2.7887088278127199</v>
      </c>
    </row>
    <row r="27" spans="1:23">
      <c r="A27" s="37">
        <f t="shared" si="0"/>
        <v>19</v>
      </c>
      <c r="B27" s="22" t="str">
        <f ca="1">VLOOKUP(A27,[0]!quarter_range,2,0)</f>
        <v>Jul-Sep 2012</v>
      </c>
      <c r="C27" s="22">
        <f ca="1">VLOOKUP(CONCATENATE($A$3,A27,$A$4,$A$5), [0]!table_range, 5, 0)</f>
        <v>1653</v>
      </c>
      <c r="D27" s="22">
        <f ca="1">VLOOKUP(CONCATENATE($A$3,A27,$A$4,$A$5), [0]!table_range, 6, 0)</f>
        <v>61887</v>
      </c>
      <c r="E27" s="25">
        <f ca="1">VLOOKUP(CONCATENATE($A$3,A27,$A$4,$A$5), [0]!table_range, 7, 0)</f>
        <v>2.6709971399486099</v>
      </c>
      <c r="R27" s="25"/>
      <c r="S27" s="42">
        <f ca="1">VLOOKUP(CONCATENATE($A$3,A27,$A$4,$S$7), [0]!table_range, 7, 0)</f>
        <v>2.6709971399486099</v>
      </c>
      <c r="T27" s="42">
        <f ca="1">VLOOKUP(CONCATENATE($A$3,A27,$A$4,$T$7), [0]!table_range, 7, 0)</f>
        <v>2.6797348592147698</v>
      </c>
      <c r="U27" s="42">
        <f ca="1">VLOOKUP(CONCATENATE($A$3,A27,$A$4,$U$7), [0]!table_range, 7, 0)</f>
        <v>2.60787771898883</v>
      </c>
      <c r="V27" s="42">
        <f ca="1">VLOOKUP(CONCATENATE($A$3,A27,$A$4,$V$7), [0]!table_range, 7, 0)</f>
        <v>2.6415708396615298</v>
      </c>
      <c r="W27" s="42">
        <f ca="1">VLOOKUP(CONCATENATE($A$3,A27,$A$4,$W$7), [0]!table_range, 7, 0)</f>
        <v>2.6849021523335299</v>
      </c>
    </row>
    <row r="28" spans="1:23">
      <c r="A28" s="37">
        <f t="shared" si="0"/>
        <v>20</v>
      </c>
      <c r="B28" s="22" t="str">
        <f ca="1">VLOOKUP(A28,[0]!quarter_range,2,0)</f>
        <v>Oct-Dec 2012</v>
      </c>
      <c r="C28" s="22">
        <f ca="1">VLOOKUP(CONCATENATE($A$3,A28,$A$4,$A$5), [0]!table_range, 5, 0)</f>
        <v>1925</v>
      </c>
      <c r="D28" s="22">
        <f ca="1">VLOOKUP(CONCATENATE($A$3,A28,$A$4,$A$5), [0]!table_range, 6, 0)</f>
        <v>63801</v>
      </c>
      <c r="E28" s="25">
        <f ca="1">VLOOKUP(CONCATENATE($A$3,A28,$A$4,$A$5), [0]!table_range, 7, 0)</f>
        <v>3.0171940878669599</v>
      </c>
      <c r="R28" s="25"/>
      <c r="S28" s="42">
        <f ca="1">VLOOKUP(CONCATENATE($A$3,A28,$A$4,$S$7), [0]!table_range, 7, 0)</f>
        <v>3.0171940878669599</v>
      </c>
      <c r="T28" s="42">
        <f ca="1">VLOOKUP(CONCATENATE($A$3,A28,$A$4,$T$7), [0]!table_range, 7, 0)</f>
        <v>3.0266343825665798</v>
      </c>
      <c r="U28" s="42">
        <f ca="1">VLOOKUP(CONCATENATE($A$3,A28,$A$4,$U$7), [0]!table_range, 7, 0)</f>
        <v>3.11507256313564</v>
      </c>
      <c r="V28" s="42">
        <f ca="1">VLOOKUP(CONCATENATE($A$3,A28,$A$4,$V$7), [0]!table_range, 7, 0)</f>
        <v>3.0472537424750898</v>
      </c>
      <c r="W28" s="42">
        <f ca="1">VLOOKUP(CONCATENATE($A$3,A28,$A$4,$W$7), [0]!table_range, 7, 0)</f>
        <v>3.0080234296348198</v>
      </c>
    </row>
    <row r="29" spans="1:23">
      <c r="A29" s="37">
        <f t="shared" si="0"/>
        <v>21</v>
      </c>
      <c r="B29" s="22" t="str">
        <f ca="1">VLOOKUP(A29,[0]!quarter_range,2,0)</f>
        <v>Jan-Mar 2013</v>
      </c>
      <c r="C29" s="22">
        <f ca="1">VLOOKUP(CONCATENATE($A$3,A29,$A$4,$A$5), [0]!table_range, 5, 0)</f>
        <v>1877</v>
      </c>
      <c r="D29" s="22">
        <f ca="1">VLOOKUP(CONCATENATE($A$3,A29,$A$4,$A$5), [0]!table_range, 6, 0)</f>
        <v>62721</v>
      </c>
      <c r="E29" s="25">
        <f ca="1">VLOOKUP(CONCATENATE($A$3,A29,$A$4,$A$5), [0]!table_range, 7, 0)</f>
        <v>2.9926181023899399</v>
      </c>
      <c r="R29" s="25"/>
      <c r="S29" s="42">
        <f ca="1">VLOOKUP(CONCATENATE($A$3,A29,$A$4,$S$7), [0]!table_range, 7, 0)</f>
        <v>2.9926181023899399</v>
      </c>
      <c r="T29" s="42">
        <f ca="1">VLOOKUP(CONCATENATE($A$3,A29,$A$4,$T$7), [0]!table_range, 7, 0)</f>
        <v>2.9925797581829801</v>
      </c>
      <c r="U29" s="42">
        <f ca="1">VLOOKUP(CONCATENATE($A$3,A29,$A$4,$U$7), [0]!table_range, 7, 0)</f>
        <v>3.1932615377396099</v>
      </c>
      <c r="V29" s="42">
        <f ca="1">VLOOKUP(CONCATENATE($A$3,A29,$A$4,$V$7), [0]!table_range, 7, 0)</f>
        <v>3.0726485249652602</v>
      </c>
      <c r="W29" s="42">
        <f ca="1">VLOOKUP(CONCATENATE($A$3,A29,$A$4,$W$7), [0]!table_range, 7, 0)</f>
        <v>3.1444184231069401</v>
      </c>
    </row>
    <row r="30" spans="1:23">
      <c r="A30" s="37">
        <f t="shared" si="0"/>
        <v>22</v>
      </c>
      <c r="B30" s="22" t="str">
        <f ca="1">VLOOKUP(A30,[0]!quarter_range,2,0)</f>
        <v>Apr-Jun 2013</v>
      </c>
      <c r="C30" s="22">
        <f ca="1">VLOOKUP(CONCATENATE($A$3,A30,$A$4,$A$5), [0]!table_range, 5, 0)</f>
        <v>1786</v>
      </c>
      <c r="D30" s="22">
        <f ca="1">VLOOKUP(CONCATENATE($A$3,A30,$A$4,$A$5), [0]!table_range, 6, 0)</f>
        <v>62952</v>
      </c>
      <c r="E30" s="25">
        <f ca="1">VLOOKUP(CONCATENATE($A$3,A30,$A$4,$A$5), [0]!table_range, 7, 0)</f>
        <v>2.83708222137501</v>
      </c>
      <c r="R30" s="25"/>
      <c r="S30" s="42">
        <f ca="1">VLOOKUP(CONCATENATE($A$3,A30,$A$4,$S$7), [0]!table_range, 7, 0)</f>
        <v>2.83708222137501</v>
      </c>
      <c r="T30" s="42">
        <f ca="1">VLOOKUP(CONCATENATE($A$3,A30,$A$4,$T$7), [0]!table_range, 7, 0)</f>
        <v>2.6933958752140499</v>
      </c>
      <c r="U30" s="42">
        <f ca="1">VLOOKUP(CONCATENATE($A$3,A30,$A$4,$U$7), [0]!table_range, 7, 0)</f>
        <v>2.6820192375201799</v>
      </c>
      <c r="V30" s="42">
        <f ca="1">VLOOKUP(CONCATENATE($A$3,A30,$A$4,$V$7), [0]!table_range, 7, 0)</f>
        <v>2.6283323499436699</v>
      </c>
      <c r="W30" s="42">
        <f ca="1">VLOOKUP(CONCATENATE($A$3,A30,$A$4,$W$7), [0]!table_range, 7, 0)</f>
        <v>2.6904326630103599</v>
      </c>
    </row>
    <row r="31" spans="1:23">
      <c r="A31" s="37">
        <f t="shared" si="0"/>
        <v>23</v>
      </c>
      <c r="B31" s="22" t="str">
        <f ca="1">VLOOKUP(A31,[0]!quarter_range,2,0)</f>
        <v>Jul-Sep 2013</v>
      </c>
      <c r="C31" s="22">
        <f ca="1">VLOOKUP(CONCATENATE($A$3,A31,$A$4,$A$5), [0]!table_range, 5, 0)</f>
        <v>1685</v>
      </c>
      <c r="D31" s="22">
        <f ca="1">VLOOKUP(CONCATENATE($A$3,A31,$A$4,$A$5), [0]!table_range, 6, 0)</f>
        <v>63683</v>
      </c>
      <c r="E31" s="25">
        <f ca="1">VLOOKUP(CONCATENATE($A$3,A31,$A$4,$A$5), [0]!table_range, 7, 0)</f>
        <v>2.6459180629053201</v>
      </c>
      <c r="R31" s="25"/>
      <c r="S31" s="42">
        <f ca="1">VLOOKUP(CONCATENATE($A$3,A31,$A$4,$S$7), [0]!table_range, 7, 0)</f>
        <v>2.6459180629053201</v>
      </c>
      <c r="T31" s="42">
        <f ca="1">VLOOKUP(CONCATENATE($A$3,A31,$A$4,$T$7), [0]!table_range, 7, 0)</f>
        <v>2.6293054877361599</v>
      </c>
      <c r="U31" s="42">
        <f ca="1">VLOOKUP(CONCATENATE($A$3,A31,$A$4,$U$7), [0]!table_range, 7, 0)</f>
        <v>2.5210279829446098</v>
      </c>
      <c r="V31" s="42">
        <f ca="1">VLOOKUP(CONCATENATE($A$3,A31,$A$4,$V$7), [0]!table_range, 7, 0)</f>
        <v>2.5733499647486302</v>
      </c>
      <c r="W31" s="42">
        <f ca="1">VLOOKUP(CONCATENATE($A$3,A31,$A$4,$W$7), [0]!table_range, 7, 0)</f>
        <v>2.47420116871813</v>
      </c>
    </row>
    <row r="32" spans="1:23">
      <c r="A32" s="37">
        <f t="shared" si="0"/>
        <v>24</v>
      </c>
      <c r="B32" s="22" t="str">
        <f ca="1">VLOOKUP(A32,[0]!quarter_range,2,0)</f>
        <v>Oct-Dec 2013</v>
      </c>
      <c r="C32" s="22">
        <f ca="1">VLOOKUP(CONCATENATE($A$3,A32,$A$4,$A$5), [0]!table_range, 5, 0)</f>
        <v>1779</v>
      </c>
      <c r="D32" s="22">
        <f ca="1">VLOOKUP(CONCATENATE($A$3,A32,$A$4,$A$5), [0]!table_range, 6, 0)</f>
        <v>63393</v>
      </c>
      <c r="E32" s="25">
        <f ca="1">VLOOKUP(CONCATENATE($A$3,A32,$A$4,$A$5), [0]!table_range, 7, 0)</f>
        <v>2.80630353509062</v>
      </c>
      <c r="R32" s="25"/>
      <c r="S32" s="42">
        <f ca="1">VLOOKUP(CONCATENATE($A$3,A32,$A$4,$S$7), [0]!table_range, 7, 0)</f>
        <v>2.80630353509062</v>
      </c>
      <c r="T32" s="42">
        <f ca="1">VLOOKUP(CONCATENATE($A$3,A32,$A$4,$T$7), [0]!table_range, 7, 0)</f>
        <v>2.8085216459415001</v>
      </c>
      <c r="U32" s="42">
        <f ca="1">VLOOKUP(CONCATENATE($A$3,A32,$A$4,$U$7), [0]!table_range, 7, 0)</f>
        <v>2.6780030917522901</v>
      </c>
      <c r="V32" s="42">
        <f ca="1">VLOOKUP(CONCATENATE($A$3,A32,$A$4,$V$7), [0]!table_range, 7, 0)</f>
        <v>2.7691737484446501</v>
      </c>
      <c r="W32" s="42">
        <f ca="1">VLOOKUP(CONCATENATE($A$3,A32,$A$4,$W$7), [0]!table_range, 7, 0)</f>
        <v>2.7762302692664802</v>
      </c>
    </row>
    <row r="33" spans="1:23">
      <c r="A33" s="37">
        <f t="shared" si="0"/>
        <v>25</v>
      </c>
      <c r="B33" s="22" t="str">
        <f ca="1">VLOOKUP(A33,[0]!quarter_range,2,0)</f>
        <v>Jan-Mar 2014</v>
      </c>
      <c r="C33" s="22">
        <f ca="1">VLOOKUP(CONCATENATE($A$3,A33,$A$4,$A$5), [0]!table_range, 5, 0)</f>
        <v>1738</v>
      </c>
      <c r="D33" s="22">
        <f ca="1">VLOOKUP(CONCATENATE($A$3,A33,$A$4,$A$5), [0]!table_range, 6, 0)</f>
        <v>64640</v>
      </c>
      <c r="E33" s="25">
        <f ca="1">VLOOKUP(CONCATENATE($A$3,A33,$A$4,$A$5), [0]!table_range, 7, 0)</f>
        <v>2.6887376237623699</v>
      </c>
      <c r="R33" s="25"/>
      <c r="S33" s="42">
        <f ca="1">VLOOKUP(CONCATENATE($A$3,A33,$A$4,$S$7), [0]!table_range, 7, 0)</f>
        <v>2.6887376237623699</v>
      </c>
      <c r="T33" s="42">
        <f ca="1">VLOOKUP(CONCATENATE($A$3,A33,$A$4,$T$7), [0]!table_range, 7, 0)</f>
        <v>2.7743792731198198</v>
      </c>
      <c r="U33" s="42">
        <f ca="1">VLOOKUP(CONCATENATE($A$3,A33,$A$4,$U$7), [0]!table_range, 7, 0)</f>
        <v>2.7211793261629502</v>
      </c>
      <c r="V33" s="42">
        <f ca="1">VLOOKUP(CONCATENATE($A$3,A33,$A$4,$V$7), [0]!table_range, 7, 0)</f>
        <v>2.6979472140762399</v>
      </c>
      <c r="W33" s="42">
        <f ca="1">VLOOKUP(CONCATENATE($A$3,A33,$A$4,$W$7), [0]!table_range, 7, 0)</f>
        <v>2.6103131765925598</v>
      </c>
    </row>
    <row r="34" spans="1:23">
      <c r="A34" s="37">
        <f t="shared" si="0"/>
        <v>26</v>
      </c>
      <c r="B34" s="22" t="str">
        <f ca="1">VLOOKUP(A34,[0]!quarter_range,2,0)</f>
        <v>Apr-Jun 2014</v>
      </c>
      <c r="C34" s="22">
        <f ca="1">VLOOKUP(CONCATENATE($A$3,A34,$A$4,$A$5), [0]!table_range, 5, 0)</f>
        <v>1624</v>
      </c>
      <c r="D34" s="22">
        <f ca="1">VLOOKUP(CONCATENATE($A$3,A34,$A$4,$A$5), [0]!table_range, 6, 0)</f>
        <v>64547</v>
      </c>
      <c r="E34" s="25">
        <f ca="1">VLOOKUP(CONCATENATE($A$3,A34,$A$4,$A$5), [0]!table_range, 7, 0)</f>
        <v>2.51599609586812</v>
      </c>
      <c r="R34" s="25"/>
      <c r="S34" s="42">
        <f ca="1">VLOOKUP(CONCATENATE($A$3,A34,$A$4,$S$7), [0]!table_range, 7, 0)</f>
        <v>2.51599609586812</v>
      </c>
      <c r="T34" s="42">
        <f ca="1">VLOOKUP(CONCATENATE($A$3,A34,$A$4,$T$7), [0]!table_range, 7, 0)</f>
        <v>2.3945434318749599</v>
      </c>
      <c r="U34" s="42">
        <f ca="1">VLOOKUP(CONCATENATE($A$3,A34,$A$4,$U$7), [0]!table_range, 7, 0)</f>
        <v>2.6296732144473598</v>
      </c>
      <c r="V34" s="42">
        <f ca="1">VLOOKUP(CONCATENATE($A$3,A34,$A$4,$V$7), [0]!table_range, 7, 0)</f>
        <v>2.6272885206467902</v>
      </c>
      <c r="W34" s="42">
        <f ca="1">VLOOKUP(CONCATENATE($A$3,A34,$A$4,$W$7), [0]!table_range, 7, 0)</f>
        <v>2.5239017492083899</v>
      </c>
    </row>
    <row r="35" spans="1:23">
      <c r="A35" s="37">
        <f t="shared" si="0"/>
        <v>27</v>
      </c>
      <c r="B35" s="22" t="str">
        <f ca="1">VLOOKUP(A35,[0]!quarter_range,2,0)</f>
        <v>Jul-Sep 2014</v>
      </c>
      <c r="C35" s="22">
        <f ca="1">VLOOKUP(CONCATENATE($A$3,A35,$A$4,$A$5), [0]!table_range, 5, 0)</f>
        <v>1721</v>
      </c>
      <c r="D35" s="22">
        <f ca="1">VLOOKUP(CONCATENATE($A$3,A35,$A$4,$A$5), [0]!table_range, 6, 0)</f>
        <v>63705</v>
      </c>
      <c r="E35" s="25">
        <f ca="1">VLOOKUP(CONCATENATE($A$3,A35,$A$4,$A$5), [0]!table_range, 7, 0)</f>
        <v>2.7015147947570801</v>
      </c>
      <c r="R35" s="25"/>
      <c r="S35" s="42">
        <f ca="1">VLOOKUP(CONCATENATE($A$3,A35,$A$4,$S$7), [0]!table_range, 7, 0)</f>
        <v>2.7015147947570801</v>
      </c>
      <c r="T35" s="42">
        <f ca="1">VLOOKUP(CONCATENATE($A$3,A35,$A$4,$T$7), [0]!table_range, 7, 0)</f>
        <v>2.6712031272621899</v>
      </c>
      <c r="U35" s="42">
        <f ca="1">VLOOKUP(CONCATENATE($A$3,A35,$A$4,$U$7), [0]!table_range, 7, 0)</f>
        <v>2.71206527189024</v>
      </c>
      <c r="V35" s="42">
        <f ca="1">VLOOKUP(CONCATENATE($A$3,A35,$A$4,$V$7), [0]!table_range, 7, 0)</f>
        <v>2.5924095128247302</v>
      </c>
      <c r="W35" s="42">
        <f ca="1">VLOOKUP(CONCATENATE($A$3,A35,$A$4,$W$7), [0]!table_range, 7, 0)</f>
        <v>2.5816600351623902</v>
      </c>
    </row>
    <row r="36" spans="1:23">
      <c r="A36" s="37">
        <f t="shared" si="0"/>
        <v>28</v>
      </c>
      <c r="B36" s="22" t="str">
        <f ca="1">VLOOKUP(A36,[0]!quarter_range,2,0)</f>
        <v>Oct-Dec 2014</v>
      </c>
      <c r="C36" s="22">
        <f ca="1">VLOOKUP(CONCATENATE($A$3,A36,$A$4,$A$5), [0]!table_range, 5, 0)</f>
        <v>1889</v>
      </c>
      <c r="D36" s="22">
        <f ca="1">VLOOKUP(CONCATENATE($A$3,A36,$A$4,$A$5), [0]!table_range, 6, 0)</f>
        <v>64607</v>
      </c>
      <c r="E36" s="25">
        <f ca="1">VLOOKUP(CONCATENATE($A$3,A36,$A$4,$A$5), [0]!table_range, 7, 0)</f>
        <v>2.9238317829337301</v>
      </c>
      <c r="R36" s="25"/>
      <c r="S36" s="42">
        <f ca="1">VLOOKUP(CONCATENATE($A$3,A36,$A$4,$S$7), [0]!table_range, 7, 0)</f>
        <v>2.9238317829337301</v>
      </c>
      <c r="T36" s="42">
        <f ca="1">VLOOKUP(CONCATENATE($A$3,A36,$A$4,$T$7), [0]!table_range, 7, 0)</f>
        <v>2.9920439647276398</v>
      </c>
      <c r="U36" s="42">
        <f ca="1">VLOOKUP(CONCATENATE($A$3,A36,$A$4,$U$7), [0]!table_range, 7, 0)</f>
        <v>2.9251900133065698</v>
      </c>
      <c r="V36" s="42">
        <f ca="1">VLOOKUP(CONCATENATE($A$3,A36,$A$4,$V$7), [0]!table_range, 7, 0)</f>
        <v>2.9504348290028202</v>
      </c>
      <c r="W36" s="42">
        <f ca="1">VLOOKUP(CONCATENATE($A$3,A36,$A$4,$W$7), [0]!table_range, 7, 0)</f>
        <v>2.8732667860068499</v>
      </c>
    </row>
    <row r="37" spans="1:23">
      <c r="A37" s="37">
        <f t="shared" si="0"/>
        <v>29</v>
      </c>
      <c r="B37" s="22" t="str">
        <f ca="1">VLOOKUP(A37,[0]!quarter_range,2,0)</f>
        <v>Jan-Mar 2015</v>
      </c>
      <c r="C37" s="22">
        <f ca="1">VLOOKUP(CONCATENATE($A$3,A37,$A$4,$A$5), [0]!table_range, 5, 0)</f>
        <v>1984</v>
      </c>
      <c r="D37" s="22">
        <f ca="1">VLOOKUP(CONCATENATE($A$3,A37,$A$4,$A$5), [0]!table_range, 6, 0)</f>
        <v>64803</v>
      </c>
      <c r="E37" s="25">
        <f ca="1">VLOOKUP(CONCATENATE($A$3,A37,$A$4,$A$5), [0]!table_range, 7, 0)</f>
        <v>3.06158665493881</v>
      </c>
      <c r="R37" s="25"/>
      <c r="S37" s="42">
        <f ca="1">VLOOKUP(CONCATENATE($A$3,A37,$A$4,$S$7), [0]!table_range, 7, 0)</f>
        <v>3.06158665493881</v>
      </c>
      <c r="T37" s="42">
        <f ca="1">VLOOKUP(CONCATENATE($A$3,A37,$A$4,$T$7), [0]!table_range, 7, 0)</f>
        <v>3.1445528978511899</v>
      </c>
      <c r="U37" s="42">
        <f ca="1">VLOOKUP(CONCATENATE($A$3,A37,$A$4,$U$7), [0]!table_range, 7, 0)</f>
        <v>3.13491447207862</v>
      </c>
      <c r="V37" s="42">
        <f ca="1">VLOOKUP(CONCATENATE($A$3,A37,$A$4,$V$7), [0]!table_range, 7, 0)</f>
        <v>3.0985764743658302</v>
      </c>
      <c r="W37" s="42">
        <f ca="1">VLOOKUP(CONCATENATE($A$3,A37,$A$4,$W$7), [0]!table_range, 7, 0)</f>
        <v>3.17690841426885</v>
      </c>
    </row>
    <row r="38" spans="1:23">
      <c r="A38" s="37">
        <f t="shared" si="0"/>
        <v>30</v>
      </c>
      <c r="B38" s="22" t="str">
        <f ca="1">VLOOKUP(A38,[0]!quarter_range,2,0)</f>
        <v>Apr-Jun 2015</v>
      </c>
      <c r="C38" s="22">
        <f ca="1">VLOOKUP(CONCATENATE($A$3,A38,$A$4,$A$5), [0]!table_range, 5, 0)</f>
        <v>1827</v>
      </c>
      <c r="D38" s="22">
        <f ca="1">VLOOKUP(CONCATENATE($A$3,A38,$A$4,$A$5), [0]!table_range, 6, 0)</f>
        <v>64588</v>
      </c>
      <c r="E38" s="25">
        <f ca="1">VLOOKUP(CONCATENATE($A$3,A38,$A$4,$A$5), [0]!table_range, 7, 0)</f>
        <v>2.8286988295039301</v>
      </c>
      <c r="R38" s="25"/>
      <c r="S38" s="42">
        <f ca="1">VLOOKUP(CONCATENATE($A$3,A38,$A$4,$S$7), [0]!table_range, 7, 0)</f>
        <v>2.8286988295039301</v>
      </c>
      <c r="T38" s="42">
        <f ca="1">VLOOKUP(CONCATENATE($A$3,A38,$A$4,$T$7), [0]!table_range, 7, 0)</f>
        <v>2.83091048201989</v>
      </c>
      <c r="U38" s="42">
        <f ca="1">VLOOKUP(CONCATENATE($A$3,A38,$A$4,$U$7), [0]!table_range, 7, 0)</f>
        <v>2.8068571428571398</v>
      </c>
      <c r="V38" s="42">
        <f ca="1">VLOOKUP(CONCATENATE($A$3,A38,$A$4,$V$7), [0]!table_range, 7, 0)</f>
        <v>2.6730205680168702</v>
      </c>
      <c r="W38" s="42">
        <f ca="1">VLOOKUP(CONCATENATE($A$3,A38,$A$4,$W$7), [0]!table_range, 7, 0)</f>
        <v>2.7486131569874899</v>
      </c>
    </row>
    <row r="39" spans="1:23">
      <c r="A39" s="37">
        <f t="shared" si="0"/>
        <v>31</v>
      </c>
      <c r="B39" s="22" t="str">
        <f ca="1">VLOOKUP(A39,[0]!quarter_range,2,0)</f>
        <v>Jul-Sep 2015</v>
      </c>
      <c r="C39" s="22">
        <f ca="1">VLOOKUP(CONCATENATE($A$3,A39,$A$4,$A$5), [0]!table_range, 5, 0)</f>
        <v>1696</v>
      </c>
      <c r="D39" s="22">
        <f ca="1">VLOOKUP(CONCATENATE($A$3,A39,$A$4,$A$5), [0]!table_range, 6, 0)</f>
        <v>64026</v>
      </c>
      <c r="E39" s="25">
        <f ca="1">VLOOKUP(CONCATENATE($A$3,A39,$A$4,$A$5), [0]!table_range, 7, 0)</f>
        <v>2.6489238746759098</v>
      </c>
      <c r="R39" s="25"/>
      <c r="S39" s="42">
        <f ca="1">VLOOKUP(CONCATENATE($A$3,A39,$A$4,$S$7), [0]!table_range, 7, 0)</f>
        <v>2.6489238746759098</v>
      </c>
      <c r="T39" s="42">
        <f ca="1">VLOOKUP(CONCATENATE($A$3,A39,$A$4,$T$7), [0]!table_range, 7, 0)</f>
        <v>2.5818214969459299</v>
      </c>
      <c r="U39" s="42">
        <f ca="1">VLOOKUP(CONCATENATE($A$3,A39,$A$4,$U$7), [0]!table_range, 7, 0)</f>
        <v>2.6040371617803202</v>
      </c>
      <c r="V39" s="42">
        <f ca="1">VLOOKUP(CONCATENATE($A$3,A39,$A$4,$V$7), [0]!table_range, 7, 0)</f>
        <v>2.7067464635473302</v>
      </c>
      <c r="W39" s="42">
        <f ca="1">VLOOKUP(CONCATENATE($A$3,A39,$A$4,$W$7), [0]!table_range, 7, 0)</f>
        <v>2.5269301213795599</v>
      </c>
    </row>
    <row r="40" spans="1:23">
      <c r="A40" s="37">
        <f t="shared" si="0"/>
        <v>32</v>
      </c>
      <c r="B40" s="22" t="str">
        <f ca="1">VLOOKUP(A40,[0]!quarter_range,2,0)</f>
        <v>Oct-Dec 2015</v>
      </c>
      <c r="C40" s="22">
        <f ca="1">VLOOKUP(CONCATENATE($A$3,A40,$A$4,$A$5), [0]!table_range, 5, 0)</f>
        <v>1857</v>
      </c>
      <c r="D40" s="22">
        <f ca="1">VLOOKUP(CONCATENATE($A$3,A40,$A$4,$A$5), [0]!table_range, 6, 0)</f>
        <v>64711</v>
      </c>
      <c r="E40" s="25">
        <f ca="1">VLOOKUP(CONCATENATE($A$3,A40,$A$4,$A$5), [0]!table_range, 7, 0)</f>
        <v>2.8696821251410101</v>
      </c>
      <c r="R40" s="25"/>
      <c r="S40" s="42">
        <f ca="1">VLOOKUP(CONCATENATE($A$3,A40,$A$4,$S$7), [0]!table_range, 7, 0)</f>
        <v>2.8696821251410101</v>
      </c>
      <c r="T40" s="42">
        <f ca="1">VLOOKUP(CONCATENATE($A$3,A40,$A$4,$T$7), [0]!table_range, 7, 0)</f>
        <v>2.8867927892587701</v>
      </c>
      <c r="U40" s="42">
        <f ca="1">VLOOKUP(CONCATENATE($A$3,A40,$A$4,$U$7), [0]!table_range, 7, 0)</f>
        <v>2.8247714121648402</v>
      </c>
      <c r="V40" s="42">
        <f ca="1">VLOOKUP(CONCATENATE($A$3,A40,$A$4,$V$7), [0]!table_range, 7, 0)</f>
        <v>2.88605296881674</v>
      </c>
      <c r="W40" s="42">
        <f ca="1">VLOOKUP(CONCATENATE($A$3,A40,$A$4,$W$7), [0]!table_range, 7, 0)</f>
        <v>2.7220541941855401</v>
      </c>
    </row>
    <row r="41" spans="1:23">
      <c r="A41" s="37">
        <f t="shared" si="0"/>
        <v>33</v>
      </c>
      <c r="B41" s="22" t="str">
        <f ca="1">VLOOKUP(A41,[0]!quarter_range,2,0)</f>
        <v>Jan-Mar 2016</v>
      </c>
      <c r="C41" s="22">
        <f ca="1">VLOOKUP(CONCATENATE($A$3,A41,$A$4,$A$5), [0]!table_range, 5, 0)</f>
        <v>1987</v>
      </c>
      <c r="D41" s="22">
        <f ca="1">VLOOKUP(CONCATENATE($A$3,A41,$A$4,$A$5), [0]!table_range, 6, 0)</f>
        <v>66010</v>
      </c>
      <c r="E41" s="25">
        <f ca="1">VLOOKUP(CONCATENATE($A$3,A41,$A$4,$A$5), [0]!table_range, 7, 0)</f>
        <v>3.01014997727617</v>
      </c>
      <c r="R41" s="25"/>
      <c r="S41" s="42">
        <f ca="1">VLOOKUP(CONCATENATE($A$3,A41,$A$4,$S$7), [0]!table_range, 7, 0)</f>
        <v>3.01014997727617</v>
      </c>
      <c r="T41" s="42">
        <f ca="1">VLOOKUP(CONCATENATE($A$3,A41,$A$4,$T$7), [0]!table_range, 7, 0)</f>
        <v>3.0686537113272299</v>
      </c>
      <c r="U41" s="42">
        <f ca="1">VLOOKUP(CONCATENATE($A$3,A41,$A$4,$U$7), [0]!table_range, 7, 0)</f>
        <v>2.9815146094215801</v>
      </c>
      <c r="V41" s="42">
        <f ca="1">VLOOKUP(CONCATENATE($A$3,A41,$A$4,$V$7), [0]!table_range, 7, 0)</f>
        <v>3.0895401989782201</v>
      </c>
      <c r="W41" s="42">
        <f ca="1">VLOOKUP(CONCATENATE($A$3,A41,$A$4,$W$7), [0]!table_range, 7, 0)</f>
        <v>2.9957073705361199</v>
      </c>
    </row>
    <row r="42" spans="1:23">
      <c r="A42" s="37">
        <f t="shared" si="0"/>
        <v>34</v>
      </c>
      <c r="B42" s="22" t="str">
        <f ca="1">VLOOKUP(A42,[0]!quarter_range,2,0)</f>
        <v>Apr-Jun 2016</v>
      </c>
      <c r="C42" s="22">
        <f ca="1">VLOOKUP(CONCATENATE($A$3,A42,$A$4,$A$5), [0]!table_range, 5, 0)</f>
        <v>1703</v>
      </c>
      <c r="D42" s="22">
        <f ca="1">VLOOKUP(CONCATENATE($A$3,A42,$A$4,$A$5), [0]!table_range, 6, 0)</f>
        <v>64509</v>
      </c>
      <c r="E42" s="25">
        <f ca="1">VLOOKUP(CONCATENATE($A$3,A42,$A$4,$A$5), [0]!table_range, 7, 0)</f>
        <v>2.6399417135593399</v>
      </c>
      <c r="R42" s="25"/>
      <c r="S42" s="42">
        <f ca="1">VLOOKUP(CONCATENATE($A$3,A42,$A$4,$S$7), [0]!table_range, 7, 0)</f>
        <v>2.6399417135593399</v>
      </c>
      <c r="T42" s="42">
        <f ca="1">VLOOKUP(CONCATENATE($A$3,A42,$A$4,$T$7), [0]!table_range, 7, 0)</f>
        <v>2.5729917122582702</v>
      </c>
      <c r="U42" s="42">
        <f ca="1">VLOOKUP(CONCATENATE($A$3,A42,$A$4,$U$7), [0]!table_range, 7, 0)</f>
        <v>2.5615212527964202</v>
      </c>
      <c r="V42" s="42">
        <f ca="1">VLOOKUP(CONCATENATE($A$3,A42,$A$4,$V$7), [0]!table_range, 7, 0)</f>
        <v>2.54185893210283</v>
      </c>
      <c r="W42" s="42">
        <f ca="1">VLOOKUP(CONCATENATE($A$3,A42,$A$4,$W$7), [0]!table_range, 7, 0)</f>
        <v>2.6824589714703202</v>
      </c>
    </row>
    <row r="43" spans="1:23">
      <c r="A43" s="37">
        <f t="shared" si="0"/>
        <v>35</v>
      </c>
      <c r="B43" s="22" t="str">
        <f ca="1">VLOOKUP(A43,[0]!quarter_range,2,0)</f>
        <v>Jul-Sep 2016</v>
      </c>
      <c r="C43" s="22">
        <f ca="1">VLOOKUP(CONCATENATE($A$3,A43,$A$4,$A$5), [0]!table_range, 5, 0)</f>
        <v>1715</v>
      </c>
      <c r="D43" s="22">
        <f ca="1">VLOOKUP(CONCATENATE($A$3,A43,$A$4,$A$5), [0]!table_range, 6, 0)</f>
        <v>62877</v>
      </c>
      <c r="E43" s="25">
        <f ca="1">VLOOKUP(CONCATENATE($A$3,A43,$A$4,$A$5), [0]!table_range, 7, 0)</f>
        <v>2.7275474338788399</v>
      </c>
      <c r="R43" s="25"/>
      <c r="S43" s="42">
        <f ca="1">VLOOKUP(CONCATENATE($A$3,A43,$A$4,$S$7), [0]!table_range, 7, 0)</f>
        <v>2.7275474338788399</v>
      </c>
      <c r="T43" s="42">
        <f ca="1">VLOOKUP(CONCATENATE($A$3,A43,$A$4,$T$7), [0]!table_range, 7, 0)</f>
        <v>2.6606220504626301</v>
      </c>
      <c r="U43" s="42">
        <f ca="1">VLOOKUP(CONCATENATE($A$3,A43,$A$4,$U$7), [0]!table_range, 7, 0)</f>
        <v>2.6889752016731401</v>
      </c>
      <c r="V43" s="42">
        <f ca="1">VLOOKUP(CONCATENATE($A$3,A43,$A$4,$V$7), [0]!table_range, 7, 0)</f>
        <v>2.63934471441573</v>
      </c>
      <c r="W43" s="42">
        <f ca="1">VLOOKUP(CONCATENATE($A$3,A43,$A$4,$W$7), [0]!table_range, 7, 0)</f>
        <v>2.7043752707469499</v>
      </c>
    </row>
    <row r="44" spans="1:23">
      <c r="A44" s="37">
        <f t="shared" si="0"/>
        <v>36</v>
      </c>
      <c r="B44" s="22" t="str">
        <f ca="1">VLOOKUP(A44,[0]!quarter_range,2,0)</f>
        <v>Oct-Dec 2016</v>
      </c>
      <c r="C44" s="22">
        <f ca="1">VLOOKUP(CONCATENATE($A$3,A44,$A$4,$A$5), [0]!table_range, 5, 0)</f>
        <v>1941</v>
      </c>
      <c r="D44" s="22">
        <f ca="1">VLOOKUP(CONCATENATE($A$3,A44,$A$4,$A$5), [0]!table_range, 6, 0)</f>
        <v>63451</v>
      </c>
      <c r="E44" s="25">
        <f ca="1">VLOOKUP(CONCATENATE($A$3,A44,$A$4,$A$5), [0]!table_range, 7, 0)</f>
        <v>3.05905344281414</v>
      </c>
      <c r="R44" s="25"/>
      <c r="S44" s="42">
        <f ca="1">VLOOKUP(CONCATENATE($A$3,A44,$A$4,$S$7), [0]!table_range, 7, 0)</f>
        <v>3.05905344281414</v>
      </c>
      <c r="T44" s="42">
        <f ca="1">VLOOKUP(CONCATENATE($A$3,A44,$A$4,$T$7), [0]!table_range, 7, 0)</f>
        <v>3.0973288753352599</v>
      </c>
      <c r="U44" s="42">
        <f ca="1">VLOOKUP(CONCATENATE($A$3,A44,$A$4,$U$7), [0]!table_range, 7, 0)</f>
        <v>3.02129314090981</v>
      </c>
      <c r="V44" s="42">
        <f ca="1">VLOOKUP(CONCATENATE($A$3,A44,$A$4,$V$7), [0]!table_range, 7, 0)</f>
        <v>3.0565308510927802</v>
      </c>
      <c r="W44" s="42">
        <f ca="1">VLOOKUP(CONCATENATE($A$3,A44,$A$4,$W$7), [0]!table_range, 7, 0)</f>
        <v>3.1881538509297398</v>
      </c>
    </row>
    <row r="45" spans="1:23">
      <c r="A45" s="37">
        <f t="shared" si="0"/>
        <v>37</v>
      </c>
      <c r="B45" s="22" t="str">
        <f ca="1">VLOOKUP(A45,[0]!quarter_range,2,0)</f>
        <v>Jan-Mar 2017</v>
      </c>
      <c r="C45" s="22">
        <f ca="1">VLOOKUP(CONCATENATE($A$3,A45,$A$4,$A$5), [0]!table_range, 5, 0)</f>
        <v>2009</v>
      </c>
      <c r="D45" s="22">
        <f ca="1">VLOOKUP(CONCATENATE($A$3,A45,$A$4,$A$5), [0]!table_range, 6, 0)</f>
        <v>63649</v>
      </c>
      <c r="E45" s="25">
        <f ca="1">VLOOKUP(CONCATENATE($A$3,A45,$A$4,$A$5), [0]!table_range, 7, 0)</f>
        <v>3.1563732344577198</v>
      </c>
      <c r="R45" s="25"/>
      <c r="S45" s="42">
        <f ca="1">VLOOKUP(CONCATENATE($A$3,A45,$A$4,$S$7), [0]!table_range, 7, 0)</f>
        <v>3.1563732344577198</v>
      </c>
      <c r="T45" s="42">
        <f ca="1">VLOOKUP(CONCATENATE($A$3,A45,$A$4,$T$7), [0]!table_range, 7, 0)</f>
        <v>3.2207427653326901</v>
      </c>
      <c r="U45" s="42">
        <f ca="1">VLOOKUP(CONCATENATE($A$3,A45,$A$4,$U$7), [0]!table_range, 7, 0)</f>
        <v>2.8914723349613598</v>
      </c>
      <c r="V45" s="42">
        <f ca="1">VLOOKUP(CONCATENATE($A$3,A45,$A$4,$V$7), [0]!table_range, 7, 0)</f>
        <v>2.93989547038327</v>
      </c>
      <c r="W45" s="42">
        <f ca="1">VLOOKUP(CONCATENATE($A$3,A45,$A$4,$W$7), [0]!table_range, 7, 0)</f>
        <v>3.13253012048192</v>
      </c>
    </row>
    <row r="46" spans="1:23">
      <c r="A46" s="37">
        <f t="shared" si="0"/>
        <v>38</v>
      </c>
      <c r="B46" s="22" t="str">
        <f ca="1">VLOOKUP(A46,[0]!quarter_range,2,0)</f>
        <v>Apr-Jun 2017</v>
      </c>
      <c r="C46" s="22">
        <f ca="1">VLOOKUP(CONCATENATE($A$3,A46,$A$4,$A$5), [0]!table_range, 5, 0)</f>
        <v>1795</v>
      </c>
      <c r="D46" s="22">
        <f ca="1">VLOOKUP(CONCATENATE($A$3,A46,$A$4,$A$5), [0]!table_range, 6, 0)</f>
        <v>62537</v>
      </c>
      <c r="E46" s="25">
        <f ca="1">VLOOKUP(CONCATENATE($A$3,A46,$A$4,$A$5), [0]!table_range, 7, 0)</f>
        <v>2.87030078193709</v>
      </c>
      <c r="R46" s="25"/>
      <c r="S46" s="42">
        <f ca="1">VLOOKUP(CONCATENATE($A$3,A46,$A$4,$S$7), [0]!table_range, 7, 0)</f>
        <v>2.87030078193709</v>
      </c>
      <c r="T46" s="42">
        <f ca="1">VLOOKUP(CONCATENATE($A$3,A46,$A$4,$T$7), [0]!table_range, 7, 0)</f>
        <v>2.7241152726931301</v>
      </c>
      <c r="U46" s="42">
        <f ca="1">VLOOKUP(CONCATENATE($A$3,A46,$A$4,$U$7), [0]!table_range, 7, 0)</f>
        <v>2.7463317182943299</v>
      </c>
      <c r="V46" s="42">
        <f ca="1">VLOOKUP(CONCATENATE($A$3,A46,$A$4,$V$7), [0]!table_range, 7, 0)</f>
        <v>2.91901546017748</v>
      </c>
      <c r="W46" s="42">
        <f ca="1">VLOOKUP(CONCATENATE($A$3,A46,$A$4,$W$7), [0]!table_range, 7, 0)</f>
        <v>2.6775468570699901</v>
      </c>
    </row>
    <row r="47" spans="1:23">
      <c r="A47" s="37">
        <f t="shared" si="0"/>
        <v>39</v>
      </c>
      <c r="B47" s="22" t="str">
        <f ca="1">VLOOKUP(A47,[0]!quarter_range,2,0)</f>
        <v>Jul-Sep 2017</v>
      </c>
      <c r="C47" s="22">
        <f ca="1">VLOOKUP(CONCATENATE($A$3,A47,$A$4,$A$5), [0]!table_range, 5, 0)</f>
        <v>1727</v>
      </c>
      <c r="D47" s="22">
        <f ca="1">VLOOKUP(CONCATENATE($A$3,A47,$A$4,$A$5), [0]!table_range, 6, 0)</f>
        <v>62150</v>
      </c>
      <c r="E47" s="25">
        <f ca="1">VLOOKUP(CONCATENATE($A$3,A47,$A$4,$A$5), [0]!table_range, 7, 0)</f>
        <v>2.7787610619468999</v>
      </c>
      <c r="R47" s="25"/>
      <c r="S47" s="42">
        <f ca="1">VLOOKUP(CONCATENATE($A$3,A47,$A$4,$S$7), [0]!table_range, 7, 0)</f>
        <v>2.7787610619468999</v>
      </c>
      <c r="T47" s="42">
        <f ca="1">VLOOKUP(CONCATENATE($A$3,A47,$A$4,$T$7), [0]!table_range, 7, 0)</f>
        <v>2.69480950484534</v>
      </c>
      <c r="U47" s="42">
        <f ca="1">VLOOKUP(CONCATENATE($A$3,A47,$A$4,$U$7), [0]!table_range, 7, 0)</f>
        <v>2.74519942651655</v>
      </c>
      <c r="V47" s="42">
        <f ca="1">VLOOKUP(CONCATENATE($A$3,A47,$A$4,$V$7), [0]!table_range, 7, 0)</f>
        <v>2.66080971433367</v>
      </c>
      <c r="W47" s="42">
        <f ca="1">VLOOKUP(CONCATENATE($A$3,A47,$A$4,$W$7), [0]!table_range, 7, 0)</f>
        <v>2.8908440491153402</v>
      </c>
    </row>
    <row r="48" spans="1:23">
      <c r="A48" s="37">
        <f t="shared" si="0"/>
        <v>40</v>
      </c>
      <c r="B48" s="22" t="str">
        <f ca="1">CONCATENATE(VLOOKUP(A48,[0]!quarter_range,2,0), "p")</f>
        <v>Oct-Dec 2017p</v>
      </c>
      <c r="C48" s="22">
        <f ca="1">VLOOKUP(CONCATENATE($A$3,A48,$A$4,$A$5), [0]!table_range, 5, 0)</f>
        <v>2106</v>
      </c>
      <c r="D48" s="22">
        <f ca="1">VLOOKUP(CONCATENATE($A$3,A48,$A$4,$A$5), [0]!table_range, 6, 0)</f>
        <v>63042</v>
      </c>
      <c r="E48" s="25">
        <f ca="1">VLOOKUP(CONCATENATE($A$3,A48,$A$4,$A$5), [0]!table_range, 7, 0)</f>
        <v>3.34063005615304</v>
      </c>
      <c r="R48" s="25"/>
      <c r="S48" s="42">
        <f ca="1">VLOOKUP(CONCATENATE($A$3,A48,$A$4,$S$7), [0]!table_range, 7, 0)</f>
        <v>3.34063005615304</v>
      </c>
      <c r="T48" s="42">
        <f ca="1">VLOOKUP(CONCATENATE($A$3,A48,$A$4,$T$7), [0]!table_range, 7, 0)</f>
        <v>3.3617615704150201</v>
      </c>
      <c r="U48" s="42">
        <f ca="1">VLOOKUP(CONCATENATE($A$3,A48,$A$4,$U$7), [0]!table_range, 7, 0)</f>
        <v>3.4003941157600401</v>
      </c>
      <c r="V48" s="42">
        <f ca="1">VLOOKUP(CONCATENATE($A$3,A48,$A$4,$V$7), [0]!table_range, 7, 0)</f>
        <v>3.20265347180686</v>
      </c>
      <c r="W48" s="42">
        <f ca="1">VLOOKUP(CONCATENATE($A$3,A48,$A$4,$W$7), [0]!table_range, 7, 0)</f>
        <v>3.0510355029585798</v>
      </c>
    </row>
    <row r="50" spans="2:2">
      <c r="B50" s="30" t="s">
        <v>132</v>
      </c>
    </row>
    <row r="51" spans="2:2">
      <c r="B51" s="31" t="s">
        <v>130</v>
      </c>
    </row>
    <row r="52" spans="2:2">
      <c r="B52" s="31" t="s">
        <v>131</v>
      </c>
    </row>
  </sheetData>
  <mergeCells count="1">
    <mergeCell ref="B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27"/>
  <sheetViews>
    <sheetView workbookViewId="0"/>
  </sheetViews>
  <sheetFormatPr defaultRowHeight="15"/>
  <cols>
    <col min="1" max="1" width="22.140625" bestFit="1" customWidth="1"/>
    <col min="4" max="4" width="25" bestFit="1" customWidth="1"/>
    <col min="7" max="7" width="25" bestFit="1" customWidth="1"/>
    <col min="8" max="8" width="10.85546875" bestFit="1" customWidth="1"/>
    <col min="10" max="10" width="12.42578125" bestFit="1" customWidth="1"/>
  </cols>
  <sheetData>
    <row r="1" spans="1:8">
      <c r="A1" t="s">
        <v>73</v>
      </c>
      <c r="B1">
        <f>COUNTA(long_trend_data!$B:$B)-1</f>
        <v>2086</v>
      </c>
      <c r="D1" t="s">
        <v>25</v>
      </c>
      <c r="E1" t="s">
        <v>59</v>
      </c>
      <c r="G1" t="s">
        <v>141</v>
      </c>
      <c r="H1" t="s">
        <v>149</v>
      </c>
    </row>
    <row r="2" spans="1:8">
      <c r="A2" t="s">
        <v>74</v>
      </c>
      <c r="B2">
        <f>COUNTA(long_trend_data!$2:$2)</f>
        <v>8</v>
      </c>
      <c r="D2" t="s">
        <v>27</v>
      </c>
      <c r="E2" t="s">
        <v>60</v>
      </c>
      <c r="G2" t="s">
        <v>143</v>
      </c>
      <c r="H2" t="s">
        <v>150</v>
      </c>
    </row>
    <row r="3" spans="1:8">
      <c r="D3" t="s">
        <v>26</v>
      </c>
      <c r="E3" t="s">
        <v>61</v>
      </c>
      <c r="G3" t="s">
        <v>144</v>
      </c>
      <c r="H3" t="s">
        <v>151</v>
      </c>
    </row>
    <row r="4" spans="1:8">
      <c r="D4" t="s">
        <v>28</v>
      </c>
      <c r="E4" t="s">
        <v>62</v>
      </c>
      <c r="G4" t="s">
        <v>145</v>
      </c>
      <c r="H4" t="s">
        <v>152</v>
      </c>
    </row>
    <row r="5" spans="1:8">
      <c r="D5" t="s">
        <v>17</v>
      </c>
      <c r="E5" t="s">
        <v>51</v>
      </c>
    </row>
    <row r="6" spans="1:8">
      <c r="D6" t="s">
        <v>18</v>
      </c>
      <c r="E6" t="s">
        <v>52</v>
      </c>
      <c r="G6" t="s">
        <v>142</v>
      </c>
      <c r="H6" t="s">
        <v>0</v>
      </c>
    </row>
    <row r="7" spans="1:8">
      <c r="D7" t="s">
        <v>19</v>
      </c>
      <c r="E7" t="s">
        <v>53</v>
      </c>
      <c r="G7" t="s">
        <v>146</v>
      </c>
      <c r="H7" t="s">
        <v>1</v>
      </c>
    </row>
    <row r="8" spans="1:8">
      <c r="D8" t="s">
        <v>20</v>
      </c>
      <c r="E8" t="s">
        <v>54</v>
      </c>
      <c r="G8" t="s">
        <v>147</v>
      </c>
      <c r="H8" t="s">
        <v>2</v>
      </c>
    </row>
    <row r="9" spans="1:8">
      <c r="D9" t="s">
        <v>21</v>
      </c>
      <c r="E9" t="s">
        <v>55</v>
      </c>
      <c r="G9" t="s">
        <v>148</v>
      </c>
      <c r="H9" t="s">
        <v>3</v>
      </c>
    </row>
    <row r="10" spans="1:8">
      <c r="D10" t="s">
        <v>32</v>
      </c>
      <c r="E10" t="s">
        <v>71</v>
      </c>
    </row>
    <row r="11" spans="1:8">
      <c r="D11" t="s">
        <v>23</v>
      </c>
      <c r="E11" t="s">
        <v>56</v>
      </c>
    </row>
    <row r="12" spans="1:8">
      <c r="D12" t="s">
        <v>24</v>
      </c>
      <c r="E12" t="s">
        <v>57</v>
      </c>
    </row>
    <row r="13" spans="1:8">
      <c r="D13" t="s">
        <v>22</v>
      </c>
      <c r="E13" t="s">
        <v>58</v>
      </c>
    </row>
    <row r="14" spans="1:8">
      <c r="D14" t="s">
        <v>16</v>
      </c>
      <c r="E14" t="s">
        <v>69</v>
      </c>
    </row>
    <row r="15" spans="1:8">
      <c r="D15" t="s">
        <v>49</v>
      </c>
      <c r="E15" t="s">
        <v>72</v>
      </c>
    </row>
    <row r="16" spans="1:8">
      <c r="D16" t="s">
        <v>29</v>
      </c>
      <c r="E16" t="s">
        <v>63</v>
      </c>
    </row>
    <row r="17" spans="1:11">
      <c r="D17" s="14">
        <v>2</v>
      </c>
      <c r="E17" t="s">
        <v>64</v>
      </c>
    </row>
    <row r="18" spans="1:11">
      <c r="D18" s="14">
        <v>3</v>
      </c>
      <c r="E18" t="s">
        <v>65</v>
      </c>
    </row>
    <row r="19" spans="1:11">
      <c r="D19" s="14">
        <v>4</v>
      </c>
      <c r="E19" t="s">
        <v>66</v>
      </c>
    </row>
    <row r="20" spans="1:11">
      <c r="D20" t="s">
        <v>30</v>
      </c>
      <c r="E20" t="s">
        <v>67</v>
      </c>
    </row>
    <row r="21" spans="1:11">
      <c r="D21" t="s">
        <v>31</v>
      </c>
      <c r="E21" t="s">
        <v>70</v>
      </c>
    </row>
    <row r="23" spans="1:11">
      <c r="A23" s="18">
        <v>1</v>
      </c>
      <c r="B23" s="19" t="s">
        <v>117</v>
      </c>
      <c r="C23" s="18"/>
      <c r="D23" s="18">
        <v>1</v>
      </c>
      <c r="E23" s="19" t="s">
        <v>118</v>
      </c>
      <c r="F23" s="18"/>
      <c r="G23" s="18">
        <v>1</v>
      </c>
      <c r="H23" s="20" t="s">
        <v>23</v>
      </c>
      <c r="I23" s="18"/>
      <c r="J23" s="18">
        <v>1</v>
      </c>
      <c r="K23" s="21" t="s">
        <v>119</v>
      </c>
    </row>
    <row r="24" spans="1:11">
      <c r="A24" s="18">
        <v>2</v>
      </c>
      <c r="B24" s="19" t="s">
        <v>120</v>
      </c>
      <c r="C24" s="18"/>
      <c r="D24" s="18">
        <v>2</v>
      </c>
      <c r="E24" s="19" t="s">
        <v>121</v>
      </c>
      <c r="F24" s="18"/>
      <c r="G24" s="18">
        <v>2</v>
      </c>
      <c r="H24" s="20" t="s">
        <v>24</v>
      </c>
      <c r="I24" s="18"/>
      <c r="J24" s="18">
        <v>2</v>
      </c>
      <c r="K24" s="21">
        <v>2</v>
      </c>
    </row>
    <row r="25" spans="1:11">
      <c r="A25" s="18">
        <v>3</v>
      </c>
      <c r="B25" s="19" t="s">
        <v>122</v>
      </c>
      <c r="C25" s="18"/>
      <c r="D25" s="18">
        <v>3</v>
      </c>
      <c r="E25" s="19" t="s">
        <v>123</v>
      </c>
      <c r="F25" s="18"/>
      <c r="G25" s="18"/>
      <c r="H25" s="18"/>
      <c r="I25" s="18"/>
      <c r="J25" s="18">
        <v>3</v>
      </c>
      <c r="K25" s="21">
        <v>3</v>
      </c>
    </row>
    <row r="26" spans="1:11">
      <c r="A26" s="18">
        <v>4</v>
      </c>
      <c r="B26" s="19" t="s">
        <v>124</v>
      </c>
      <c r="C26" s="18"/>
      <c r="D26" s="18">
        <v>4</v>
      </c>
      <c r="E26" s="19" t="s">
        <v>125</v>
      </c>
      <c r="F26" s="18"/>
      <c r="G26" s="18"/>
      <c r="H26" s="18"/>
      <c r="I26" s="18"/>
      <c r="J26" s="18">
        <v>4</v>
      </c>
      <c r="K26" s="21">
        <v>4</v>
      </c>
    </row>
    <row r="27" spans="1:11">
      <c r="A27" s="18"/>
      <c r="B27" s="18"/>
      <c r="C27" s="18"/>
      <c r="D27" s="18">
        <v>5</v>
      </c>
      <c r="E27" s="19" t="s">
        <v>126</v>
      </c>
      <c r="F27" s="18"/>
      <c r="G27" s="18"/>
      <c r="H27" s="18"/>
      <c r="I27" s="18"/>
      <c r="J27" s="18">
        <v>5</v>
      </c>
      <c r="K27" s="21" t="s">
        <v>127</v>
      </c>
    </row>
  </sheetData>
  <sortState ref="D1:E21">
    <sortCondition ref="E1:E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H2087"/>
  <sheetViews>
    <sheetView workbookViewId="0"/>
  </sheetViews>
  <sheetFormatPr defaultRowHeight="15"/>
  <cols>
    <col min="1" max="1" width="22.140625" bestFit="1" customWidth="1"/>
    <col min="4" max="4" width="13.7109375" bestFit="1" customWidth="1"/>
    <col min="8" max="8" width="25" bestFit="1" customWidth="1"/>
  </cols>
  <sheetData>
    <row r="1" spans="1:8">
      <c r="A1" t="s">
        <v>68</v>
      </c>
      <c r="B1" t="s">
        <v>10</v>
      </c>
      <c r="C1" t="s">
        <v>11</v>
      </c>
      <c r="D1" t="s">
        <v>87</v>
      </c>
      <c r="E1" t="s">
        <v>12</v>
      </c>
      <c r="F1" t="s">
        <v>13</v>
      </c>
      <c r="G1" t="s">
        <v>14</v>
      </c>
      <c r="H1" t="s">
        <v>15</v>
      </c>
    </row>
    <row r="2" spans="1:8">
      <c r="A2" t="str">
        <f>CONCATENATE(B2,C2,VLOOKUP(H2,Sheet1!$D$1:$E$21,2,0))</f>
        <v>Scotland1overall</v>
      </c>
      <c r="B2" t="s">
        <v>5</v>
      </c>
      <c r="C2">
        <v>1</v>
      </c>
      <c r="D2" t="s">
        <v>88</v>
      </c>
      <c r="E2">
        <v>7560</v>
      </c>
      <c r="F2">
        <v>223804</v>
      </c>
      <c r="G2">
        <v>3.3779557112473402</v>
      </c>
      <c r="H2" t="s">
        <v>16</v>
      </c>
    </row>
    <row r="3" spans="1:8">
      <c r="A3" t="str">
        <f>CONCATENATE(B3,C3,VLOOKUP(H3,Sheet1!$D$1:$E$21,2,0))</f>
        <v>Scotland2overall</v>
      </c>
      <c r="B3" t="s">
        <v>5</v>
      </c>
      <c r="C3">
        <v>2</v>
      </c>
      <c r="D3" t="s">
        <v>89</v>
      </c>
      <c r="E3">
        <v>6238</v>
      </c>
      <c r="F3">
        <v>222487</v>
      </c>
      <c r="G3">
        <v>2.8037593207692999</v>
      </c>
      <c r="H3" t="s">
        <v>16</v>
      </c>
    </row>
    <row r="4" spans="1:8">
      <c r="A4" t="str">
        <f>CONCATENATE(B4,C4,VLOOKUP(H4,Sheet1!$D$1:$E$21,2,0))</f>
        <v>Scotland3overall</v>
      </c>
      <c r="B4" t="s">
        <v>5</v>
      </c>
      <c r="C4">
        <v>3</v>
      </c>
      <c r="D4" t="s">
        <v>90</v>
      </c>
      <c r="E4">
        <v>6166</v>
      </c>
      <c r="F4">
        <v>219869</v>
      </c>
      <c r="G4">
        <v>2.8043971637656901</v>
      </c>
      <c r="H4" t="s">
        <v>16</v>
      </c>
    </row>
    <row r="5" spans="1:8">
      <c r="A5" t="str">
        <f>CONCATENATE(B5,C5,VLOOKUP(H5,Sheet1!$D$1:$E$21,2,0))</f>
        <v>Scotland4overall</v>
      </c>
      <c r="B5" t="s">
        <v>5</v>
      </c>
      <c r="C5">
        <v>4</v>
      </c>
      <c r="D5" t="s">
        <v>91</v>
      </c>
      <c r="E5">
        <v>7257</v>
      </c>
      <c r="F5">
        <v>224026</v>
      </c>
      <c r="G5">
        <v>3.2393561461616001</v>
      </c>
      <c r="H5" t="s">
        <v>16</v>
      </c>
    </row>
    <row r="6" spans="1:8">
      <c r="A6" t="str">
        <f>CONCATENATE(B6,C6,VLOOKUP(H6,Sheet1!$D$1:$E$21,2,0))</f>
        <v>Scotland5overall</v>
      </c>
      <c r="B6" t="s">
        <v>5</v>
      </c>
      <c r="C6">
        <v>5</v>
      </c>
      <c r="D6" t="s">
        <v>92</v>
      </c>
      <c r="E6">
        <v>6857</v>
      </c>
      <c r="F6">
        <v>229667</v>
      </c>
      <c r="G6">
        <v>2.9856270165065002</v>
      </c>
      <c r="H6" t="s">
        <v>16</v>
      </c>
    </row>
    <row r="7" spans="1:8">
      <c r="A7" t="str">
        <f>CONCATENATE(B7,C7,VLOOKUP(H7,Sheet1!$D$1:$E$21,2,0))</f>
        <v>Scotland6overall</v>
      </c>
      <c r="B7" t="s">
        <v>5</v>
      </c>
      <c r="C7">
        <v>6</v>
      </c>
      <c r="D7" t="s">
        <v>93</v>
      </c>
      <c r="E7">
        <v>6163</v>
      </c>
      <c r="F7">
        <v>224176</v>
      </c>
      <c r="G7">
        <v>2.7491792163300199</v>
      </c>
      <c r="H7" t="s">
        <v>16</v>
      </c>
    </row>
    <row r="8" spans="1:8">
      <c r="A8" t="str">
        <f>CONCATENATE(B8,C8,VLOOKUP(H8,Sheet1!$D$1:$E$21,2,0))</f>
        <v>Scotland7overall</v>
      </c>
      <c r="B8" t="s">
        <v>5</v>
      </c>
      <c r="C8">
        <v>7</v>
      </c>
      <c r="D8" t="s">
        <v>94</v>
      </c>
      <c r="E8">
        <v>6032</v>
      </c>
      <c r="F8">
        <v>222348</v>
      </c>
      <c r="G8">
        <v>2.7128645186824198</v>
      </c>
      <c r="H8" t="s">
        <v>16</v>
      </c>
    </row>
    <row r="9" spans="1:8">
      <c r="A9" t="str">
        <f>CONCATENATE(B9,C9,VLOOKUP(H9,Sheet1!$D$1:$E$21,2,0))</f>
        <v>Scotland8overall</v>
      </c>
      <c r="B9" t="s">
        <v>5</v>
      </c>
      <c r="C9">
        <v>8</v>
      </c>
      <c r="D9" t="s">
        <v>95</v>
      </c>
      <c r="E9">
        <v>6895</v>
      </c>
      <c r="F9">
        <v>225327</v>
      </c>
      <c r="G9">
        <v>3.05999724844337</v>
      </c>
      <c r="H9" t="s">
        <v>16</v>
      </c>
    </row>
    <row r="10" spans="1:8">
      <c r="A10" t="str">
        <f>CONCATENATE(B10,C10,VLOOKUP(H10,Sheet1!$D$1:$E$21,2,0))</f>
        <v>Scotland9overall</v>
      </c>
      <c r="B10" t="s">
        <v>5</v>
      </c>
      <c r="C10">
        <v>9</v>
      </c>
      <c r="D10" t="s">
        <v>96</v>
      </c>
      <c r="E10">
        <v>6843</v>
      </c>
      <c r="F10">
        <v>225138</v>
      </c>
      <c r="G10">
        <v>3.03946912560296</v>
      </c>
      <c r="H10" t="s">
        <v>16</v>
      </c>
    </row>
    <row r="11" spans="1:8">
      <c r="A11" t="str">
        <f>CONCATENATE(B11,C11,VLOOKUP(H11,Sheet1!$D$1:$E$21,2,0))</f>
        <v>Scotland10overall</v>
      </c>
      <c r="B11" t="s">
        <v>5</v>
      </c>
      <c r="C11">
        <v>10</v>
      </c>
      <c r="D11" t="s">
        <v>97</v>
      </c>
      <c r="E11">
        <v>6185</v>
      </c>
      <c r="F11">
        <v>224461</v>
      </c>
      <c r="G11">
        <v>2.7554898178302598</v>
      </c>
      <c r="H11" t="s">
        <v>16</v>
      </c>
    </row>
    <row r="12" spans="1:8">
      <c r="A12" t="str">
        <f>CONCATENATE(B12,C12,VLOOKUP(H12,Sheet1!$D$1:$E$21,2,0))</f>
        <v>Scotland11overall</v>
      </c>
      <c r="B12" t="s">
        <v>5</v>
      </c>
      <c r="C12">
        <v>11</v>
      </c>
      <c r="D12" t="s">
        <v>98</v>
      </c>
      <c r="E12">
        <v>6094</v>
      </c>
      <c r="F12">
        <v>222584</v>
      </c>
      <c r="G12">
        <v>2.7378427919347299</v>
      </c>
      <c r="H12" t="s">
        <v>16</v>
      </c>
    </row>
    <row r="13" spans="1:8">
      <c r="A13" t="str">
        <f>CONCATENATE(B13,C13,VLOOKUP(H13,Sheet1!$D$1:$E$21,2,0))</f>
        <v>Scotland12overall</v>
      </c>
      <c r="B13" t="s">
        <v>5</v>
      </c>
      <c r="C13">
        <v>12</v>
      </c>
      <c r="D13" t="s">
        <v>99</v>
      </c>
      <c r="E13">
        <v>6875</v>
      </c>
      <c r="F13">
        <v>218001</v>
      </c>
      <c r="G13">
        <v>3.15365525846211</v>
      </c>
      <c r="H13" t="s">
        <v>16</v>
      </c>
    </row>
    <row r="14" spans="1:8">
      <c r="A14" t="str">
        <f>CONCATENATE(B14,C14,VLOOKUP(H14,Sheet1!$D$1:$E$21,2,0))</f>
        <v>Scotland13overall</v>
      </c>
      <c r="B14" t="s">
        <v>5</v>
      </c>
      <c r="C14">
        <v>13</v>
      </c>
      <c r="D14" t="s">
        <v>75</v>
      </c>
      <c r="E14">
        <v>6599</v>
      </c>
      <c r="F14">
        <v>226654</v>
      </c>
      <c r="G14">
        <v>2.9114862301128501</v>
      </c>
      <c r="H14" t="s">
        <v>16</v>
      </c>
    </row>
    <row r="15" spans="1:8">
      <c r="A15" t="str">
        <f>CONCATENATE(B15,C15,VLOOKUP(H15,Sheet1!$D$1:$E$21,2,0))</f>
        <v>Scotland14overall</v>
      </c>
      <c r="B15" t="s">
        <v>5</v>
      </c>
      <c r="C15">
        <v>14</v>
      </c>
      <c r="D15" t="s">
        <v>76</v>
      </c>
      <c r="E15">
        <v>6193</v>
      </c>
      <c r="F15">
        <v>220853</v>
      </c>
      <c r="G15">
        <v>2.8041276324070701</v>
      </c>
      <c r="H15" t="s">
        <v>16</v>
      </c>
    </row>
    <row r="16" spans="1:8">
      <c r="A16" t="str">
        <f>CONCATENATE(B16,C16,VLOOKUP(H16,Sheet1!$D$1:$E$21,2,0))</f>
        <v>Scotland15overall</v>
      </c>
      <c r="B16" t="s">
        <v>5</v>
      </c>
      <c r="C16">
        <v>15</v>
      </c>
      <c r="D16" t="s">
        <v>77</v>
      </c>
      <c r="E16">
        <v>6065</v>
      </c>
      <c r="F16">
        <v>223701</v>
      </c>
      <c r="G16">
        <v>2.7112082646031901</v>
      </c>
      <c r="H16" t="s">
        <v>16</v>
      </c>
    </row>
    <row r="17" spans="1:8">
      <c r="A17" t="str">
        <f>CONCATENATE(B17,C17,VLOOKUP(H17,Sheet1!$D$1:$E$21,2,0))</f>
        <v>Scotland16overall</v>
      </c>
      <c r="B17" t="s">
        <v>5</v>
      </c>
      <c r="C17">
        <v>16</v>
      </c>
      <c r="D17" t="s">
        <v>78</v>
      </c>
      <c r="E17">
        <v>6600</v>
      </c>
      <c r="F17">
        <v>226138</v>
      </c>
      <c r="G17">
        <v>2.9185718455102601</v>
      </c>
      <c r="H17" t="s">
        <v>16</v>
      </c>
    </row>
    <row r="18" spans="1:8">
      <c r="A18" t="str">
        <f>CONCATENATE(B18,C18,VLOOKUP(H18,Sheet1!$D$1:$E$21,2,0))</f>
        <v>Scotland17overall</v>
      </c>
      <c r="B18" t="s">
        <v>5</v>
      </c>
      <c r="C18">
        <v>17</v>
      </c>
      <c r="D18" t="s">
        <v>79</v>
      </c>
      <c r="E18">
        <v>6671</v>
      </c>
      <c r="F18">
        <v>233594</v>
      </c>
      <c r="G18">
        <v>2.8558096526451799</v>
      </c>
      <c r="H18" t="s">
        <v>16</v>
      </c>
    </row>
    <row r="19" spans="1:8">
      <c r="A19" t="str">
        <f>CONCATENATE(B19,C19,VLOOKUP(H19,Sheet1!$D$1:$E$21,2,0))</f>
        <v>Scotland18overall</v>
      </c>
      <c r="B19" t="s">
        <v>5</v>
      </c>
      <c r="C19">
        <v>18</v>
      </c>
      <c r="D19" t="s">
        <v>80</v>
      </c>
      <c r="E19">
        <v>6424</v>
      </c>
      <c r="F19">
        <v>227912</v>
      </c>
      <c r="G19">
        <v>2.8186317526062599</v>
      </c>
      <c r="H19" t="s">
        <v>16</v>
      </c>
    </row>
    <row r="20" spans="1:8">
      <c r="A20" t="str">
        <f>CONCATENATE(B20,C20,VLOOKUP(H20,Sheet1!$D$1:$E$21,2,0))</f>
        <v>Scotland19overall</v>
      </c>
      <c r="B20" t="s">
        <v>5</v>
      </c>
      <c r="C20">
        <v>19</v>
      </c>
      <c r="D20" t="s">
        <v>81</v>
      </c>
      <c r="E20">
        <v>6019</v>
      </c>
      <c r="F20">
        <v>226394</v>
      </c>
      <c r="G20">
        <v>2.6586393632340002</v>
      </c>
      <c r="H20" t="s">
        <v>16</v>
      </c>
    </row>
    <row r="21" spans="1:8">
      <c r="A21" t="str">
        <f>CONCATENATE(B21,C21,VLOOKUP(H21,Sheet1!$D$1:$E$21,2,0))</f>
        <v>Scotland20overall</v>
      </c>
      <c r="B21" t="s">
        <v>5</v>
      </c>
      <c r="C21">
        <v>20</v>
      </c>
      <c r="D21" t="s">
        <v>82</v>
      </c>
      <c r="E21">
        <v>7076</v>
      </c>
      <c r="F21">
        <v>232835</v>
      </c>
      <c r="G21">
        <v>3.0390619966929302</v>
      </c>
      <c r="H21" t="s">
        <v>16</v>
      </c>
    </row>
    <row r="22" spans="1:8">
      <c r="A22" t="str">
        <f>CONCATENATE(B22,C22,VLOOKUP(H22,Sheet1!$D$1:$E$21,2,0))</f>
        <v>Scotland21overall</v>
      </c>
      <c r="B22" t="s">
        <v>5</v>
      </c>
      <c r="C22">
        <v>21</v>
      </c>
      <c r="D22" t="s">
        <v>83</v>
      </c>
      <c r="E22">
        <v>6975</v>
      </c>
      <c r="F22">
        <v>227587</v>
      </c>
      <c r="G22">
        <v>3.0647620470413499</v>
      </c>
      <c r="H22" t="s">
        <v>16</v>
      </c>
    </row>
    <row r="23" spans="1:8">
      <c r="A23" t="str">
        <f>CONCATENATE(B23,C23,VLOOKUP(H23,Sheet1!$D$1:$E$21,2,0))</f>
        <v>Scotland22overall</v>
      </c>
      <c r="B23" t="s">
        <v>5</v>
      </c>
      <c r="C23">
        <v>22</v>
      </c>
      <c r="D23" t="s">
        <v>84</v>
      </c>
      <c r="E23">
        <v>6254</v>
      </c>
      <c r="F23">
        <v>229972</v>
      </c>
      <c r="G23">
        <v>2.7194614996608202</v>
      </c>
      <c r="H23" t="s">
        <v>16</v>
      </c>
    </row>
    <row r="24" spans="1:8">
      <c r="A24" t="str">
        <f>CONCATENATE(B24,C24,VLOOKUP(H24,Sheet1!$D$1:$E$21,2,0))</f>
        <v>Scotland23overall</v>
      </c>
      <c r="B24" t="s">
        <v>5</v>
      </c>
      <c r="C24">
        <v>23</v>
      </c>
      <c r="D24" t="s">
        <v>85</v>
      </c>
      <c r="E24">
        <v>5923</v>
      </c>
      <c r="F24">
        <v>229396</v>
      </c>
      <c r="G24">
        <v>2.58199794242271</v>
      </c>
      <c r="H24" t="s">
        <v>16</v>
      </c>
    </row>
    <row r="25" spans="1:8">
      <c r="A25" t="str">
        <f>CONCATENATE(B25,C25,VLOOKUP(H25,Sheet1!$D$1:$E$21,2,0))</f>
        <v>Scotland24overall</v>
      </c>
      <c r="B25" t="s">
        <v>5</v>
      </c>
      <c r="C25">
        <v>24</v>
      </c>
      <c r="D25" t="s">
        <v>86</v>
      </c>
      <c r="E25">
        <v>6429</v>
      </c>
      <c r="F25">
        <v>231980</v>
      </c>
      <c r="G25">
        <v>2.7713595999655101</v>
      </c>
      <c r="H25" t="s">
        <v>16</v>
      </c>
    </row>
    <row r="26" spans="1:8">
      <c r="A26" t="str">
        <f>CONCATENATE(B26,C26,VLOOKUP(H26,Sheet1!$D$1:$E$21,2,0))</f>
        <v>Scotland25overall</v>
      </c>
      <c r="B26" t="s">
        <v>5</v>
      </c>
      <c r="C26">
        <v>25</v>
      </c>
      <c r="D26" t="s">
        <v>100</v>
      </c>
      <c r="E26">
        <v>6381</v>
      </c>
      <c r="F26">
        <v>235801</v>
      </c>
      <c r="G26">
        <v>2.7060953939974799</v>
      </c>
      <c r="H26" t="s">
        <v>16</v>
      </c>
    </row>
    <row r="27" spans="1:8">
      <c r="A27" t="str">
        <f>CONCATENATE(B27,C27,VLOOKUP(H27,Sheet1!$D$1:$E$21,2,0))</f>
        <v>Scotland26overall</v>
      </c>
      <c r="B27" t="s">
        <v>5</v>
      </c>
      <c r="C27">
        <v>26</v>
      </c>
      <c r="D27" t="s">
        <v>101</v>
      </c>
      <c r="E27">
        <v>5915</v>
      </c>
      <c r="F27">
        <v>233895</v>
      </c>
      <c r="G27">
        <v>2.5289125462280002</v>
      </c>
      <c r="H27" t="s">
        <v>16</v>
      </c>
    </row>
    <row r="28" spans="1:8">
      <c r="A28" t="str">
        <f>CONCATENATE(B28,C28,VLOOKUP(H28,Sheet1!$D$1:$E$21,2,0))</f>
        <v>Scotland27overall</v>
      </c>
      <c r="B28" t="s">
        <v>5</v>
      </c>
      <c r="C28">
        <v>27</v>
      </c>
      <c r="D28" t="s">
        <v>102</v>
      </c>
      <c r="E28">
        <v>6178</v>
      </c>
      <c r="F28">
        <v>232011</v>
      </c>
      <c r="G28">
        <v>2.6628047808078001</v>
      </c>
      <c r="H28" t="s">
        <v>16</v>
      </c>
    </row>
    <row r="29" spans="1:8">
      <c r="A29" t="str">
        <f>CONCATENATE(B29,C29,VLOOKUP(H29,Sheet1!$D$1:$E$21,2,0))</f>
        <v>Scotland28overall</v>
      </c>
      <c r="B29" t="s">
        <v>5</v>
      </c>
      <c r="C29">
        <v>28</v>
      </c>
      <c r="D29" t="s">
        <v>103</v>
      </c>
      <c r="E29">
        <v>6918</v>
      </c>
      <c r="F29">
        <v>235417</v>
      </c>
      <c r="G29">
        <v>2.9386153081553101</v>
      </c>
      <c r="H29" t="s">
        <v>16</v>
      </c>
    </row>
    <row r="30" spans="1:8">
      <c r="A30" t="str">
        <f>CONCATENATE(B30,C30,VLOOKUP(H30,Sheet1!$D$1:$E$21,2,0))</f>
        <v>Scotland29overall</v>
      </c>
      <c r="B30" t="s">
        <v>5</v>
      </c>
      <c r="C30">
        <v>29</v>
      </c>
      <c r="D30" t="s">
        <v>104</v>
      </c>
      <c r="E30">
        <v>7377</v>
      </c>
      <c r="F30">
        <v>236639</v>
      </c>
      <c r="G30">
        <v>3.11740668275305</v>
      </c>
      <c r="H30" t="s">
        <v>16</v>
      </c>
    </row>
    <row r="31" spans="1:8">
      <c r="A31" t="str">
        <f>CONCATENATE(B31,C31,VLOOKUP(H31,Sheet1!$D$1:$E$21,2,0))</f>
        <v>Scotland30overall</v>
      </c>
      <c r="B31" t="s">
        <v>5</v>
      </c>
      <c r="C31">
        <v>30</v>
      </c>
      <c r="D31" t="s">
        <v>105</v>
      </c>
      <c r="E31">
        <v>6468</v>
      </c>
      <c r="F31">
        <v>232029</v>
      </c>
      <c r="G31">
        <v>2.7875825866594202</v>
      </c>
      <c r="H31" t="s">
        <v>16</v>
      </c>
    </row>
    <row r="32" spans="1:8">
      <c r="A32" t="str">
        <f>CONCATENATE(B32,C32,VLOOKUP(H32,Sheet1!$D$1:$E$21,2,0))</f>
        <v>Scotland31overall</v>
      </c>
      <c r="B32" t="s">
        <v>5</v>
      </c>
      <c r="C32">
        <v>31</v>
      </c>
      <c r="D32" t="s">
        <v>106</v>
      </c>
      <c r="E32">
        <v>6084</v>
      </c>
      <c r="F32">
        <v>232440</v>
      </c>
      <c r="G32">
        <v>2.6174496644295302</v>
      </c>
      <c r="H32" t="s">
        <v>16</v>
      </c>
    </row>
    <row r="33" spans="1:8">
      <c r="A33" t="str">
        <f>CONCATENATE(B33,C33,VLOOKUP(H33,Sheet1!$D$1:$E$21,2,0))</f>
        <v>Scotland32overall</v>
      </c>
      <c r="B33" t="s">
        <v>5</v>
      </c>
      <c r="C33">
        <v>32</v>
      </c>
      <c r="D33" t="s">
        <v>107</v>
      </c>
      <c r="E33">
        <v>6724</v>
      </c>
      <c r="F33">
        <v>236265</v>
      </c>
      <c r="G33">
        <v>2.8459568704632501</v>
      </c>
      <c r="H33" t="s">
        <v>16</v>
      </c>
    </row>
    <row r="34" spans="1:8">
      <c r="A34" t="str">
        <f>CONCATENATE(B34,C34,VLOOKUP(H34,Sheet1!$D$1:$E$21,2,0))</f>
        <v>Scotland33overall</v>
      </c>
      <c r="B34" t="s">
        <v>5</v>
      </c>
      <c r="C34">
        <v>33</v>
      </c>
      <c r="D34" t="s">
        <v>108</v>
      </c>
      <c r="E34">
        <v>7188</v>
      </c>
      <c r="F34">
        <v>237306</v>
      </c>
      <c r="G34">
        <v>3.0290005309600199</v>
      </c>
      <c r="H34" t="s">
        <v>16</v>
      </c>
    </row>
    <row r="35" spans="1:8">
      <c r="A35" t="str">
        <f>CONCATENATE(B35,C35,VLOOKUP(H35,Sheet1!$D$1:$E$21,2,0))</f>
        <v>Scotland34overall</v>
      </c>
      <c r="B35" t="s">
        <v>5</v>
      </c>
      <c r="C35">
        <v>34</v>
      </c>
      <c r="D35" t="s">
        <v>109</v>
      </c>
      <c r="E35">
        <v>6126</v>
      </c>
      <c r="F35">
        <v>235752</v>
      </c>
      <c r="G35">
        <v>2.5984933319759702</v>
      </c>
      <c r="H35" t="s">
        <v>16</v>
      </c>
    </row>
    <row r="36" spans="1:8">
      <c r="A36" t="str">
        <f>CONCATENATE(B36,C36,VLOOKUP(H36,Sheet1!$D$1:$E$21,2,0))</f>
        <v>Scotland35overall</v>
      </c>
      <c r="B36" t="s">
        <v>5</v>
      </c>
      <c r="C36">
        <v>35</v>
      </c>
      <c r="D36" t="s">
        <v>110</v>
      </c>
      <c r="E36">
        <v>6157</v>
      </c>
      <c r="F36">
        <v>229165</v>
      </c>
      <c r="G36">
        <v>2.68671044880326</v>
      </c>
      <c r="H36" t="s">
        <v>16</v>
      </c>
    </row>
    <row r="37" spans="1:8">
      <c r="A37" t="str">
        <f>CONCATENATE(B37,C37,VLOOKUP(H37,Sheet1!$D$1:$E$21,2,0))</f>
        <v>Scotland36overall</v>
      </c>
      <c r="B37" t="s">
        <v>5</v>
      </c>
      <c r="C37">
        <v>36</v>
      </c>
      <c r="D37" t="s">
        <v>111</v>
      </c>
      <c r="E37">
        <v>7107</v>
      </c>
      <c r="F37">
        <v>230945</v>
      </c>
      <c r="G37">
        <v>3.0773560804520499</v>
      </c>
      <c r="H37" t="s">
        <v>16</v>
      </c>
    </row>
    <row r="38" spans="1:8">
      <c r="A38" t="str">
        <f>CONCATENATE(B38,C38,VLOOKUP(H38,Sheet1!$D$1:$E$21,2,0))</f>
        <v>Scotland37overall</v>
      </c>
      <c r="B38" t="s">
        <v>5</v>
      </c>
      <c r="C38">
        <v>37</v>
      </c>
      <c r="D38" t="s">
        <v>112</v>
      </c>
      <c r="E38">
        <v>7120</v>
      </c>
      <c r="F38">
        <v>230891</v>
      </c>
      <c r="G38">
        <v>3.0837061643805899</v>
      </c>
      <c r="H38" t="s">
        <v>16</v>
      </c>
    </row>
    <row r="39" spans="1:8">
      <c r="A39" t="str">
        <f>CONCATENATE(B39,C39,VLOOKUP(H39,Sheet1!$D$1:$E$21,2,0))</f>
        <v>Scotland38overall</v>
      </c>
      <c r="B39" t="s">
        <v>5</v>
      </c>
      <c r="C39">
        <v>38</v>
      </c>
      <c r="D39" t="s">
        <v>113</v>
      </c>
      <c r="E39">
        <v>6337</v>
      </c>
      <c r="F39">
        <v>226918</v>
      </c>
      <c r="G39">
        <v>2.7926387505618702</v>
      </c>
      <c r="H39" t="s">
        <v>16</v>
      </c>
    </row>
    <row r="40" spans="1:8">
      <c r="A40" t="str">
        <f>CONCATENATE(B40,C40,VLOOKUP(H40,Sheet1!$D$1:$E$21,2,0))</f>
        <v>Scotland39overall</v>
      </c>
      <c r="B40" t="s">
        <v>5</v>
      </c>
      <c r="C40">
        <v>39</v>
      </c>
      <c r="D40" t="s">
        <v>114</v>
      </c>
      <c r="E40">
        <v>6172</v>
      </c>
      <c r="F40">
        <v>224560</v>
      </c>
      <c r="G40">
        <v>2.7484859280370499</v>
      </c>
      <c r="H40" t="s">
        <v>16</v>
      </c>
    </row>
    <row r="41" spans="1:8">
      <c r="A41" t="str">
        <f>CONCATENATE(B41,C41,VLOOKUP(H41,Sheet1!$D$1:$E$21,2,0))</f>
        <v>Scotland40overall</v>
      </c>
      <c r="B41" t="s">
        <v>5</v>
      </c>
      <c r="C41">
        <v>40</v>
      </c>
      <c r="D41" t="s">
        <v>115</v>
      </c>
      <c r="E41">
        <v>7595</v>
      </c>
      <c r="F41">
        <v>230719</v>
      </c>
      <c r="G41">
        <v>3.2918831999098401</v>
      </c>
      <c r="H41" t="s">
        <v>16</v>
      </c>
    </row>
    <row r="42" spans="1:8">
      <c r="A42" t="str">
        <f>CONCATENATE(B42,C42,VLOOKUP(H42,Sheet1!$D$1:$E$21,2,0))</f>
        <v>Scotland1agegrp1</v>
      </c>
      <c r="B42" t="s">
        <v>5</v>
      </c>
      <c r="C42">
        <v>1</v>
      </c>
      <c r="D42" t="s">
        <v>88</v>
      </c>
      <c r="E42">
        <v>31</v>
      </c>
      <c r="F42">
        <v>28377</v>
      </c>
      <c r="G42">
        <v>0.10924340134615999</v>
      </c>
      <c r="H42" t="s">
        <v>17</v>
      </c>
    </row>
    <row r="43" spans="1:8">
      <c r="A43" t="str">
        <f>CONCATENATE(B43,C43,VLOOKUP(H43,Sheet1!$D$1:$E$21,2,0))</f>
        <v>Scotland1agegrp2</v>
      </c>
      <c r="B43" t="s">
        <v>5</v>
      </c>
      <c r="C43">
        <v>1</v>
      </c>
      <c r="D43" t="s">
        <v>88</v>
      </c>
      <c r="E43">
        <v>103</v>
      </c>
      <c r="F43">
        <v>35980</v>
      </c>
      <c r="G43">
        <v>0.28627015008337903</v>
      </c>
      <c r="H43" t="s">
        <v>18</v>
      </c>
    </row>
    <row r="44" spans="1:8">
      <c r="A44" t="str">
        <f>CONCATENATE(B44,C44,VLOOKUP(H44,Sheet1!$D$1:$E$21,2,0))</f>
        <v>Scotland1agegrp3</v>
      </c>
      <c r="B44" t="s">
        <v>5</v>
      </c>
      <c r="C44">
        <v>1</v>
      </c>
      <c r="D44" t="s">
        <v>88</v>
      </c>
      <c r="E44">
        <v>804</v>
      </c>
      <c r="F44">
        <v>57474</v>
      </c>
      <c r="G44">
        <v>1.3988934126735499</v>
      </c>
      <c r="H44" t="s">
        <v>19</v>
      </c>
    </row>
    <row r="45" spans="1:8">
      <c r="A45" t="str">
        <f>CONCATENATE(B45,C45,VLOOKUP(H45,Sheet1!$D$1:$E$21,2,0))</f>
        <v>Scotland1agegrp4</v>
      </c>
      <c r="B45" t="s">
        <v>5</v>
      </c>
      <c r="C45">
        <v>1</v>
      </c>
      <c r="D45" t="s">
        <v>88</v>
      </c>
      <c r="E45">
        <v>3457</v>
      </c>
      <c r="F45">
        <v>72644</v>
      </c>
      <c r="G45">
        <v>4.7588238533120402</v>
      </c>
      <c r="H45" t="s">
        <v>20</v>
      </c>
    </row>
    <row r="46" spans="1:8">
      <c r="A46" t="str">
        <f>CONCATENATE(B46,C46,VLOOKUP(H46,Sheet1!$D$1:$E$21,2,0))</f>
        <v>Scotland1agegrp5</v>
      </c>
      <c r="B46" t="s">
        <v>5</v>
      </c>
      <c r="C46">
        <v>1</v>
      </c>
      <c r="D46" t="s">
        <v>88</v>
      </c>
      <c r="E46">
        <v>3165</v>
      </c>
      <c r="F46">
        <v>29329</v>
      </c>
      <c r="G46">
        <v>10.791366906474799</v>
      </c>
      <c r="H46" t="s">
        <v>21</v>
      </c>
    </row>
    <row r="47" spans="1:8">
      <c r="A47" t="str">
        <f>CONCATENATE(B47,C47,VLOOKUP(H47,Sheet1!$D$1:$E$21,2,0))</f>
        <v>Scotland2agegrp1</v>
      </c>
      <c r="B47" t="s">
        <v>5</v>
      </c>
      <c r="C47">
        <v>2</v>
      </c>
      <c r="D47" t="s">
        <v>89</v>
      </c>
      <c r="E47">
        <v>39</v>
      </c>
      <c r="F47">
        <v>28122</v>
      </c>
      <c r="G47">
        <v>0.13868145935566401</v>
      </c>
      <c r="H47" t="s">
        <v>17</v>
      </c>
    </row>
    <row r="48" spans="1:8">
      <c r="A48" t="str">
        <f>CONCATENATE(B48,C48,VLOOKUP(H48,Sheet1!$D$1:$E$21,2,0))</f>
        <v>Scotland2agegrp2</v>
      </c>
      <c r="B48" t="s">
        <v>5</v>
      </c>
      <c r="C48">
        <v>2</v>
      </c>
      <c r="D48" t="s">
        <v>89</v>
      </c>
      <c r="E48">
        <v>99</v>
      </c>
      <c r="F48">
        <v>36630</v>
      </c>
      <c r="G48">
        <v>0.27027027027027001</v>
      </c>
      <c r="H48" t="s">
        <v>18</v>
      </c>
    </row>
    <row r="49" spans="1:8">
      <c r="A49" t="str">
        <f>CONCATENATE(B49,C49,VLOOKUP(H49,Sheet1!$D$1:$E$21,2,0))</f>
        <v>Scotland2agegrp3</v>
      </c>
      <c r="B49" t="s">
        <v>5</v>
      </c>
      <c r="C49">
        <v>2</v>
      </c>
      <c r="D49" t="s">
        <v>89</v>
      </c>
      <c r="E49">
        <v>694</v>
      </c>
      <c r="F49">
        <v>57442</v>
      </c>
      <c r="G49">
        <v>1.20817520281327</v>
      </c>
      <c r="H49" t="s">
        <v>19</v>
      </c>
    </row>
    <row r="50" spans="1:8">
      <c r="A50" t="str">
        <f>CONCATENATE(B50,C50,VLOOKUP(H50,Sheet1!$D$1:$E$21,2,0))</f>
        <v>Scotland2agegrp4</v>
      </c>
      <c r="B50" t="s">
        <v>5</v>
      </c>
      <c r="C50">
        <v>2</v>
      </c>
      <c r="D50" t="s">
        <v>89</v>
      </c>
      <c r="E50">
        <v>2859</v>
      </c>
      <c r="F50">
        <v>72302</v>
      </c>
      <c r="G50">
        <v>3.9542474620342398</v>
      </c>
      <c r="H50" t="s">
        <v>20</v>
      </c>
    </row>
    <row r="51" spans="1:8">
      <c r="A51" t="str">
        <f>CONCATENATE(B51,C51,VLOOKUP(H51,Sheet1!$D$1:$E$21,2,0))</f>
        <v>Scotland2agegrp5</v>
      </c>
      <c r="B51" t="s">
        <v>5</v>
      </c>
      <c r="C51">
        <v>2</v>
      </c>
      <c r="D51" t="s">
        <v>89</v>
      </c>
      <c r="E51">
        <v>2547</v>
      </c>
      <c r="F51">
        <v>27991</v>
      </c>
      <c r="G51">
        <v>9.0993533635811499</v>
      </c>
      <c r="H51" t="s">
        <v>21</v>
      </c>
    </row>
    <row r="52" spans="1:8">
      <c r="A52" t="str">
        <f>CONCATENATE(B52,C52,VLOOKUP(H52,Sheet1!$D$1:$E$21,2,0))</f>
        <v>Scotland3agegrp1</v>
      </c>
      <c r="B52" t="s">
        <v>5</v>
      </c>
      <c r="C52">
        <v>3</v>
      </c>
      <c r="D52" t="s">
        <v>90</v>
      </c>
      <c r="E52">
        <v>36</v>
      </c>
      <c r="F52">
        <v>26771</v>
      </c>
      <c r="G52">
        <v>0.13447387097979099</v>
      </c>
      <c r="H52" t="s">
        <v>17</v>
      </c>
    </row>
    <row r="53" spans="1:8">
      <c r="A53" t="str">
        <f>CONCATENATE(B53,C53,VLOOKUP(H53,Sheet1!$D$1:$E$21,2,0))</f>
        <v>Scotland3agegrp2</v>
      </c>
      <c r="B53" t="s">
        <v>5</v>
      </c>
      <c r="C53">
        <v>3</v>
      </c>
      <c r="D53" t="s">
        <v>90</v>
      </c>
      <c r="E53">
        <v>104</v>
      </c>
      <c r="F53">
        <v>36858</v>
      </c>
      <c r="G53">
        <v>0.282163980682619</v>
      </c>
      <c r="H53" t="s">
        <v>18</v>
      </c>
    </row>
    <row r="54" spans="1:8">
      <c r="A54" t="str">
        <f>CONCATENATE(B54,C54,VLOOKUP(H54,Sheet1!$D$1:$E$21,2,0))</f>
        <v>Scotland3agegrp3</v>
      </c>
      <c r="B54" t="s">
        <v>5</v>
      </c>
      <c r="C54">
        <v>3</v>
      </c>
      <c r="D54" t="s">
        <v>90</v>
      </c>
      <c r="E54">
        <v>721</v>
      </c>
      <c r="F54">
        <v>57151</v>
      </c>
      <c r="G54">
        <v>1.2615702262427599</v>
      </c>
      <c r="H54" t="s">
        <v>19</v>
      </c>
    </row>
    <row r="55" spans="1:8">
      <c r="A55" t="str">
        <f>CONCATENATE(B55,C55,VLOOKUP(H55,Sheet1!$D$1:$E$21,2,0))</f>
        <v>Scotland3agegrp4</v>
      </c>
      <c r="B55" t="s">
        <v>5</v>
      </c>
      <c r="C55">
        <v>3</v>
      </c>
      <c r="D55" t="s">
        <v>90</v>
      </c>
      <c r="E55">
        <v>2826</v>
      </c>
      <c r="F55">
        <v>71407</v>
      </c>
      <c r="G55">
        <v>3.9575951937485101</v>
      </c>
      <c r="H55" t="s">
        <v>20</v>
      </c>
    </row>
    <row r="56" spans="1:8">
      <c r="A56" t="str">
        <f>CONCATENATE(B56,C56,VLOOKUP(H56,Sheet1!$D$1:$E$21,2,0))</f>
        <v>Scotland3agegrp5</v>
      </c>
      <c r="B56" t="s">
        <v>5</v>
      </c>
      <c r="C56">
        <v>3</v>
      </c>
      <c r="D56" t="s">
        <v>90</v>
      </c>
      <c r="E56">
        <v>2479</v>
      </c>
      <c r="F56">
        <v>27682</v>
      </c>
      <c r="G56">
        <v>8.9552777978469695</v>
      </c>
      <c r="H56" t="s">
        <v>21</v>
      </c>
    </row>
    <row r="57" spans="1:8">
      <c r="A57" t="str">
        <f>CONCATENATE(B57,C57,VLOOKUP(H57,Sheet1!$D$1:$E$21,2,0))</f>
        <v>Scotland4agegrp1</v>
      </c>
      <c r="B57" t="s">
        <v>5</v>
      </c>
      <c r="C57">
        <v>4</v>
      </c>
      <c r="D57" t="s">
        <v>91</v>
      </c>
      <c r="E57">
        <v>40</v>
      </c>
      <c r="F57">
        <v>27816</v>
      </c>
      <c r="G57">
        <v>0.14380212827149799</v>
      </c>
      <c r="H57" t="s">
        <v>17</v>
      </c>
    </row>
    <row r="58" spans="1:8">
      <c r="A58" t="str">
        <f>CONCATENATE(B58,C58,VLOOKUP(H58,Sheet1!$D$1:$E$21,2,0))</f>
        <v>Scotland4agegrp2</v>
      </c>
      <c r="B58" t="s">
        <v>5</v>
      </c>
      <c r="C58">
        <v>4</v>
      </c>
      <c r="D58" t="s">
        <v>91</v>
      </c>
      <c r="E58">
        <v>120</v>
      </c>
      <c r="F58">
        <v>35925</v>
      </c>
      <c r="G58">
        <v>0.33402922755741099</v>
      </c>
      <c r="H58" t="s">
        <v>18</v>
      </c>
    </row>
    <row r="59" spans="1:8">
      <c r="A59" t="str">
        <f>CONCATENATE(B59,C59,VLOOKUP(H59,Sheet1!$D$1:$E$21,2,0))</f>
        <v>Scotland4agegrp3</v>
      </c>
      <c r="B59" t="s">
        <v>5</v>
      </c>
      <c r="C59">
        <v>4</v>
      </c>
      <c r="D59" t="s">
        <v>91</v>
      </c>
      <c r="E59">
        <v>709</v>
      </c>
      <c r="F59">
        <v>57125</v>
      </c>
      <c r="G59">
        <v>1.24113785557986</v>
      </c>
      <c r="H59" t="s">
        <v>19</v>
      </c>
    </row>
    <row r="60" spans="1:8">
      <c r="A60" t="str">
        <f>CONCATENATE(B60,C60,VLOOKUP(H60,Sheet1!$D$1:$E$21,2,0))</f>
        <v>Scotland4agegrp4</v>
      </c>
      <c r="B60" t="s">
        <v>5</v>
      </c>
      <c r="C60">
        <v>4</v>
      </c>
      <c r="D60" t="s">
        <v>91</v>
      </c>
      <c r="E60">
        <v>3201</v>
      </c>
      <c r="F60">
        <v>73588</v>
      </c>
      <c r="G60">
        <v>4.3498940044572398</v>
      </c>
      <c r="H60" t="s">
        <v>20</v>
      </c>
    </row>
    <row r="61" spans="1:8">
      <c r="A61" t="str">
        <f>CONCATENATE(B61,C61,VLOOKUP(H61,Sheet1!$D$1:$E$21,2,0))</f>
        <v>Scotland4agegrp5</v>
      </c>
      <c r="B61" t="s">
        <v>5</v>
      </c>
      <c r="C61">
        <v>4</v>
      </c>
      <c r="D61" t="s">
        <v>91</v>
      </c>
      <c r="E61">
        <v>3187</v>
      </c>
      <c r="F61">
        <v>29572</v>
      </c>
      <c r="G61">
        <v>10.7770864331124</v>
      </c>
      <c r="H61" t="s">
        <v>21</v>
      </c>
    </row>
    <row r="62" spans="1:8">
      <c r="A62" t="str">
        <f>CONCATENATE(B62,C62,VLOOKUP(H62,Sheet1!$D$1:$E$21,2,0))</f>
        <v>Scotland5agegrp1</v>
      </c>
      <c r="B62" t="s">
        <v>5</v>
      </c>
      <c r="C62">
        <v>5</v>
      </c>
      <c r="D62" t="s">
        <v>92</v>
      </c>
      <c r="E62">
        <v>33</v>
      </c>
      <c r="F62">
        <v>28124</v>
      </c>
      <c r="G62">
        <v>0.117337505333522</v>
      </c>
      <c r="H62" t="s">
        <v>17</v>
      </c>
    </row>
    <row r="63" spans="1:8">
      <c r="A63" t="str">
        <f>CONCATENATE(B63,C63,VLOOKUP(H63,Sheet1!$D$1:$E$21,2,0))</f>
        <v>Scotland5agegrp2</v>
      </c>
      <c r="B63" t="s">
        <v>5</v>
      </c>
      <c r="C63">
        <v>5</v>
      </c>
      <c r="D63" t="s">
        <v>92</v>
      </c>
      <c r="E63">
        <v>100</v>
      </c>
      <c r="F63">
        <v>38030</v>
      </c>
      <c r="G63">
        <v>0.262950302392847</v>
      </c>
      <c r="H63" t="s">
        <v>18</v>
      </c>
    </row>
    <row r="64" spans="1:8">
      <c r="A64" t="str">
        <f>CONCATENATE(B64,C64,VLOOKUP(H64,Sheet1!$D$1:$E$21,2,0))</f>
        <v>Scotland5agegrp3</v>
      </c>
      <c r="B64" t="s">
        <v>5</v>
      </c>
      <c r="C64">
        <v>5</v>
      </c>
      <c r="D64" t="s">
        <v>92</v>
      </c>
      <c r="E64">
        <v>713</v>
      </c>
      <c r="F64">
        <v>59480</v>
      </c>
      <c r="G64">
        <v>1.19872225958305</v>
      </c>
      <c r="H64" t="s">
        <v>19</v>
      </c>
    </row>
    <row r="65" spans="1:8">
      <c r="A65" t="str">
        <f>CONCATENATE(B65,C65,VLOOKUP(H65,Sheet1!$D$1:$E$21,2,0))</f>
        <v>Scotland5agegrp4</v>
      </c>
      <c r="B65" t="s">
        <v>5</v>
      </c>
      <c r="C65">
        <v>5</v>
      </c>
      <c r="D65" t="s">
        <v>92</v>
      </c>
      <c r="E65">
        <v>3064</v>
      </c>
      <c r="F65">
        <v>74805</v>
      </c>
      <c r="G65">
        <v>4.0959828888443202</v>
      </c>
      <c r="H65" t="s">
        <v>20</v>
      </c>
    </row>
    <row r="66" spans="1:8">
      <c r="A66" t="str">
        <f>CONCATENATE(B66,C66,VLOOKUP(H66,Sheet1!$D$1:$E$21,2,0))</f>
        <v>Scotland5agegrp5</v>
      </c>
      <c r="B66" t="s">
        <v>5</v>
      </c>
      <c r="C66">
        <v>5</v>
      </c>
      <c r="D66" t="s">
        <v>92</v>
      </c>
      <c r="E66">
        <v>2947</v>
      </c>
      <c r="F66">
        <v>29228</v>
      </c>
      <c r="G66">
        <v>10.082797317640599</v>
      </c>
      <c r="H66" t="s">
        <v>21</v>
      </c>
    </row>
    <row r="67" spans="1:8">
      <c r="A67" t="str">
        <f>CONCATENATE(B67,C67,VLOOKUP(H67,Sheet1!$D$1:$E$21,2,0))</f>
        <v>Scotland6agegrp1</v>
      </c>
      <c r="B67" t="s">
        <v>5</v>
      </c>
      <c r="C67">
        <v>6</v>
      </c>
      <c r="D67" t="s">
        <v>93</v>
      </c>
      <c r="E67">
        <v>35</v>
      </c>
      <c r="F67">
        <v>28170</v>
      </c>
      <c r="G67">
        <v>0.12424565140219999</v>
      </c>
      <c r="H67" t="s">
        <v>17</v>
      </c>
    </row>
    <row r="68" spans="1:8">
      <c r="A68" t="str">
        <f>CONCATENATE(B68,C68,VLOOKUP(H68,Sheet1!$D$1:$E$21,2,0))</f>
        <v>Scotland6agegrp2</v>
      </c>
      <c r="B68" t="s">
        <v>5</v>
      </c>
      <c r="C68">
        <v>6</v>
      </c>
      <c r="D68" t="s">
        <v>93</v>
      </c>
      <c r="E68">
        <v>105</v>
      </c>
      <c r="F68">
        <v>36895</v>
      </c>
      <c r="G68">
        <v>0.28459140804987099</v>
      </c>
      <c r="H68" t="s">
        <v>18</v>
      </c>
    </row>
    <row r="69" spans="1:8">
      <c r="A69" t="str">
        <f>CONCATENATE(B69,C69,VLOOKUP(H69,Sheet1!$D$1:$E$21,2,0))</f>
        <v>Scotland6agegrp3</v>
      </c>
      <c r="B69" t="s">
        <v>5</v>
      </c>
      <c r="C69">
        <v>6</v>
      </c>
      <c r="D69" t="s">
        <v>93</v>
      </c>
      <c r="E69">
        <v>694</v>
      </c>
      <c r="F69">
        <v>58005</v>
      </c>
      <c r="G69">
        <v>1.19644858201879</v>
      </c>
      <c r="H69" t="s">
        <v>19</v>
      </c>
    </row>
    <row r="70" spans="1:8">
      <c r="A70" t="str">
        <f>CONCATENATE(B70,C70,VLOOKUP(H70,Sheet1!$D$1:$E$21,2,0))</f>
        <v>Scotland6agegrp4</v>
      </c>
      <c r="B70" t="s">
        <v>5</v>
      </c>
      <c r="C70">
        <v>6</v>
      </c>
      <c r="D70" t="s">
        <v>93</v>
      </c>
      <c r="E70">
        <v>2808</v>
      </c>
      <c r="F70">
        <v>72963</v>
      </c>
      <c r="G70">
        <v>3.8485259652152402</v>
      </c>
      <c r="H70" t="s">
        <v>20</v>
      </c>
    </row>
    <row r="71" spans="1:8">
      <c r="A71" t="str">
        <f>CONCATENATE(B71,C71,VLOOKUP(H71,Sheet1!$D$1:$E$21,2,0))</f>
        <v>Scotland6agegrp5</v>
      </c>
      <c r="B71" t="s">
        <v>5</v>
      </c>
      <c r="C71">
        <v>6</v>
      </c>
      <c r="D71" t="s">
        <v>93</v>
      </c>
      <c r="E71">
        <v>2521</v>
      </c>
      <c r="F71">
        <v>28143</v>
      </c>
      <c r="G71">
        <v>8.9578225491241099</v>
      </c>
      <c r="H71" t="s">
        <v>21</v>
      </c>
    </row>
    <row r="72" spans="1:8">
      <c r="A72" t="str">
        <f>CONCATENATE(B72,C72,VLOOKUP(H72,Sheet1!$D$1:$E$21,2,0))</f>
        <v>Scotland7agegrp1</v>
      </c>
      <c r="B72" t="s">
        <v>5</v>
      </c>
      <c r="C72">
        <v>7</v>
      </c>
      <c r="D72" t="s">
        <v>94</v>
      </c>
      <c r="E72">
        <v>28</v>
      </c>
      <c r="F72">
        <v>26705</v>
      </c>
      <c r="G72">
        <v>0.104849279161205</v>
      </c>
      <c r="H72" t="s">
        <v>17</v>
      </c>
    </row>
    <row r="73" spans="1:8">
      <c r="A73" t="str">
        <f>CONCATENATE(B73,C73,VLOOKUP(H73,Sheet1!$D$1:$E$21,2,0))</f>
        <v>Scotland7agegrp2</v>
      </c>
      <c r="B73" t="s">
        <v>5</v>
      </c>
      <c r="C73">
        <v>7</v>
      </c>
      <c r="D73" t="s">
        <v>94</v>
      </c>
      <c r="E73">
        <v>102</v>
      </c>
      <c r="F73">
        <v>36542</v>
      </c>
      <c r="G73">
        <v>0.279130863116414</v>
      </c>
      <c r="H73" t="s">
        <v>18</v>
      </c>
    </row>
    <row r="74" spans="1:8">
      <c r="A74" t="str">
        <f>CONCATENATE(B74,C74,VLOOKUP(H74,Sheet1!$D$1:$E$21,2,0))</f>
        <v>Scotland7agegrp3</v>
      </c>
      <c r="B74" t="s">
        <v>5</v>
      </c>
      <c r="C74">
        <v>7</v>
      </c>
      <c r="D74" t="s">
        <v>94</v>
      </c>
      <c r="E74">
        <v>656</v>
      </c>
      <c r="F74">
        <v>57630</v>
      </c>
      <c r="G74">
        <v>1.13829602637515</v>
      </c>
      <c r="H74" t="s">
        <v>19</v>
      </c>
    </row>
    <row r="75" spans="1:8">
      <c r="A75" t="str">
        <f>CONCATENATE(B75,C75,VLOOKUP(H75,Sheet1!$D$1:$E$21,2,0))</f>
        <v>Scotland7agegrp4</v>
      </c>
      <c r="B75" t="s">
        <v>5</v>
      </c>
      <c r="C75">
        <v>7</v>
      </c>
      <c r="D75" t="s">
        <v>94</v>
      </c>
      <c r="E75">
        <v>2778</v>
      </c>
      <c r="F75">
        <v>73003</v>
      </c>
      <c r="G75">
        <v>3.8053230689149702</v>
      </c>
      <c r="H75" t="s">
        <v>20</v>
      </c>
    </row>
    <row r="76" spans="1:8">
      <c r="A76" t="str">
        <f>CONCATENATE(B76,C76,VLOOKUP(H76,Sheet1!$D$1:$E$21,2,0))</f>
        <v>Scotland7agegrp5</v>
      </c>
      <c r="B76" t="s">
        <v>5</v>
      </c>
      <c r="C76">
        <v>7</v>
      </c>
      <c r="D76" t="s">
        <v>94</v>
      </c>
      <c r="E76">
        <v>2468</v>
      </c>
      <c r="F76">
        <v>28468</v>
      </c>
      <c r="G76">
        <v>8.6693831670647707</v>
      </c>
      <c r="H76" t="s">
        <v>21</v>
      </c>
    </row>
    <row r="77" spans="1:8">
      <c r="A77" t="str">
        <f>CONCATENATE(B77,C77,VLOOKUP(H77,Sheet1!$D$1:$E$21,2,0))</f>
        <v>Scotland8agegrp1</v>
      </c>
      <c r="B77" t="s">
        <v>5</v>
      </c>
      <c r="C77">
        <v>8</v>
      </c>
      <c r="D77" t="s">
        <v>95</v>
      </c>
      <c r="E77">
        <v>34</v>
      </c>
      <c r="F77">
        <v>27735</v>
      </c>
      <c r="G77">
        <v>0.12258878673156599</v>
      </c>
      <c r="H77" t="s">
        <v>17</v>
      </c>
    </row>
    <row r="78" spans="1:8">
      <c r="A78" t="str">
        <f>CONCATENATE(B78,C78,VLOOKUP(H78,Sheet1!$D$1:$E$21,2,0))</f>
        <v>Scotland8agegrp2</v>
      </c>
      <c r="B78" t="s">
        <v>5</v>
      </c>
      <c r="C78">
        <v>8</v>
      </c>
      <c r="D78" t="s">
        <v>95</v>
      </c>
      <c r="E78">
        <v>112</v>
      </c>
      <c r="F78">
        <v>35498</v>
      </c>
      <c r="G78">
        <v>0.31551073299904198</v>
      </c>
      <c r="H78" t="s">
        <v>18</v>
      </c>
    </row>
    <row r="79" spans="1:8">
      <c r="A79" t="str">
        <f>CONCATENATE(B79,C79,VLOOKUP(H79,Sheet1!$D$1:$E$21,2,0))</f>
        <v>Scotland8agegrp3</v>
      </c>
      <c r="B79" t="s">
        <v>5</v>
      </c>
      <c r="C79">
        <v>8</v>
      </c>
      <c r="D79" t="s">
        <v>95</v>
      </c>
      <c r="E79">
        <v>796</v>
      </c>
      <c r="F79">
        <v>58415</v>
      </c>
      <c r="G79">
        <v>1.3626636993922701</v>
      </c>
      <c r="H79" t="s">
        <v>19</v>
      </c>
    </row>
    <row r="80" spans="1:8">
      <c r="A80" t="str">
        <f>CONCATENATE(B80,C80,VLOOKUP(H80,Sheet1!$D$1:$E$21,2,0))</f>
        <v>Scotland8agegrp4</v>
      </c>
      <c r="B80" t="s">
        <v>5</v>
      </c>
      <c r="C80">
        <v>8</v>
      </c>
      <c r="D80" t="s">
        <v>95</v>
      </c>
      <c r="E80">
        <v>3072</v>
      </c>
      <c r="F80">
        <v>74239</v>
      </c>
      <c r="G80">
        <v>4.1379867724511303</v>
      </c>
      <c r="H80" t="s">
        <v>20</v>
      </c>
    </row>
    <row r="81" spans="1:8">
      <c r="A81" t="str">
        <f>CONCATENATE(B81,C81,VLOOKUP(H81,Sheet1!$D$1:$E$21,2,0))</f>
        <v>Scotland8agegrp5</v>
      </c>
      <c r="B81" t="s">
        <v>5</v>
      </c>
      <c r="C81">
        <v>8</v>
      </c>
      <c r="D81" t="s">
        <v>95</v>
      </c>
      <c r="E81">
        <v>2881</v>
      </c>
      <c r="F81">
        <v>29440</v>
      </c>
      <c r="G81">
        <v>9.7860054347826093</v>
      </c>
      <c r="H81" t="s">
        <v>21</v>
      </c>
    </row>
    <row r="82" spans="1:8">
      <c r="A82" t="str">
        <f>CONCATENATE(B82,C82,VLOOKUP(H82,Sheet1!$D$1:$E$21,2,0))</f>
        <v>Scotland9agegrp1</v>
      </c>
      <c r="B82" t="s">
        <v>5</v>
      </c>
      <c r="C82">
        <v>9</v>
      </c>
      <c r="D82" t="s">
        <v>96</v>
      </c>
      <c r="E82">
        <v>37</v>
      </c>
      <c r="F82">
        <v>27251</v>
      </c>
      <c r="G82">
        <v>0.135774833951047</v>
      </c>
      <c r="H82" t="s">
        <v>17</v>
      </c>
    </row>
    <row r="83" spans="1:8">
      <c r="A83" t="str">
        <f>CONCATENATE(B83,C83,VLOOKUP(H83,Sheet1!$D$1:$E$21,2,0))</f>
        <v>Scotland9agegrp2</v>
      </c>
      <c r="B83" t="s">
        <v>5</v>
      </c>
      <c r="C83">
        <v>9</v>
      </c>
      <c r="D83" t="s">
        <v>96</v>
      </c>
      <c r="E83">
        <v>105</v>
      </c>
      <c r="F83">
        <v>35467</v>
      </c>
      <c r="G83">
        <v>0.29604984915555299</v>
      </c>
      <c r="H83" t="s">
        <v>18</v>
      </c>
    </row>
    <row r="84" spans="1:8">
      <c r="A84" t="str">
        <f>CONCATENATE(B84,C84,VLOOKUP(H84,Sheet1!$D$1:$E$21,2,0))</f>
        <v>Scotland9agegrp3</v>
      </c>
      <c r="B84" t="s">
        <v>5</v>
      </c>
      <c r="C84">
        <v>9</v>
      </c>
      <c r="D84" t="s">
        <v>96</v>
      </c>
      <c r="E84">
        <v>684</v>
      </c>
      <c r="F84">
        <v>58981</v>
      </c>
      <c r="G84">
        <v>1.15969549515945</v>
      </c>
      <c r="H84" t="s">
        <v>19</v>
      </c>
    </row>
    <row r="85" spans="1:8">
      <c r="A85" t="str">
        <f>CONCATENATE(B85,C85,VLOOKUP(H85,Sheet1!$D$1:$E$21,2,0))</f>
        <v>Scotland9agegrp4</v>
      </c>
      <c r="B85" t="s">
        <v>5</v>
      </c>
      <c r="C85">
        <v>9</v>
      </c>
      <c r="D85" t="s">
        <v>96</v>
      </c>
      <c r="E85">
        <v>3119</v>
      </c>
      <c r="F85">
        <v>74269</v>
      </c>
      <c r="G85">
        <v>4.1995987558739101</v>
      </c>
      <c r="H85" t="s">
        <v>20</v>
      </c>
    </row>
    <row r="86" spans="1:8">
      <c r="A86" t="str">
        <f>CONCATENATE(B86,C86,VLOOKUP(H86,Sheet1!$D$1:$E$21,2,0))</f>
        <v>Scotland9agegrp5</v>
      </c>
      <c r="B86" t="s">
        <v>5</v>
      </c>
      <c r="C86">
        <v>9</v>
      </c>
      <c r="D86" t="s">
        <v>96</v>
      </c>
      <c r="E86">
        <v>2898</v>
      </c>
      <c r="F86">
        <v>29170</v>
      </c>
      <c r="G86">
        <v>9.9348645869043501</v>
      </c>
      <c r="H86" t="s">
        <v>21</v>
      </c>
    </row>
    <row r="87" spans="1:8">
      <c r="A87" t="str">
        <f>CONCATENATE(B87,C87,VLOOKUP(H87,Sheet1!$D$1:$E$21,2,0))</f>
        <v>Scotland10agegrp1</v>
      </c>
      <c r="B87" t="s">
        <v>5</v>
      </c>
      <c r="C87">
        <v>10</v>
      </c>
      <c r="D87" t="s">
        <v>97</v>
      </c>
      <c r="E87">
        <v>26</v>
      </c>
      <c r="F87">
        <v>26894</v>
      </c>
      <c r="G87">
        <v>9.6675838476983703E-2</v>
      </c>
      <c r="H87" t="s">
        <v>17</v>
      </c>
    </row>
    <row r="88" spans="1:8">
      <c r="A88" t="str">
        <f>CONCATENATE(B88,C88,VLOOKUP(H88,Sheet1!$D$1:$E$21,2,0))</f>
        <v>Scotland10agegrp2</v>
      </c>
      <c r="B88" t="s">
        <v>5</v>
      </c>
      <c r="C88">
        <v>10</v>
      </c>
      <c r="D88" t="s">
        <v>97</v>
      </c>
      <c r="E88">
        <v>104</v>
      </c>
      <c r="F88">
        <v>35823</v>
      </c>
      <c r="G88">
        <v>0.29031627725204401</v>
      </c>
      <c r="H88" t="s">
        <v>18</v>
      </c>
    </row>
    <row r="89" spans="1:8">
      <c r="A89" t="str">
        <f>CONCATENATE(B89,C89,VLOOKUP(H89,Sheet1!$D$1:$E$21,2,0))</f>
        <v>Scotland10agegrp3</v>
      </c>
      <c r="B89" t="s">
        <v>5</v>
      </c>
      <c r="C89">
        <v>10</v>
      </c>
      <c r="D89" t="s">
        <v>97</v>
      </c>
      <c r="E89">
        <v>663</v>
      </c>
      <c r="F89">
        <v>58461</v>
      </c>
      <c r="G89">
        <v>1.13408939292861</v>
      </c>
      <c r="H89" t="s">
        <v>19</v>
      </c>
    </row>
    <row r="90" spans="1:8">
      <c r="A90" t="str">
        <f>CONCATENATE(B90,C90,VLOOKUP(H90,Sheet1!$D$1:$E$21,2,0))</f>
        <v>Scotland10agegrp4</v>
      </c>
      <c r="B90" t="s">
        <v>5</v>
      </c>
      <c r="C90">
        <v>10</v>
      </c>
      <c r="D90" t="s">
        <v>97</v>
      </c>
      <c r="E90">
        <v>2740</v>
      </c>
      <c r="F90">
        <v>74093</v>
      </c>
      <c r="G90">
        <v>3.6980551469099598</v>
      </c>
      <c r="H90" t="s">
        <v>20</v>
      </c>
    </row>
    <row r="91" spans="1:8">
      <c r="A91" t="str">
        <f>CONCATENATE(B91,C91,VLOOKUP(H91,Sheet1!$D$1:$E$21,2,0))</f>
        <v>Scotland10agegrp5</v>
      </c>
      <c r="B91" t="s">
        <v>5</v>
      </c>
      <c r="C91">
        <v>10</v>
      </c>
      <c r="D91" t="s">
        <v>97</v>
      </c>
      <c r="E91">
        <v>2652</v>
      </c>
      <c r="F91">
        <v>29190</v>
      </c>
      <c r="G91">
        <v>9.0853031860226103</v>
      </c>
      <c r="H91" t="s">
        <v>21</v>
      </c>
    </row>
    <row r="92" spans="1:8">
      <c r="A92" t="str">
        <f>CONCATENATE(B92,C92,VLOOKUP(H92,Sheet1!$D$1:$E$21,2,0))</f>
        <v>Scotland11agegrp1</v>
      </c>
      <c r="B92" t="s">
        <v>5</v>
      </c>
      <c r="C92">
        <v>11</v>
      </c>
      <c r="D92" t="s">
        <v>98</v>
      </c>
      <c r="E92">
        <v>27</v>
      </c>
      <c r="F92">
        <v>25684</v>
      </c>
      <c r="G92">
        <v>0.10512381249026601</v>
      </c>
      <c r="H92" t="s">
        <v>17</v>
      </c>
    </row>
    <row r="93" spans="1:8">
      <c r="A93" t="str">
        <f>CONCATENATE(B93,C93,VLOOKUP(H93,Sheet1!$D$1:$E$21,2,0))</f>
        <v>Scotland11agegrp2</v>
      </c>
      <c r="B93" t="s">
        <v>5</v>
      </c>
      <c r="C93">
        <v>11</v>
      </c>
      <c r="D93" t="s">
        <v>98</v>
      </c>
      <c r="E93">
        <v>105</v>
      </c>
      <c r="F93">
        <v>35641</v>
      </c>
      <c r="G93">
        <v>0.29460452849246599</v>
      </c>
      <c r="H93" t="s">
        <v>18</v>
      </c>
    </row>
    <row r="94" spans="1:8">
      <c r="A94" t="str">
        <f>CONCATENATE(B94,C94,VLOOKUP(H94,Sheet1!$D$1:$E$21,2,0))</f>
        <v>Scotland11agegrp3</v>
      </c>
      <c r="B94" t="s">
        <v>5</v>
      </c>
      <c r="C94">
        <v>11</v>
      </c>
      <c r="D94" t="s">
        <v>98</v>
      </c>
      <c r="E94">
        <v>681</v>
      </c>
      <c r="F94">
        <v>58011</v>
      </c>
      <c r="G94">
        <v>1.1739152919273901</v>
      </c>
      <c r="H94" t="s">
        <v>19</v>
      </c>
    </row>
    <row r="95" spans="1:8">
      <c r="A95" t="str">
        <f>CONCATENATE(B95,C95,VLOOKUP(H95,Sheet1!$D$1:$E$21,2,0))</f>
        <v>Scotland11agegrp4</v>
      </c>
      <c r="B95" t="s">
        <v>5</v>
      </c>
      <c r="C95">
        <v>11</v>
      </c>
      <c r="D95" t="s">
        <v>98</v>
      </c>
      <c r="E95">
        <v>2766</v>
      </c>
      <c r="F95">
        <v>74019</v>
      </c>
      <c r="G95">
        <v>3.7368783690674001</v>
      </c>
      <c r="H95" t="s">
        <v>20</v>
      </c>
    </row>
    <row r="96" spans="1:8">
      <c r="A96" t="str">
        <f>CONCATENATE(B96,C96,VLOOKUP(H96,Sheet1!$D$1:$E$21,2,0))</f>
        <v>Scotland11agegrp5</v>
      </c>
      <c r="B96" t="s">
        <v>5</v>
      </c>
      <c r="C96">
        <v>11</v>
      </c>
      <c r="D96" t="s">
        <v>98</v>
      </c>
      <c r="E96">
        <v>2515</v>
      </c>
      <c r="F96">
        <v>29229</v>
      </c>
      <c r="G96">
        <v>8.6044681651784103</v>
      </c>
      <c r="H96" t="s">
        <v>21</v>
      </c>
    </row>
    <row r="97" spans="1:8">
      <c r="A97" t="str">
        <f>CONCATENATE(B97,C97,VLOOKUP(H97,Sheet1!$D$1:$E$21,2,0))</f>
        <v>Scotland12agegrp1</v>
      </c>
      <c r="B97" t="s">
        <v>5</v>
      </c>
      <c r="C97">
        <v>12</v>
      </c>
      <c r="D97" t="s">
        <v>99</v>
      </c>
      <c r="E97">
        <v>33</v>
      </c>
      <c r="F97">
        <v>25151</v>
      </c>
      <c r="G97">
        <v>0.13120750665977399</v>
      </c>
      <c r="H97" t="s">
        <v>17</v>
      </c>
    </row>
    <row r="98" spans="1:8">
      <c r="A98" t="str">
        <f>CONCATENATE(B98,C98,VLOOKUP(H98,Sheet1!$D$1:$E$21,2,0))</f>
        <v>Scotland12agegrp2</v>
      </c>
      <c r="B98" t="s">
        <v>5</v>
      </c>
      <c r="C98">
        <v>12</v>
      </c>
      <c r="D98" t="s">
        <v>99</v>
      </c>
      <c r="E98">
        <v>106</v>
      </c>
      <c r="F98">
        <v>34029</v>
      </c>
      <c r="G98">
        <v>0.31149901554556397</v>
      </c>
      <c r="H98" t="s">
        <v>18</v>
      </c>
    </row>
    <row r="99" spans="1:8">
      <c r="A99" t="str">
        <f>CONCATENATE(B99,C99,VLOOKUP(H99,Sheet1!$D$1:$E$21,2,0))</f>
        <v>Scotland12agegrp3</v>
      </c>
      <c r="B99" t="s">
        <v>5</v>
      </c>
      <c r="C99">
        <v>12</v>
      </c>
      <c r="D99" t="s">
        <v>99</v>
      </c>
      <c r="E99">
        <v>727</v>
      </c>
      <c r="F99">
        <v>56377</v>
      </c>
      <c r="G99">
        <v>1.2895329655710599</v>
      </c>
      <c r="H99" t="s">
        <v>19</v>
      </c>
    </row>
    <row r="100" spans="1:8">
      <c r="A100" t="str">
        <f>CONCATENATE(B100,C100,VLOOKUP(H100,Sheet1!$D$1:$E$21,2,0))</f>
        <v>Scotland12agegrp4</v>
      </c>
      <c r="B100" t="s">
        <v>5</v>
      </c>
      <c r="C100">
        <v>12</v>
      </c>
      <c r="D100" t="s">
        <v>99</v>
      </c>
      <c r="E100">
        <v>3056</v>
      </c>
      <c r="F100">
        <v>73180</v>
      </c>
      <c r="G100">
        <v>4.17600437277944</v>
      </c>
      <c r="H100" t="s">
        <v>20</v>
      </c>
    </row>
    <row r="101" spans="1:8">
      <c r="A101" t="str">
        <f>CONCATENATE(B101,C101,VLOOKUP(H101,Sheet1!$D$1:$E$21,2,0))</f>
        <v>Scotland12agegrp5</v>
      </c>
      <c r="B101" t="s">
        <v>5</v>
      </c>
      <c r="C101">
        <v>12</v>
      </c>
      <c r="D101" t="s">
        <v>99</v>
      </c>
      <c r="E101">
        <v>2953</v>
      </c>
      <c r="F101">
        <v>29264</v>
      </c>
      <c r="G101">
        <v>10.090896664844101</v>
      </c>
      <c r="H101" t="s">
        <v>21</v>
      </c>
    </row>
    <row r="102" spans="1:8">
      <c r="A102" t="str">
        <f>CONCATENATE(B102,C102,VLOOKUP(H102,Sheet1!$D$1:$E$21,2,0))</f>
        <v>Scotland13agegrp1</v>
      </c>
      <c r="B102" t="s">
        <v>5</v>
      </c>
      <c r="C102">
        <v>13</v>
      </c>
      <c r="D102" t="s">
        <v>75</v>
      </c>
      <c r="E102">
        <v>25</v>
      </c>
      <c r="F102">
        <v>27730</v>
      </c>
      <c r="G102">
        <v>9.0155066714749293E-2</v>
      </c>
      <c r="H102" t="s">
        <v>17</v>
      </c>
    </row>
    <row r="103" spans="1:8">
      <c r="A103" t="str">
        <f>CONCATENATE(B103,C103,VLOOKUP(H103,Sheet1!$D$1:$E$21,2,0))</f>
        <v>Scotland13agegrp2</v>
      </c>
      <c r="B103" t="s">
        <v>5</v>
      </c>
      <c r="C103">
        <v>13</v>
      </c>
      <c r="D103" t="s">
        <v>75</v>
      </c>
      <c r="E103">
        <v>103</v>
      </c>
      <c r="F103">
        <v>35270</v>
      </c>
      <c r="G103">
        <v>0.29203288914091202</v>
      </c>
      <c r="H103" t="s">
        <v>18</v>
      </c>
    </row>
    <row r="104" spans="1:8">
      <c r="A104" t="str">
        <f>CONCATENATE(B104,C104,VLOOKUP(H104,Sheet1!$D$1:$E$21,2,0))</f>
        <v>Scotland13agegrp3</v>
      </c>
      <c r="B104" t="s">
        <v>5</v>
      </c>
      <c r="C104">
        <v>13</v>
      </c>
      <c r="D104" t="s">
        <v>75</v>
      </c>
      <c r="E104">
        <v>695</v>
      </c>
      <c r="F104">
        <v>59181</v>
      </c>
      <c r="G104">
        <v>1.1743633936567399</v>
      </c>
      <c r="H104" t="s">
        <v>19</v>
      </c>
    </row>
    <row r="105" spans="1:8">
      <c r="A105" t="str">
        <f>CONCATENATE(B105,C105,VLOOKUP(H105,Sheet1!$D$1:$E$21,2,0))</f>
        <v>Scotland13agegrp4</v>
      </c>
      <c r="B105" t="s">
        <v>5</v>
      </c>
      <c r="C105">
        <v>13</v>
      </c>
      <c r="D105" t="s">
        <v>75</v>
      </c>
      <c r="E105">
        <v>2915</v>
      </c>
      <c r="F105">
        <v>74945</v>
      </c>
      <c r="G105">
        <v>3.88951898058576</v>
      </c>
      <c r="H105" t="s">
        <v>20</v>
      </c>
    </row>
    <row r="106" spans="1:8">
      <c r="A106" t="str">
        <f>CONCATENATE(B106,C106,VLOOKUP(H106,Sheet1!$D$1:$E$21,2,0))</f>
        <v>Scotland13agegrp5</v>
      </c>
      <c r="B106" t="s">
        <v>5</v>
      </c>
      <c r="C106">
        <v>13</v>
      </c>
      <c r="D106" t="s">
        <v>75</v>
      </c>
      <c r="E106">
        <v>2861</v>
      </c>
      <c r="F106">
        <v>29528</v>
      </c>
      <c r="G106">
        <v>9.6891086426442694</v>
      </c>
      <c r="H106" t="s">
        <v>21</v>
      </c>
    </row>
    <row r="107" spans="1:8">
      <c r="A107" t="str">
        <f>CONCATENATE(B107,C107,VLOOKUP(H107,Sheet1!$D$1:$E$21,2,0))</f>
        <v>Scotland14agegrp1</v>
      </c>
      <c r="B107" t="s">
        <v>5</v>
      </c>
      <c r="C107">
        <v>14</v>
      </c>
      <c r="D107" t="s">
        <v>76</v>
      </c>
      <c r="E107">
        <v>42</v>
      </c>
      <c r="F107">
        <v>25824</v>
      </c>
      <c r="G107">
        <v>0.16263940520445999</v>
      </c>
      <c r="H107" t="s">
        <v>17</v>
      </c>
    </row>
    <row r="108" spans="1:8">
      <c r="A108" t="str">
        <f>CONCATENATE(B108,C108,VLOOKUP(H108,Sheet1!$D$1:$E$21,2,0))</f>
        <v>Scotland14agegrp2</v>
      </c>
      <c r="B108" t="s">
        <v>5</v>
      </c>
      <c r="C108">
        <v>14</v>
      </c>
      <c r="D108" t="s">
        <v>76</v>
      </c>
      <c r="E108">
        <v>89</v>
      </c>
      <c r="F108">
        <v>34205</v>
      </c>
      <c r="G108">
        <v>0.26019587779564302</v>
      </c>
      <c r="H108" t="s">
        <v>18</v>
      </c>
    </row>
    <row r="109" spans="1:8">
      <c r="A109" t="str">
        <f>CONCATENATE(B109,C109,VLOOKUP(H109,Sheet1!$D$1:$E$21,2,0))</f>
        <v>Scotland14agegrp3</v>
      </c>
      <c r="B109" t="s">
        <v>5</v>
      </c>
      <c r="C109">
        <v>14</v>
      </c>
      <c r="D109" t="s">
        <v>76</v>
      </c>
      <c r="E109">
        <v>632</v>
      </c>
      <c r="F109">
        <v>57387</v>
      </c>
      <c r="G109">
        <v>1.10129471831599</v>
      </c>
      <c r="H109" t="s">
        <v>19</v>
      </c>
    </row>
    <row r="110" spans="1:8">
      <c r="A110" t="str">
        <f>CONCATENATE(B110,C110,VLOOKUP(H110,Sheet1!$D$1:$E$21,2,0))</f>
        <v>Scotland14agegrp4</v>
      </c>
      <c r="B110" t="s">
        <v>5</v>
      </c>
      <c r="C110">
        <v>14</v>
      </c>
      <c r="D110" t="s">
        <v>76</v>
      </c>
      <c r="E110">
        <v>2748</v>
      </c>
      <c r="F110">
        <v>73924</v>
      </c>
      <c r="G110">
        <v>3.7173313132406198</v>
      </c>
      <c r="H110" t="s">
        <v>20</v>
      </c>
    </row>
    <row r="111" spans="1:8">
      <c r="A111" t="str">
        <f>CONCATENATE(B111,C111,VLOOKUP(H111,Sheet1!$D$1:$E$21,2,0))</f>
        <v>Scotland14agegrp5</v>
      </c>
      <c r="B111" t="s">
        <v>5</v>
      </c>
      <c r="C111">
        <v>14</v>
      </c>
      <c r="D111" t="s">
        <v>76</v>
      </c>
      <c r="E111">
        <v>2682</v>
      </c>
      <c r="F111">
        <v>29513</v>
      </c>
      <c r="G111">
        <v>9.0875207535662206</v>
      </c>
      <c r="H111" t="s">
        <v>21</v>
      </c>
    </row>
    <row r="112" spans="1:8">
      <c r="A112" t="str">
        <f>CONCATENATE(B112,C112,VLOOKUP(H112,Sheet1!$D$1:$E$21,2,0))</f>
        <v>Scotland15agegrp1</v>
      </c>
      <c r="B112" t="s">
        <v>5</v>
      </c>
      <c r="C112">
        <v>15</v>
      </c>
      <c r="D112" t="s">
        <v>77</v>
      </c>
      <c r="E112">
        <v>31</v>
      </c>
      <c r="F112">
        <v>25387</v>
      </c>
      <c r="G112">
        <v>0.122109741206129</v>
      </c>
      <c r="H112" t="s">
        <v>17</v>
      </c>
    </row>
    <row r="113" spans="1:8">
      <c r="A113" t="str">
        <f>CONCATENATE(B113,C113,VLOOKUP(H113,Sheet1!$D$1:$E$21,2,0))</f>
        <v>Scotland15agegrp2</v>
      </c>
      <c r="B113" t="s">
        <v>5</v>
      </c>
      <c r="C113">
        <v>15</v>
      </c>
      <c r="D113" t="s">
        <v>77</v>
      </c>
      <c r="E113">
        <v>103</v>
      </c>
      <c r="F113">
        <v>35460</v>
      </c>
      <c r="G113">
        <v>0.29046813310772701</v>
      </c>
      <c r="H113" t="s">
        <v>18</v>
      </c>
    </row>
    <row r="114" spans="1:8">
      <c r="A114" t="str">
        <f>CONCATENATE(B114,C114,VLOOKUP(H114,Sheet1!$D$1:$E$21,2,0))</f>
        <v>Scotland15agegrp3</v>
      </c>
      <c r="B114" t="s">
        <v>5</v>
      </c>
      <c r="C114">
        <v>15</v>
      </c>
      <c r="D114" t="s">
        <v>77</v>
      </c>
      <c r="E114">
        <v>631</v>
      </c>
      <c r="F114">
        <v>58371</v>
      </c>
      <c r="G114">
        <v>1.08101625807335</v>
      </c>
      <c r="H114" t="s">
        <v>19</v>
      </c>
    </row>
    <row r="115" spans="1:8">
      <c r="A115" t="str">
        <f>CONCATENATE(B115,C115,VLOOKUP(H115,Sheet1!$D$1:$E$21,2,0))</f>
        <v>Scotland15agegrp4</v>
      </c>
      <c r="B115" t="s">
        <v>5</v>
      </c>
      <c r="C115">
        <v>15</v>
      </c>
      <c r="D115" t="s">
        <v>77</v>
      </c>
      <c r="E115">
        <v>2741</v>
      </c>
      <c r="F115">
        <v>74641</v>
      </c>
      <c r="G115">
        <v>3.6722444768960698</v>
      </c>
      <c r="H115" t="s">
        <v>20</v>
      </c>
    </row>
    <row r="116" spans="1:8">
      <c r="A116" t="str">
        <f>CONCATENATE(B116,C116,VLOOKUP(H116,Sheet1!$D$1:$E$21,2,0))</f>
        <v>Scotland15agegrp5</v>
      </c>
      <c r="B116" t="s">
        <v>5</v>
      </c>
      <c r="C116">
        <v>15</v>
      </c>
      <c r="D116" t="s">
        <v>77</v>
      </c>
      <c r="E116">
        <v>2559</v>
      </c>
      <c r="F116">
        <v>29842</v>
      </c>
      <c r="G116">
        <v>8.5751625226191202</v>
      </c>
      <c r="H116" t="s">
        <v>21</v>
      </c>
    </row>
    <row r="117" spans="1:8">
      <c r="A117" t="str">
        <f>CONCATENATE(B117,C117,VLOOKUP(H117,Sheet1!$D$1:$E$21,2,0))</f>
        <v>Scotland16agegrp1</v>
      </c>
      <c r="B117" t="s">
        <v>5</v>
      </c>
      <c r="C117">
        <v>16</v>
      </c>
      <c r="D117" t="s">
        <v>78</v>
      </c>
      <c r="E117">
        <v>32</v>
      </c>
      <c r="F117">
        <v>26120</v>
      </c>
      <c r="G117">
        <v>0.12251148545176101</v>
      </c>
      <c r="H117" t="s">
        <v>17</v>
      </c>
    </row>
    <row r="118" spans="1:8">
      <c r="A118" t="str">
        <f>CONCATENATE(B118,C118,VLOOKUP(H118,Sheet1!$D$1:$E$21,2,0))</f>
        <v>Scotland16agegrp2</v>
      </c>
      <c r="B118" t="s">
        <v>5</v>
      </c>
      <c r="C118">
        <v>16</v>
      </c>
      <c r="D118" t="s">
        <v>78</v>
      </c>
      <c r="E118">
        <v>98</v>
      </c>
      <c r="F118">
        <v>34580</v>
      </c>
      <c r="G118">
        <v>0.28340080971659898</v>
      </c>
      <c r="H118" t="s">
        <v>18</v>
      </c>
    </row>
    <row r="119" spans="1:8">
      <c r="A119" t="str">
        <f>CONCATENATE(B119,C119,VLOOKUP(H119,Sheet1!$D$1:$E$21,2,0))</f>
        <v>Scotland16agegrp3</v>
      </c>
      <c r="B119" t="s">
        <v>5</v>
      </c>
      <c r="C119">
        <v>16</v>
      </c>
      <c r="D119" t="s">
        <v>78</v>
      </c>
      <c r="E119">
        <v>637</v>
      </c>
      <c r="F119">
        <v>58704</v>
      </c>
      <c r="G119">
        <v>1.0851049332243099</v>
      </c>
      <c r="H119" t="s">
        <v>19</v>
      </c>
    </row>
    <row r="120" spans="1:8">
      <c r="A120" t="str">
        <f>CONCATENATE(B120,C120,VLOOKUP(H120,Sheet1!$D$1:$E$21,2,0))</f>
        <v>Scotland16agegrp4</v>
      </c>
      <c r="B120" t="s">
        <v>5</v>
      </c>
      <c r="C120">
        <v>16</v>
      </c>
      <c r="D120" t="s">
        <v>78</v>
      </c>
      <c r="E120">
        <v>2865</v>
      </c>
      <c r="F120">
        <v>75525</v>
      </c>
      <c r="G120">
        <v>3.7934458788480598</v>
      </c>
      <c r="H120" t="s">
        <v>20</v>
      </c>
    </row>
    <row r="121" spans="1:8">
      <c r="A121" t="str">
        <f>CONCATENATE(B121,C121,VLOOKUP(H121,Sheet1!$D$1:$E$21,2,0))</f>
        <v>Scotland16agegrp5</v>
      </c>
      <c r="B121" t="s">
        <v>5</v>
      </c>
      <c r="C121">
        <v>16</v>
      </c>
      <c r="D121" t="s">
        <v>78</v>
      </c>
      <c r="E121">
        <v>2968</v>
      </c>
      <c r="F121">
        <v>31209</v>
      </c>
      <c r="G121">
        <v>9.5100772213143596</v>
      </c>
      <c r="H121" t="s">
        <v>21</v>
      </c>
    </row>
    <row r="122" spans="1:8">
      <c r="A122" t="str">
        <f>CONCATENATE(B122,C122,VLOOKUP(H122,Sheet1!$D$1:$E$21,2,0))</f>
        <v>Scotland17agegrp1</v>
      </c>
      <c r="B122" t="s">
        <v>5</v>
      </c>
      <c r="C122">
        <v>17</v>
      </c>
      <c r="D122" t="s">
        <v>79</v>
      </c>
      <c r="E122">
        <v>23</v>
      </c>
      <c r="F122">
        <v>27511</v>
      </c>
      <c r="G122">
        <v>8.3602922467376606E-2</v>
      </c>
      <c r="H122" t="s">
        <v>17</v>
      </c>
    </row>
    <row r="123" spans="1:8">
      <c r="A123" t="str">
        <f>CONCATENATE(B123,C123,VLOOKUP(H123,Sheet1!$D$1:$E$21,2,0))</f>
        <v>Scotland17agegrp2</v>
      </c>
      <c r="B123" t="s">
        <v>5</v>
      </c>
      <c r="C123">
        <v>17</v>
      </c>
      <c r="D123" t="s">
        <v>79</v>
      </c>
      <c r="E123">
        <v>91</v>
      </c>
      <c r="F123">
        <v>35789</v>
      </c>
      <c r="G123">
        <v>0.25426807119505901</v>
      </c>
      <c r="H123" t="s">
        <v>18</v>
      </c>
    </row>
    <row r="124" spans="1:8">
      <c r="A124" t="str">
        <f>CONCATENATE(B124,C124,VLOOKUP(H124,Sheet1!$D$1:$E$21,2,0))</f>
        <v>Scotland17agegrp3</v>
      </c>
      <c r="B124" t="s">
        <v>5</v>
      </c>
      <c r="C124">
        <v>17</v>
      </c>
      <c r="D124" t="s">
        <v>79</v>
      </c>
      <c r="E124">
        <v>688</v>
      </c>
      <c r="F124">
        <v>61046</v>
      </c>
      <c r="G124">
        <v>1.12701896930183</v>
      </c>
      <c r="H124" t="s">
        <v>19</v>
      </c>
    </row>
    <row r="125" spans="1:8">
      <c r="A125" t="str">
        <f>CONCATENATE(B125,C125,VLOOKUP(H125,Sheet1!$D$1:$E$21,2,0))</f>
        <v>Scotland17agegrp4</v>
      </c>
      <c r="B125" t="s">
        <v>5</v>
      </c>
      <c r="C125">
        <v>17</v>
      </c>
      <c r="D125" t="s">
        <v>79</v>
      </c>
      <c r="E125">
        <v>2884</v>
      </c>
      <c r="F125">
        <v>77486</v>
      </c>
      <c r="G125">
        <v>3.7219626771287699</v>
      </c>
      <c r="H125" t="s">
        <v>20</v>
      </c>
    </row>
    <row r="126" spans="1:8">
      <c r="A126" t="str">
        <f>CONCATENATE(B126,C126,VLOOKUP(H126,Sheet1!$D$1:$E$21,2,0))</f>
        <v>Scotland17agegrp5</v>
      </c>
      <c r="B126" t="s">
        <v>5</v>
      </c>
      <c r="C126">
        <v>17</v>
      </c>
      <c r="D126" t="s">
        <v>79</v>
      </c>
      <c r="E126">
        <v>2985</v>
      </c>
      <c r="F126">
        <v>31762</v>
      </c>
      <c r="G126">
        <v>9.3980227945343504</v>
      </c>
      <c r="H126" t="s">
        <v>21</v>
      </c>
    </row>
    <row r="127" spans="1:8">
      <c r="A127" t="str">
        <f>CONCATENATE(B127,C127,VLOOKUP(H127,Sheet1!$D$1:$E$21,2,0))</f>
        <v>Scotland18agegrp1</v>
      </c>
      <c r="B127" t="s">
        <v>5</v>
      </c>
      <c r="C127">
        <v>18</v>
      </c>
      <c r="D127" t="s">
        <v>80</v>
      </c>
      <c r="E127">
        <v>29</v>
      </c>
      <c r="F127">
        <v>26569</v>
      </c>
      <c r="G127">
        <v>0.10914976099966101</v>
      </c>
      <c r="H127" t="s">
        <v>17</v>
      </c>
    </row>
    <row r="128" spans="1:8">
      <c r="A128" t="str">
        <f>CONCATENATE(B128,C128,VLOOKUP(H128,Sheet1!$D$1:$E$21,2,0))</f>
        <v>Scotland18agegrp2</v>
      </c>
      <c r="B128" t="s">
        <v>5</v>
      </c>
      <c r="C128">
        <v>18</v>
      </c>
      <c r="D128" t="s">
        <v>80</v>
      </c>
      <c r="E128">
        <v>97</v>
      </c>
      <c r="F128">
        <v>35105</v>
      </c>
      <c r="G128">
        <v>0.276313915396667</v>
      </c>
      <c r="H128" t="s">
        <v>18</v>
      </c>
    </row>
    <row r="129" spans="1:8">
      <c r="A129" t="str">
        <f>CONCATENATE(B129,C129,VLOOKUP(H129,Sheet1!$D$1:$E$21,2,0))</f>
        <v>Scotland18agegrp3</v>
      </c>
      <c r="B129" t="s">
        <v>5</v>
      </c>
      <c r="C129">
        <v>18</v>
      </c>
      <c r="D129" t="s">
        <v>80</v>
      </c>
      <c r="E129">
        <v>642</v>
      </c>
      <c r="F129">
        <v>59133</v>
      </c>
      <c r="G129">
        <v>1.0856881944092101</v>
      </c>
      <c r="H129" t="s">
        <v>19</v>
      </c>
    </row>
    <row r="130" spans="1:8">
      <c r="A130" t="str">
        <f>CONCATENATE(B130,C130,VLOOKUP(H130,Sheet1!$D$1:$E$21,2,0))</f>
        <v>Scotland18agegrp4</v>
      </c>
      <c r="B130" t="s">
        <v>5</v>
      </c>
      <c r="C130">
        <v>18</v>
      </c>
      <c r="D130" t="s">
        <v>80</v>
      </c>
      <c r="E130">
        <v>2842</v>
      </c>
      <c r="F130">
        <v>75977</v>
      </c>
      <c r="G130">
        <v>3.7406057096226402</v>
      </c>
      <c r="H130" t="s">
        <v>20</v>
      </c>
    </row>
    <row r="131" spans="1:8">
      <c r="A131" t="str">
        <f>CONCATENATE(B131,C131,VLOOKUP(H131,Sheet1!$D$1:$E$21,2,0))</f>
        <v>Scotland18agegrp5</v>
      </c>
      <c r="B131" t="s">
        <v>5</v>
      </c>
      <c r="C131">
        <v>18</v>
      </c>
      <c r="D131" t="s">
        <v>80</v>
      </c>
      <c r="E131">
        <v>2814</v>
      </c>
      <c r="F131">
        <v>31128</v>
      </c>
      <c r="G131">
        <v>9.0400925212027694</v>
      </c>
      <c r="H131" t="s">
        <v>21</v>
      </c>
    </row>
    <row r="132" spans="1:8">
      <c r="A132" t="str">
        <f>CONCATENATE(B132,C132,VLOOKUP(H132,Sheet1!$D$1:$E$21,2,0))</f>
        <v>Scotland19agegrp1</v>
      </c>
      <c r="B132" t="s">
        <v>5</v>
      </c>
      <c r="C132">
        <v>19</v>
      </c>
      <c r="D132" t="s">
        <v>81</v>
      </c>
      <c r="E132">
        <v>28</v>
      </c>
      <c r="F132">
        <v>25905</v>
      </c>
      <c r="G132">
        <v>0.10808724184520301</v>
      </c>
      <c r="H132" t="s">
        <v>17</v>
      </c>
    </row>
    <row r="133" spans="1:8">
      <c r="A133" t="str">
        <f>CONCATENATE(B133,C133,VLOOKUP(H133,Sheet1!$D$1:$E$21,2,0))</f>
        <v>Scotland19agegrp2</v>
      </c>
      <c r="B133" t="s">
        <v>5</v>
      </c>
      <c r="C133">
        <v>19</v>
      </c>
      <c r="D133" t="s">
        <v>81</v>
      </c>
      <c r="E133">
        <v>80</v>
      </c>
      <c r="F133">
        <v>35071</v>
      </c>
      <c r="G133">
        <v>0.22810869379259199</v>
      </c>
      <c r="H133" t="s">
        <v>18</v>
      </c>
    </row>
    <row r="134" spans="1:8">
      <c r="A134" t="str">
        <f>CONCATENATE(B134,C134,VLOOKUP(H134,Sheet1!$D$1:$E$21,2,0))</f>
        <v>Scotland19agegrp3</v>
      </c>
      <c r="B134" t="s">
        <v>5</v>
      </c>
      <c r="C134">
        <v>19</v>
      </c>
      <c r="D134" t="s">
        <v>81</v>
      </c>
      <c r="E134">
        <v>594</v>
      </c>
      <c r="F134">
        <v>59414</v>
      </c>
      <c r="G134">
        <v>0.99976436530110702</v>
      </c>
      <c r="H134" t="s">
        <v>19</v>
      </c>
    </row>
    <row r="135" spans="1:8">
      <c r="A135" t="str">
        <f>CONCATENATE(B135,C135,VLOOKUP(H135,Sheet1!$D$1:$E$21,2,0))</f>
        <v>Scotland19agegrp4</v>
      </c>
      <c r="B135" t="s">
        <v>5</v>
      </c>
      <c r="C135">
        <v>19</v>
      </c>
      <c r="D135" t="s">
        <v>81</v>
      </c>
      <c r="E135">
        <v>2714</v>
      </c>
      <c r="F135">
        <v>75091</v>
      </c>
      <c r="G135">
        <v>3.6142813386424399</v>
      </c>
      <c r="H135" t="s">
        <v>20</v>
      </c>
    </row>
    <row r="136" spans="1:8">
      <c r="A136" t="str">
        <f>CONCATENATE(B136,C136,VLOOKUP(H136,Sheet1!$D$1:$E$21,2,0))</f>
        <v>Scotland19agegrp5</v>
      </c>
      <c r="B136" t="s">
        <v>5</v>
      </c>
      <c r="C136">
        <v>19</v>
      </c>
      <c r="D136" t="s">
        <v>81</v>
      </c>
      <c r="E136">
        <v>2603</v>
      </c>
      <c r="F136">
        <v>30913</v>
      </c>
      <c r="G136">
        <v>8.42040565457898</v>
      </c>
      <c r="H136" t="s">
        <v>21</v>
      </c>
    </row>
    <row r="137" spans="1:8">
      <c r="A137" t="str">
        <f>CONCATENATE(B137,C137,VLOOKUP(H137,Sheet1!$D$1:$E$21,2,0))</f>
        <v>Scotland20agegrp1</v>
      </c>
      <c r="B137" t="s">
        <v>5</v>
      </c>
      <c r="C137">
        <v>20</v>
      </c>
      <c r="D137" t="s">
        <v>82</v>
      </c>
      <c r="E137">
        <v>33</v>
      </c>
      <c r="F137">
        <v>27370</v>
      </c>
      <c r="G137">
        <v>0.120569967117281</v>
      </c>
      <c r="H137" t="s">
        <v>17</v>
      </c>
    </row>
    <row r="138" spans="1:8">
      <c r="A138" t="str">
        <f>CONCATENATE(B138,C138,VLOOKUP(H138,Sheet1!$D$1:$E$21,2,0))</f>
        <v>Scotland20agegrp2</v>
      </c>
      <c r="B138" t="s">
        <v>5</v>
      </c>
      <c r="C138">
        <v>20</v>
      </c>
      <c r="D138" t="s">
        <v>82</v>
      </c>
      <c r="E138">
        <v>85</v>
      </c>
      <c r="F138">
        <v>34429</v>
      </c>
      <c r="G138">
        <v>0.246884893549042</v>
      </c>
      <c r="H138" t="s">
        <v>18</v>
      </c>
    </row>
    <row r="139" spans="1:8">
      <c r="A139" t="str">
        <f>CONCATENATE(B139,C139,VLOOKUP(H139,Sheet1!$D$1:$E$21,2,0))</f>
        <v>Scotland20agegrp3</v>
      </c>
      <c r="B139" t="s">
        <v>5</v>
      </c>
      <c r="C139">
        <v>20</v>
      </c>
      <c r="D139" t="s">
        <v>82</v>
      </c>
      <c r="E139">
        <v>690</v>
      </c>
      <c r="F139">
        <v>60347</v>
      </c>
      <c r="G139">
        <v>1.1433874094818299</v>
      </c>
      <c r="H139" t="s">
        <v>19</v>
      </c>
    </row>
    <row r="140" spans="1:8">
      <c r="A140" t="str">
        <f>CONCATENATE(B140,C140,VLOOKUP(H140,Sheet1!$D$1:$E$21,2,0))</f>
        <v>Scotland20agegrp4</v>
      </c>
      <c r="B140" t="s">
        <v>5</v>
      </c>
      <c r="C140">
        <v>20</v>
      </c>
      <c r="D140" t="s">
        <v>82</v>
      </c>
      <c r="E140">
        <v>3093</v>
      </c>
      <c r="F140">
        <v>77775</v>
      </c>
      <c r="G140">
        <v>3.9768563162970101</v>
      </c>
      <c r="H140" t="s">
        <v>20</v>
      </c>
    </row>
    <row r="141" spans="1:8">
      <c r="A141" t="str">
        <f>CONCATENATE(B141,C141,VLOOKUP(H141,Sheet1!$D$1:$E$21,2,0))</f>
        <v>Scotland20agegrp5</v>
      </c>
      <c r="B141" t="s">
        <v>5</v>
      </c>
      <c r="C141">
        <v>20</v>
      </c>
      <c r="D141" t="s">
        <v>82</v>
      </c>
      <c r="E141">
        <v>3175</v>
      </c>
      <c r="F141">
        <v>32914</v>
      </c>
      <c r="G141">
        <v>9.6463510967977104</v>
      </c>
      <c r="H141" t="s">
        <v>21</v>
      </c>
    </row>
    <row r="142" spans="1:8">
      <c r="A142" t="str">
        <f>CONCATENATE(B142,C142,VLOOKUP(H142,Sheet1!$D$1:$E$21,2,0))</f>
        <v>Scotland21agegrp1</v>
      </c>
      <c r="B142" t="s">
        <v>5</v>
      </c>
      <c r="C142">
        <v>21</v>
      </c>
      <c r="D142" t="s">
        <v>83</v>
      </c>
      <c r="E142">
        <v>25</v>
      </c>
      <c r="F142">
        <v>26306</v>
      </c>
      <c r="G142">
        <v>9.5035353151372307E-2</v>
      </c>
      <c r="H142" t="s">
        <v>17</v>
      </c>
    </row>
    <row r="143" spans="1:8">
      <c r="A143" t="str">
        <f>CONCATENATE(B143,C143,VLOOKUP(H143,Sheet1!$D$1:$E$21,2,0))</f>
        <v>Scotland21agegrp2</v>
      </c>
      <c r="B143" t="s">
        <v>5</v>
      </c>
      <c r="C143">
        <v>21</v>
      </c>
      <c r="D143" t="s">
        <v>83</v>
      </c>
      <c r="E143">
        <v>93</v>
      </c>
      <c r="F143">
        <v>33767</v>
      </c>
      <c r="G143">
        <v>0.27541682707969301</v>
      </c>
      <c r="H143" t="s">
        <v>18</v>
      </c>
    </row>
    <row r="144" spans="1:8">
      <c r="A144" t="str">
        <f>CONCATENATE(B144,C144,VLOOKUP(H144,Sheet1!$D$1:$E$21,2,0))</f>
        <v>Scotland21agegrp3</v>
      </c>
      <c r="B144" t="s">
        <v>5</v>
      </c>
      <c r="C144">
        <v>21</v>
      </c>
      <c r="D144" t="s">
        <v>83</v>
      </c>
      <c r="E144">
        <v>676</v>
      </c>
      <c r="F144">
        <v>59184</v>
      </c>
      <c r="G144">
        <v>1.14220059475533</v>
      </c>
      <c r="H144" t="s">
        <v>19</v>
      </c>
    </row>
    <row r="145" spans="1:8">
      <c r="A145" t="str">
        <f>CONCATENATE(B145,C145,VLOOKUP(H145,Sheet1!$D$1:$E$21,2,0))</f>
        <v>Scotland21agegrp4</v>
      </c>
      <c r="B145" t="s">
        <v>5</v>
      </c>
      <c r="C145">
        <v>21</v>
      </c>
      <c r="D145" t="s">
        <v>83</v>
      </c>
      <c r="E145">
        <v>2980</v>
      </c>
      <c r="F145">
        <v>76285</v>
      </c>
      <c r="G145">
        <v>3.9064036180113999</v>
      </c>
      <c r="H145" t="s">
        <v>20</v>
      </c>
    </row>
    <row r="146" spans="1:8">
      <c r="A146" t="str">
        <f>CONCATENATE(B146,C146,VLOOKUP(H146,Sheet1!$D$1:$E$21,2,0))</f>
        <v>Scotland21agegrp5</v>
      </c>
      <c r="B146" t="s">
        <v>5</v>
      </c>
      <c r="C146">
        <v>21</v>
      </c>
      <c r="D146" t="s">
        <v>83</v>
      </c>
      <c r="E146">
        <v>3201</v>
      </c>
      <c r="F146">
        <v>32045</v>
      </c>
      <c r="G146">
        <v>9.9890778592604104</v>
      </c>
      <c r="H146" t="s">
        <v>21</v>
      </c>
    </row>
    <row r="147" spans="1:8">
      <c r="A147" t="str">
        <f>CONCATENATE(B147,C147,VLOOKUP(H147,Sheet1!$D$1:$E$21,2,0))</f>
        <v>Scotland22agegrp1</v>
      </c>
      <c r="B147" t="s">
        <v>5</v>
      </c>
      <c r="C147">
        <v>22</v>
      </c>
      <c r="D147" t="s">
        <v>84</v>
      </c>
      <c r="E147">
        <v>23</v>
      </c>
      <c r="F147">
        <v>26655</v>
      </c>
      <c r="G147">
        <v>8.62877508910148E-2</v>
      </c>
      <c r="H147" t="s">
        <v>17</v>
      </c>
    </row>
    <row r="148" spans="1:8">
      <c r="A148" t="str">
        <f>CONCATENATE(B148,C148,VLOOKUP(H148,Sheet1!$D$1:$E$21,2,0))</f>
        <v>Scotland22agegrp2</v>
      </c>
      <c r="B148" t="s">
        <v>5</v>
      </c>
      <c r="C148">
        <v>22</v>
      </c>
      <c r="D148" t="s">
        <v>84</v>
      </c>
      <c r="E148">
        <v>87</v>
      </c>
      <c r="F148">
        <v>34524</v>
      </c>
      <c r="G148">
        <v>0.25199860966284299</v>
      </c>
      <c r="H148" t="s">
        <v>18</v>
      </c>
    </row>
    <row r="149" spans="1:8">
      <c r="A149" t="str">
        <f>CONCATENATE(B149,C149,VLOOKUP(H149,Sheet1!$D$1:$E$21,2,0))</f>
        <v>Scotland22agegrp3</v>
      </c>
      <c r="B149" t="s">
        <v>5</v>
      </c>
      <c r="C149">
        <v>22</v>
      </c>
      <c r="D149" t="s">
        <v>84</v>
      </c>
      <c r="E149">
        <v>669</v>
      </c>
      <c r="F149">
        <v>60398</v>
      </c>
      <c r="G149">
        <v>1.1076525712771901</v>
      </c>
      <c r="H149" t="s">
        <v>19</v>
      </c>
    </row>
    <row r="150" spans="1:8">
      <c r="A150" t="str">
        <f>CONCATENATE(B150,C150,VLOOKUP(H150,Sheet1!$D$1:$E$21,2,0))</f>
        <v>Scotland22agegrp4</v>
      </c>
      <c r="B150" t="s">
        <v>5</v>
      </c>
      <c r="C150">
        <v>22</v>
      </c>
      <c r="D150" t="s">
        <v>84</v>
      </c>
      <c r="E150">
        <v>2835</v>
      </c>
      <c r="F150">
        <v>77142</v>
      </c>
      <c r="G150">
        <v>3.6750408337870399</v>
      </c>
      <c r="H150" t="s">
        <v>20</v>
      </c>
    </row>
    <row r="151" spans="1:8">
      <c r="A151" t="str">
        <f>CONCATENATE(B151,C151,VLOOKUP(H151,Sheet1!$D$1:$E$21,2,0))</f>
        <v>Scotland22agegrp5</v>
      </c>
      <c r="B151" t="s">
        <v>5</v>
      </c>
      <c r="C151">
        <v>22</v>
      </c>
      <c r="D151" t="s">
        <v>84</v>
      </c>
      <c r="E151">
        <v>2640</v>
      </c>
      <c r="F151">
        <v>31253</v>
      </c>
      <c r="G151">
        <v>8.4471890698492906</v>
      </c>
      <c r="H151" t="s">
        <v>21</v>
      </c>
    </row>
    <row r="152" spans="1:8">
      <c r="A152" t="str">
        <f>CONCATENATE(B152,C152,VLOOKUP(H152,Sheet1!$D$1:$E$21,2,0))</f>
        <v>Scotland23agegrp1</v>
      </c>
      <c r="B152" t="s">
        <v>5</v>
      </c>
      <c r="C152">
        <v>23</v>
      </c>
      <c r="D152" t="s">
        <v>85</v>
      </c>
      <c r="E152">
        <v>21</v>
      </c>
      <c r="F152">
        <v>26450</v>
      </c>
      <c r="G152">
        <v>7.9395085066162496E-2</v>
      </c>
      <c r="H152" t="s">
        <v>17</v>
      </c>
    </row>
    <row r="153" spans="1:8">
      <c r="A153" t="str">
        <f>CONCATENATE(B153,C153,VLOOKUP(H153,Sheet1!$D$1:$E$21,2,0))</f>
        <v>Scotland23agegrp2</v>
      </c>
      <c r="B153" t="s">
        <v>5</v>
      </c>
      <c r="C153">
        <v>23</v>
      </c>
      <c r="D153" t="s">
        <v>85</v>
      </c>
      <c r="E153">
        <v>85</v>
      </c>
      <c r="F153">
        <v>35363</v>
      </c>
      <c r="G153">
        <v>0.240364222492435</v>
      </c>
      <c r="H153" t="s">
        <v>18</v>
      </c>
    </row>
    <row r="154" spans="1:8">
      <c r="A154" t="str">
        <f>CONCATENATE(B154,C154,VLOOKUP(H154,Sheet1!$D$1:$E$21,2,0))</f>
        <v>Scotland23agegrp3</v>
      </c>
      <c r="B154" t="s">
        <v>5</v>
      </c>
      <c r="C154">
        <v>23</v>
      </c>
      <c r="D154" t="s">
        <v>85</v>
      </c>
      <c r="E154">
        <v>630</v>
      </c>
      <c r="F154">
        <v>59596</v>
      </c>
      <c r="G154">
        <v>1.0571179273776701</v>
      </c>
      <c r="H154" t="s">
        <v>19</v>
      </c>
    </row>
    <row r="155" spans="1:8">
      <c r="A155" t="str">
        <f>CONCATENATE(B155,C155,VLOOKUP(H155,Sheet1!$D$1:$E$21,2,0))</f>
        <v>Scotland23agegrp4</v>
      </c>
      <c r="B155" t="s">
        <v>5</v>
      </c>
      <c r="C155">
        <v>23</v>
      </c>
      <c r="D155" t="s">
        <v>85</v>
      </c>
      <c r="E155">
        <v>2678</v>
      </c>
      <c r="F155">
        <v>76464</v>
      </c>
      <c r="G155">
        <v>3.50230173676501</v>
      </c>
      <c r="H155" t="s">
        <v>20</v>
      </c>
    </row>
    <row r="156" spans="1:8">
      <c r="A156" t="str">
        <f>CONCATENATE(B156,C156,VLOOKUP(H156,Sheet1!$D$1:$E$21,2,0))</f>
        <v>Scotland23agegrp5</v>
      </c>
      <c r="B156" t="s">
        <v>5</v>
      </c>
      <c r="C156">
        <v>23</v>
      </c>
      <c r="D156" t="s">
        <v>85</v>
      </c>
      <c r="E156">
        <v>2509</v>
      </c>
      <c r="F156">
        <v>31523</v>
      </c>
      <c r="G156">
        <v>7.9592678361831002</v>
      </c>
      <c r="H156" t="s">
        <v>21</v>
      </c>
    </row>
    <row r="157" spans="1:8">
      <c r="A157" t="str">
        <f>CONCATENATE(B157,C157,VLOOKUP(H157,Sheet1!$D$1:$E$21,2,0))</f>
        <v>Scotland24agegrp1</v>
      </c>
      <c r="B157" t="s">
        <v>5</v>
      </c>
      <c r="C157">
        <v>24</v>
      </c>
      <c r="D157" t="s">
        <v>86</v>
      </c>
      <c r="E157">
        <v>16</v>
      </c>
      <c r="F157">
        <v>27471</v>
      </c>
      <c r="G157">
        <v>5.8243238324050803E-2</v>
      </c>
      <c r="H157" t="s">
        <v>17</v>
      </c>
    </row>
    <row r="158" spans="1:8">
      <c r="A158" t="str">
        <f>CONCATENATE(B158,C158,VLOOKUP(H158,Sheet1!$D$1:$E$21,2,0))</f>
        <v>Scotland24agegrp2</v>
      </c>
      <c r="B158" t="s">
        <v>5</v>
      </c>
      <c r="C158">
        <v>24</v>
      </c>
      <c r="D158" t="s">
        <v>86</v>
      </c>
      <c r="E158">
        <v>60</v>
      </c>
      <c r="F158">
        <v>34552</v>
      </c>
      <c r="G158">
        <v>0.173651308173188</v>
      </c>
      <c r="H158" t="s">
        <v>18</v>
      </c>
    </row>
    <row r="159" spans="1:8">
      <c r="A159" t="str">
        <f>CONCATENATE(B159,C159,VLOOKUP(H159,Sheet1!$D$1:$E$21,2,0))</f>
        <v>Scotland24agegrp3</v>
      </c>
      <c r="B159" t="s">
        <v>5</v>
      </c>
      <c r="C159">
        <v>24</v>
      </c>
      <c r="D159" t="s">
        <v>86</v>
      </c>
      <c r="E159">
        <v>641</v>
      </c>
      <c r="F159">
        <v>60359</v>
      </c>
      <c r="G159">
        <v>1.06197915803774</v>
      </c>
      <c r="H159" t="s">
        <v>19</v>
      </c>
    </row>
    <row r="160" spans="1:8">
      <c r="A160" t="str">
        <f>CONCATENATE(B160,C160,VLOOKUP(H160,Sheet1!$D$1:$E$21,2,0))</f>
        <v>Scotland24agegrp4</v>
      </c>
      <c r="B160" t="s">
        <v>5</v>
      </c>
      <c r="C160">
        <v>24</v>
      </c>
      <c r="D160" t="s">
        <v>86</v>
      </c>
      <c r="E160">
        <v>2840</v>
      </c>
      <c r="F160">
        <v>77281</v>
      </c>
      <c r="G160">
        <v>3.6749006871029102</v>
      </c>
      <c r="H160" t="s">
        <v>20</v>
      </c>
    </row>
    <row r="161" spans="1:8">
      <c r="A161" t="str">
        <f>CONCATENATE(B161,C161,VLOOKUP(H161,Sheet1!$D$1:$E$21,2,0))</f>
        <v>Scotland24agegrp5</v>
      </c>
      <c r="B161" t="s">
        <v>5</v>
      </c>
      <c r="C161">
        <v>24</v>
      </c>
      <c r="D161" t="s">
        <v>86</v>
      </c>
      <c r="E161">
        <v>2872</v>
      </c>
      <c r="F161">
        <v>32317</v>
      </c>
      <c r="G161">
        <v>8.8869635176532409</v>
      </c>
      <c r="H161" t="s">
        <v>21</v>
      </c>
    </row>
    <row r="162" spans="1:8">
      <c r="A162" t="str">
        <f>CONCATENATE(B162,C162,VLOOKUP(H162,Sheet1!$D$1:$E$21,2,0))</f>
        <v>Scotland25agegrp1</v>
      </c>
      <c r="B162" t="s">
        <v>5</v>
      </c>
      <c r="C162">
        <v>25</v>
      </c>
      <c r="D162" t="s">
        <v>100</v>
      </c>
      <c r="E162">
        <v>15</v>
      </c>
      <c r="F162">
        <v>28156</v>
      </c>
      <c r="G162">
        <v>5.3274612871146397E-2</v>
      </c>
      <c r="H162" t="s">
        <v>17</v>
      </c>
    </row>
    <row r="163" spans="1:8">
      <c r="A163" t="str">
        <f>CONCATENATE(B163,C163,VLOOKUP(H163,Sheet1!$D$1:$E$21,2,0))</f>
        <v>Scotland25agegrp2</v>
      </c>
      <c r="B163" t="s">
        <v>5</v>
      </c>
      <c r="C163">
        <v>25</v>
      </c>
      <c r="D163" t="s">
        <v>100</v>
      </c>
      <c r="E163">
        <v>90</v>
      </c>
      <c r="F163">
        <v>35247</v>
      </c>
      <c r="G163">
        <v>0.25534088007489902</v>
      </c>
      <c r="H163" t="s">
        <v>18</v>
      </c>
    </row>
    <row r="164" spans="1:8">
      <c r="A164" t="str">
        <f>CONCATENATE(B164,C164,VLOOKUP(H164,Sheet1!$D$1:$E$21,2,0))</f>
        <v>Scotland25agegrp3</v>
      </c>
      <c r="B164" t="s">
        <v>5</v>
      </c>
      <c r="C164">
        <v>25</v>
      </c>
      <c r="D164" t="s">
        <v>100</v>
      </c>
      <c r="E164">
        <v>628</v>
      </c>
      <c r="F164">
        <v>61181</v>
      </c>
      <c r="G164">
        <v>1.0264624638368101</v>
      </c>
      <c r="H164" t="s">
        <v>19</v>
      </c>
    </row>
    <row r="165" spans="1:8">
      <c r="A165" t="str">
        <f>CONCATENATE(B165,C165,VLOOKUP(H165,Sheet1!$D$1:$E$21,2,0))</f>
        <v>Scotland25agegrp4</v>
      </c>
      <c r="B165" t="s">
        <v>5</v>
      </c>
      <c r="C165">
        <v>25</v>
      </c>
      <c r="D165" t="s">
        <v>100</v>
      </c>
      <c r="E165">
        <v>2784</v>
      </c>
      <c r="F165">
        <v>78714</v>
      </c>
      <c r="G165">
        <v>3.5368549432121301</v>
      </c>
      <c r="H165" t="s">
        <v>20</v>
      </c>
    </row>
    <row r="166" spans="1:8">
      <c r="A166" t="str">
        <f>CONCATENATE(B166,C166,VLOOKUP(H166,Sheet1!$D$1:$E$21,2,0))</f>
        <v>Scotland25agegrp5</v>
      </c>
      <c r="B166" t="s">
        <v>5</v>
      </c>
      <c r="C166">
        <v>25</v>
      </c>
      <c r="D166" t="s">
        <v>100</v>
      </c>
      <c r="E166">
        <v>2864</v>
      </c>
      <c r="F166">
        <v>32503</v>
      </c>
      <c r="G166">
        <v>8.8114943236008898</v>
      </c>
      <c r="H166" t="s">
        <v>21</v>
      </c>
    </row>
    <row r="167" spans="1:8">
      <c r="A167" t="str">
        <f>CONCATENATE(B167,C167,VLOOKUP(H167,Sheet1!$D$1:$E$21,2,0))</f>
        <v>Scotland26agegrp1</v>
      </c>
      <c r="B167" t="s">
        <v>5</v>
      </c>
      <c r="C167">
        <v>26</v>
      </c>
      <c r="D167" t="s">
        <v>101</v>
      </c>
      <c r="E167">
        <v>21</v>
      </c>
      <c r="F167">
        <v>27753</v>
      </c>
      <c r="G167">
        <v>7.5667495405901994E-2</v>
      </c>
      <c r="H167" t="s">
        <v>17</v>
      </c>
    </row>
    <row r="168" spans="1:8">
      <c r="A168" t="str">
        <f>CONCATENATE(B168,C168,VLOOKUP(H168,Sheet1!$D$1:$E$21,2,0))</f>
        <v>Scotland26agegrp2</v>
      </c>
      <c r="B168" t="s">
        <v>5</v>
      </c>
      <c r="C168">
        <v>26</v>
      </c>
      <c r="D168" t="s">
        <v>101</v>
      </c>
      <c r="E168">
        <v>65</v>
      </c>
      <c r="F168">
        <v>35248</v>
      </c>
      <c r="G168">
        <v>0.18440762596459301</v>
      </c>
      <c r="H168" t="s">
        <v>18</v>
      </c>
    </row>
    <row r="169" spans="1:8">
      <c r="A169" t="str">
        <f>CONCATENATE(B169,C169,VLOOKUP(H169,Sheet1!$D$1:$E$21,2,0))</f>
        <v>Scotland26agegrp3</v>
      </c>
      <c r="B169" t="s">
        <v>5</v>
      </c>
      <c r="C169">
        <v>26</v>
      </c>
      <c r="D169" t="s">
        <v>101</v>
      </c>
      <c r="E169">
        <v>637</v>
      </c>
      <c r="F169">
        <v>60406</v>
      </c>
      <c r="G169">
        <v>1.05453100685362</v>
      </c>
      <c r="H169" t="s">
        <v>19</v>
      </c>
    </row>
    <row r="170" spans="1:8">
      <c r="A170" t="str">
        <f>CONCATENATE(B170,C170,VLOOKUP(H170,Sheet1!$D$1:$E$21,2,0))</f>
        <v>Scotland26agegrp4</v>
      </c>
      <c r="B170" t="s">
        <v>5</v>
      </c>
      <c r="C170">
        <v>26</v>
      </c>
      <c r="D170" t="s">
        <v>101</v>
      </c>
      <c r="E170">
        <v>2646</v>
      </c>
      <c r="F170">
        <v>78134</v>
      </c>
      <c r="G170">
        <v>3.3864898763662401</v>
      </c>
      <c r="H170" t="s">
        <v>20</v>
      </c>
    </row>
    <row r="171" spans="1:8">
      <c r="A171" t="str">
        <f>CONCATENATE(B171,C171,VLOOKUP(H171,Sheet1!$D$1:$E$21,2,0))</f>
        <v>Scotland26agegrp5</v>
      </c>
      <c r="B171" t="s">
        <v>5</v>
      </c>
      <c r="C171">
        <v>26</v>
      </c>
      <c r="D171" t="s">
        <v>101</v>
      </c>
      <c r="E171">
        <v>2546</v>
      </c>
      <c r="F171">
        <v>32354</v>
      </c>
      <c r="G171">
        <v>7.8691970080979097</v>
      </c>
      <c r="H171" t="s">
        <v>21</v>
      </c>
    </row>
    <row r="172" spans="1:8">
      <c r="A172" t="str">
        <f>CONCATENATE(B172,C172,VLOOKUP(H172,Sheet1!$D$1:$E$21,2,0))</f>
        <v>Scotland27agegrp1</v>
      </c>
      <c r="B172" t="s">
        <v>5</v>
      </c>
      <c r="C172">
        <v>27</v>
      </c>
      <c r="D172" t="s">
        <v>102</v>
      </c>
      <c r="E172">
        <v>22</v>
      </c>
      <c r="F172">
        <v>26019</v>
      </c>
      <c r="G172">
        <v>8.4553595449479199E-2</v>
      </c>
      <c r="H172" t="s">
        <v>17</v>
      </c>
    </row>
    <row r="173" spans="1:8">
      <c r="A173" t="str">
        <f>CONCATENATE(B173,C173,VLOOKUP(H173,Sheet1!$D$1:$E$21,2,0))</f>
        <v>Scotland27agegrp2</v>
      </c>
      <c r="B173" t="s">
        <v>5</v>
      </c>
      <c r="C173">
        <v>27</v>
      </c>
      <c r="D173" t="s">
        <v>102</v>
      </c>
      <c r="E173">
        <v>94</v>
      </c>
      <c r="F173">
        <v>34862</v>
      </c>
      <c r="G173">
        <v>0.26963455911881101</v>
      </c>
      <c r="H173" t="s">
        <v>18</v>
      </c>
    </row>
    <row r="174" spans="1:8">
      <c r="A174" t="str">
        <f>CONCATENATE(B174,C174,VLOOKUP(H174,Sheet1!$D$1:$E$21,2,0))</f>
        <v>Scotland27agegrp3</v>
      </c>
      <c r="B174" t="s">
        <v>5</v>
      </c>
      <c r="C174">
        <v>27</v>
      </c>
      <c r="D174" t="s">
        <v>102</v>
      </c>
      <c r="E174">
        <v>660</v>
      </c>
      <c r="F174">
        <v>59684</v>
      </c>
      <c r="G174">
        <v>1.10582400643388</v>
      </c>
      <c r="H174" t="s">
        <v>19</v>
      </c>
    </row>
    <row r="175" spans="1:8">
      <c r="A175" t="str">
        <f>CONCATENATE(B175,C175,VLOOKUP(H175,Sheet1!$D$1:$E$21,2,0))</f>
        <v>Scotland27agegrp4</v>
      </c>
      <c r="B175" t="s">
        <v>5</v>
      </c>
      <c r="C175">
        <v>27</v>
      </c>
      <c r="D175" t="s">
        <v>102</v>
      </c>
      <c r="E175">
        <v>2663</v>
      </c>
      <c r="F175">
        <v>78587</v>
      </c>
      <c r="G175">
        <v>3.38860116813213</v>
      </c>
      <c r="H175" t="s">
        <v>20</v>
      </c>
    </row>
    <row r="176" spans="1:8">
      <c r="A176" t="str">
        <f>CONCATENATE(B176,C176,VLOOKUP(H176,Sheet1!$D$1:$E$21,2,0))</f>
        <v>Scotland27agegrp5</v>
      </c>
      <c r="B176" t="s">
        <v>5</v>
      </c>
      <c r="C176">
        <v>27</v>
      </c>
      <c r="D176" t="s">
        <v>102</v>
      </c>
      <c r="E176">
        <v>2739</v>
      </c>
      <c r="F176">
        <v>32859</v>
      </c>
      <c r="G176">
        <v>8.3356158130192597</v>
      </c>
      <c r="H176" t="s">
        <v>21</v>
      </c>
    </row>
    <row r="177" spans="1:8">
      <c r="A177" t="str">
        <f>CONCATENATE(B177,C177,VLOOKUP(H177,Sheet1!$D$1:$E$21,2,0))</f>
        <v>Scotland28agegrp1</v>
      </c>
      <c r="B177" t="s">
        <v>5</v>
      </c>
      <c r="C177">
        <v>28</v>
      </c>
      <c r="D177" t="s">
        <v>103</v>
      </c>
      <c r="E177">
        <v>18</v>
      </c>
      <c r="F177">
        <v>28990</v>
      </c>
      <c r="G177">
        <v>6.2090375991721201E-2</v>
      </c>
      <c r="H177" t="s">
        <v>17</v>
      </c>
    </row>
    <row r="178" spans="1:8">
      <c r="A178" t="str">
        <f>CONCATENATE(B178,C178,VLOOKUP(H178,Sheet1!$D$1:$E$21,2,0))</f>
        <v>Scotland28agegrp2</v>
      </c>
      <c r="B178" t="s">
        <v>5</v>
      </c>
      <c r="C178">
        <v>28</v>
      </c>
      <c r="D178" t="s">
        <v>103</v>
      </c>
      <c r="E178">
        <v>75</v>
      </c>
      <c r="F178">
        <v>34076</v>
      </c>
      <c r="G178">
        <v>0.22009625542903999</v>
      </c>
      <c r="H178" t="s">
        <v>18</v>
      </c>
    </row>
    <row r="179" spans="1:8">
      <c r="A179" t="str">
        <f>CONCATENATE(B179,C179,VLOOKUP(H179,Sheet1!$D$1:$E$21,2,0))</f>
        <v>Scotland28agegrp3</v>
      </c>
      <c r="B179" t="s">
        <v>5</v>
      </c>
      <c r="C179">
        <v>28</v>
      </c>
      <c r="D179" t="s">
        <v>103</v>
      </c>
      <c r="E179">
        <v>709</v>
      </c>
      <c r="F179">
        <v>59532</v>
      </c>
      <c r="G179">
        <v>1.1909561244372699</v>
      </c>
      <c r="H179" t="s">
        <v>19</v>
      </c>
    </row>
    <row r="180" spans="1:8">
      <c r="A180" t="str">
        <f>CONCATENATE(B180,C180,VLOOKUP(H180,Sheet1!$D$1:$E$21,2,0))</f>
        <v>Scotland28agegrp4</v>
      </c>
      <c r="B180" t="s">
        <v>5</v>
      </c>
      <c r="C180">
        <v>28</v>
      </c>
      <c r="D180" t="s">
        <v>103</v>
      </c>
      <c r="E180">
        <v>2885</v>
      </c>
      <c r="F180">
        <v>78796</v>
      </c>
      <c r="G180">
        <v>3.66135336819127</v>
      </c>
      <c r="H180" t="s">
        <v>20</v>
      </c>
    </row>
    <row r="181" spans="1:8">
      <c r="A181" t="str">
        <f>CONCATENATE(B181,C181,VLOOKUP(H181,Sheet1!$D$1:$E$21,2,0))</f>
        <v>Scotland28agegrp5</v>
      </c>
      <c r="B181" t="s">
        <v>5</v>
      </c>
      <c r="C181">
        <v>28</v>
      </c>
      <c r="D181" t="s">
        <v>103</v>
      </c>
      <c r="E181">
        <v>3231</v>
      </c>
      <c r="F181">
        <v>34021</v>
      </c>
      <c r="G181">
        <v>9.4970753358219895</v>
      </c>
      <c r="H181" t="s">
        <v>21</v>
      </c>
    </row>
    <row r="182" spans="1:8">
      <c r="A182" t="str">
        <f>CONCATENATE(B182,C182,VLOOKUP(H182,Sheet1!$D$1:$E$21,2,0))</f>
        <v>Scotland28na</v>
      </c>
      <c r="B182" t="s">
        <v>5</v>
      </c>
      <c r="C182">
        <v>28</v>
      </c>
      <c r="D182" t="s">
        <v>103</v>
      </c>
      <c r="E182">
        <v>0</v>
      </c>
      <c r="F182">
        <v>2</v>
      </c>
      <c r="G182">
        <v>0</v>
      </c>
      <c r="H182" t="s">
        <v>22</v>
      </c>
    </row>
    <row r="183" spans="1:8">
      <c r="A183" t="str">
        <f>CONCATENATE(B183,C183,VLOOKUP(H183,Sheet1!$D$1:$E$21,2,0))</f>
        <v>Scotland29agegrp1</v>
      </c>
      <c r="B183" t="s">
        <v>5</v>
      </c>
      <c r="C183">
        <v>29</v>
      </c>
      <c r="D183" t="s">
        <v>104</v>
      </c>
      <c r="E183">
        <v>29</v>
      </c>
      <c r="F183">
        <v>27876</v>
      </c>
      <c r="G183">
        <v>0.104032142344669</v>
      </c>
      <c r="H183" t="s">
        <v>17</v>
      </c>
    </row>
    <row r="184" spans="1:8">
      <c r="A184" t="str">
        <f>CONCATENATE(B184,C184,VLOOKUP(H184,Sheet1!$D$1:$E$21,2,0))</f>
        <v>Scotland29agegrp2</v>
      </c>
      <c r="B184" t="s">
        <v>5</v>
      </c>
      <c r="C184">
        <v>29</v>
      </c>
      <c r="D184" t="s">
        <v>104</v>
      </c>
      <c r="E184">
        <v>82</v>
      </c>
      <c r="F184">
        <v>34248</v>
      </c>
      <c r="G184">
        <v>0.23943003971034801</v>
      </c>
      <c r="H184" t="s">
        <v>18</v>
      </c>
    </row>
    <row r="185" spans="1:8">
      <c r="A185" t="str">
        <f>CONCATENATE(B185,C185,VLOOKUP(H185,Sheet1!$D$1:$E$21,2,0))</f>
        <v>Scotland29agegrp3</v>
      </c>
      <c r="B185" t="s">
        <v>5</v>
      </c>
      <c r="C185">
        <v>29</v>
      </c>
      <c r="D185" t="s">
        <v>104</v>
      </c>
      <c r="E185">
        <v>700</v>
      </c>
      <c r="F185">
        <v>60267</v>
      </c>
      <c r="G185">
        <v>1.16149800056415</v>
      </c>
      <c r="H185" t="s">
        <v>19</v>
      </c>
    </row>
    <row r="186" spans="1:8">
      <c r="A186" t="str">
        <f>CONCATENATE(B186,C186,VLOOKUP(H186,Sheet1!$D$1:$E$21,2,0))</f>
        <v>Scotland29agegrp4</v>
      </c>
      <c r="B186" t="s">
        <v>5</v>
      </c>
      <c r="C186">
        <v>29</v>
      </c>
      <c r="D186" t="s">
        <v>104</v>
      </c>
      <c r="E186">
        <v>3114</v>
      </c>
      <c r="F186">
        <v>80121</v>
      </c>
      <c r="G186">
        <v>3.8866214850039298</v>
      </c>
      <c r="H186" t="s">
        <v>20</v>
      </c>
    </row>
    <row r="187" spans="1:8">
      <c r="A187" t="str">
        <f>CONCATENATE(B187,C187,VLOOKUP(H187,Sheet1!$D$1:$E$21,2,0))</f>
        <v>Scotland29agegrp5</v>
      </c>
      <c r="B187" t="s">
        <v>5</v>
      </c>
      <c r="C187">
        <v>29</v>
      </c>
      <c r="D187" t="s">
        <v>104</v>
      </c>
      <c r="E187">
        <v>3452</v>
      </c>
      <c r="F187">
        <v>34127</v>
      </c>
      <c r="G187">
        <v>10.115158085972899</v>
      </c>
      <c r="H187" t="s">
        <v>21</v>
      </c>
    </row>
    <row r="188" spans="1:8">
      <c r="A188" t="str">
        <f>CONCATENATE(B188,C188,VLOOKUP(H188,Sheet1!$D$1:$E$21,2,0))</f>
        <v>Scotland30agegrp1</v>
      </c>
      <c r="B188" t="s">
        <v>5</v>
      </c>
      <c r="C188">
        <v>30</v>
      </c>
      <c r="D188" t="s">
        <v>105</v>
      </c>
      <c r="E188">
        <v>12</v>
      </c>
      <c r="F188">
        <v>25928</v>
      </c>
      <c r="G188">
        <v>4.6282011724776299E-2</v>
      </c>
      <c r="H188" t="s">
        <v>17</v>
      </c>
    </row>
    <row r="189" spans="1:8">
      <c r="A189" t="str">
        <f>CONCATENATE(B189,C189,VLOOKUP(H189,Sheet1!$D$1:$E$21,2,0))</f>
        <v>Scotland30agegrp2</v>
      </c>
      <c r="B189" t="s">
        <v>5</v>
      </c>
      <c r="C189">
        <v>30</v>
      </c>
      <c r="D189" t="s">
        <v>105</v>
      </c>
      <c r="E189">
        <v>90</v>
      </c>
      <c r="F189">
        <v>34571</v>
      </c>
      <c r="G189">
        <v>0.26033380579097998</v>
      </c>
      <c r="H189" t="s">
        <v>18</v>
      </c>
    </row>
    <row r="190" spans="1:8">
      <c r="A190" t="str">
        <f>CONCATENATE(B190,C190,VLOOKUP(H190,Sheet1!$D$1:$E$21,2,0))</f>
        <v>Scotland30agegrp3</v>
      </c>
      <c r="B190" t="s">
        <v>5</v>
      </c>
      <c r="C190">
        <v>30</v>
      </c>
      <c r="D190" t="s">
        <v>105</v>
      </c>
      <c r="E190">
        <v>676</v>
      </c>
      <c r="F190">
        <v>60079</v>
      </c>
      <c r="G190">
        <v>1.1251851728557301</v>
      </c>
      <c r="H190" t="s">
        <v>19</v>
      </c>
    </row>
    <row r="191" spans="1:8">
      <c r="A191" t="str">
        <f>CONCATENATE(B191,C191,VLOOKUP(H191,Sheet1!$D$1:$E$21,2,0))</f>
        <v>Scotland30agegrp4</v>
      </c>
      <c r="B191" t="s">
        <v>5</v>
      </c>
      <c r="C191">
        <v>30</v>
      </c>
      <c r="D191" t="s">
        <v>105</v>
      </c>
      <c r="E191">
        <v>2920</v>
      </c>
      <c r="F191">
        <v>78954</v>
      </c>
      <c r="G191">
        <v>3.6983560047622599</v>
      </c>
      <c r="H191" t="s">
        <v>20</v>
      </c>
    </row>
    <row r="192" spans="1:8">
      <c r="A192" t="str">
        <f>CONCATENATE(B192,C192,VLOOKUP(H192,Sheet1!$D$1:$E$21,2,0))</f>
        <v>Scotland30agegrp5</v>
      </c>
      <c r="B192" t="s">
        <v>5</v>
      </c>
      <c r="C192">
        <v>30</v>
      </c>
      <c r="D192" t="s">
        <v>105</v>
      </c>
      <c r="E192">
        <v>2770</v>
      </c>
      <c r="F192">
        <v>32497</v>
      </c>
      <c r="G192">
        <v>8.5238637412684195</v>
      </c>
      <c r="H192" t="s">
        <v>21</v>
      </c>
    </row>
    <row r="193" spans="1:8">
      <c r="A193" t="str">
        <f>CONCATENATE(B193,C193,VLOOKUP(H193,Sheet1!$D$1:$E$21,2,0))</f>
        <v>Scotland31agegrp1</v>
      </c>
      <c r="B193" t="s">
        <v>5</v>
      </c>
      <c r="C193">
        <v>31</v>
      </c>
      <c r="D193" t="s">
        <v>106</v>
      </c>
      <c r="E193">
        <v>18</v>
      </c>
      <c r="F193">
        <v>26198</v>
      </c>
      <c r="G193">
        <v>6.8707534926330194E-2</v>
      </c>
      <c r="H193" t="s">
        <v>17</v>
      </c>
    </row>
    <row r="194" spans="1:8">
      <c r="A194" t="str">
        <f>CONCATENATE(B194,C194,VLOOKUP(H194,Sheet1!$D$1:$E$21,2,0))</f>
        <v>Scotland31agegrp2</v>
      </c>
      <c r="B194" t="s">
        <v>5</v>
      </c>
      <c r="C194">
        <v>31</v>
      </c>
      <c r="D194" t="s">
        <v>106</v>
      </c>
      <c r="E194">
        <v>83</v>
      </c>
      <c r="F194">
        <v>35360</v>
      </c>
      <c r="G194">
        <v>0.23472850678733001</v>
      </c>
      <c r="H194" t="s">
        <v>18</v>
      </c>
    </row>
    <row r="195" spans="1:8">
      <c r="A195" t="str">
        <f>CONCATENATE(B195,C195,VLOOKUP(H195,Sheet1!$D$1:$E$21,2,0))</f>
        <v>Scotland31agegrp3</v>
      </c>
      <c r="B195" t="s">
        <v>5</v>
      </c>
      <c r="C195">
        <v>31</v>
      </c>
      <c r="D195" t="s">
        <v>106</v>
      </c>
      <c r="E195">
        <v>646</v>
      </c>
      <c r="F195">
        <v>59813</v>
      </c>
      <c r="G195">
        <v>1.08003276879608</v>
      </c>
      <c r="H195" t="s">
        <v>19</v>
      </c>
    </row>
    <row r="196" spans="1:8">
      <c r="A196" t="str">
        <f>CONCATENATE(B196,C196,VLOOKUP(H196,Sheet1!$D$1:$E$21,2,0))</f>
        <v>Scotland31agegrp4</v>
      </c>
      <c r="B196" t="s">
        <v>5</v>
      </c>
      <c r="C196">
        <v>31</v>
      </c>
      <c r="D196" t="s">
        <v>106</v>
      </c>
      <c r="E196">
        <v>2663</v>
      </c>
      <c r="F196">
        <v>78402</v>
      </c>
      <c r="G196">
        <v>3.3965970255860798</v>
      </c>
      <c r="H196" t="s">
        <v>20</v>
      </c>
    </row>
    <row r="197" spans="1:8">
      <c r="A197" t="str">
        <f>CONCATENATE(B197,C197,VLOOKUP(H197,Sheet1!$D$1:$E$21,2,0))</f>
        <v>Scotland31agegrp5</v>
      </c>
      <c r="B197" t="s">
        <v>5</v>
      </c>
      <c r="C197">
        <v>31</v>
      </c>
      <c r="D197" t="s">
        <v>106</v>
      </c>
      <c r="E197">
        <v>2674</v>
      </c>
      <c r="F197">
        <v>32667</v>
      </c>
      <c r="G197">
        <v>8.1856307588698005</v>
      </c>
      <c r="H197" t="s">
        <v>21</v>
      </c>
    </row>
    <row r="198" spans="1:8">
      <c r="A198" t="str">
        <f>CONCATENATE(B198,C198,VLOOKUP(H198,Sheet1!$D$1:$E$21,2,0))</f>
        <v>Scotland32agegrp1</v>
      </c>
      <c r="B198" t="s">
        <v>5</v>
      </c>
      <c r="C198">
        <v>32</v>
      </c>
      <c r="D198" t="s">
        <v>107</v>
      </c>
      <c r="E198">
        <v>20</v>
      </c>
      <c r="F198">
        <v>28480</v>
      </c>
      <c r="G198">
        <v>7.02247191011236E-2</v>
      </c>
      <c r="H198" t="s">
        <v>17</v>
      </c>
    </row>
    <row r="199" spans="1:8">
      <c r="A199" t="str">
        <f>CONCATENATE(B199,C199,VLOOKUP(H199,Sheet1!$D$1:$E$21,2,0))</f>
        <v>Scotland32agegrp2</v>
      </c>
      <c r="B199" t="s">
        <v>5</v>
      </c>
      <c r="C199">
        <v>32</v>
      </c>
      <c r="D199" t="s">
        <v>107</v>
      </c>
      <c r="E199">
        <v>103</v>
      </c>
      <c r="F199">
        <v>34975</v>
      </c>
      <c r="G199">
        <v>0.29449606862044297</v>
      </c>
      <c r="H199" t="s">
        <v>18</v>
      </c>
    </row>
    <row r="200" spans="1:8">
      <c r="A200" t="str">
        <f>CONCATENATE(B200,C200,VLOOKUP(H200,Sheet1!$D$1:$E$21,2,0))</f>
        <v>Scotland32agegrp3</v>
      </c>
      <c r="B200" t="s">
        <v>5</v>
      </c>
      <c r="C200">
        <v>32</v>
      </c>
      <c r="D200" t="s">
        <v>107</v>
      </c>
      <c r="E200">
        <v>707</v>
      </c>
      <c r="F200">
        <v>59364</v>
      </c>
      <c r="G200">
        <v>1.19095748264941</v>
      </c>
      <c r="H200" t="s">
        <v>19</v>
      </c>
    </row>
    <row r="201" spans="1:8">
      <c r="A201" t="str">
        <f>CONCATENATE(B201,C201,VLOOKUP(H201,Sheet1!$D$1:$E$21,2,0))</f>
        <v>Scotland32agegrp4</v>
      </c>
      <c r="B201" t="s">
        <v>5</v>
      </c>
      <c r="C201">
        <v>32</v>
      </c>
      <c r="D201" t="s">
        <v>107</v>
      </c>
      <c r="E201">
        <v>2864</v>
      </c>
      <c r="F201">
        <v>79593</v>
      </c>
      <c r="G201">
        <v>3.59830638372721</v>
      </c>
      <c r="H201" t="s">
        <v>20</v>
      </c>
    </row>
    <row r="202" spans="1:8">
      <c r="A202" t="str">
        <f>CONCATENATE(B202,C202,VLOOKUP(H202,Sheet1!$D$1:$E$21,2,0))</f>
        <v>Scotland32agegrp5</v>
      </c>
      <c r="B202" t="s">
        <v>5</v>
      </c>
      <c r="C202">
        <v>32</v>
      </c>
      <c r="D202" t="s">
        <v>107</v>
      </c>
      <c r="E202">
        <v>3030</v>
      </c>
      <c r="F202">
        <v>33853</v>
      </c>
      <c r="G202">
        <v>8.9504622928544002</v>
      </c>
      <c r="H202" t="s">
        <v>21</v>
      </c>
    </row>
    <row r="203" spans="1:8">
      <c r="A203" t="str">
        <f>CONCATENATE(B203,C203,VLOOKUP(H203,Sheet1!$D$1:$E$21,2,0))</f>
        <v>Scotland33agegrp1</v>
      </c>
      <c r="B203" t="s">
        <v>5</v>
      </c>
      <c r="C203">
        <v>33</v>
      </c>
      <c r="D203" t="s">
        <v>108</v>
      </c>
      <c r="E203">
        <v>26</v>
      </c>
      <c r="F203">
        <v>27860</v>
      </c>
      <c r="G203">
        <v>9.3323761665470198E-2</v>
      </c>
      <c r="H203" t="s">
        <v>17</v>
      </c>
    </row>
    <row r="204" spans="1:8">
      <c r="A204" t="str">
        <f>CONCATENATE(B204,C204,VLOOKUP(H204,Sheet1!$D$1:$E$21,2,0))</f>
        <v>Scotland33agegrp2</v>
      </c>
      <c r="B204" t="s">
        <v>5</v>
      </c>
      <c r="C204">
        <v>33</v>
      </c>
      <c r="D204" t="s">
        <v>108</v>
      </c>
      <c r="E204">
        <v>85</v>
      </c>
      <c r="F204">
        <v>35643</v>
      </c>
      <c r="G204">
        <v>0.238475998092192</v>
      </c>
      <c r="H204" t="s">
        <v>18</v>
      </c>
    </row>
    <row r="205" spans="1:8">
      <c r="A205" t="str">
        <f>CONCATENATE(B205,C205,VLOOKUP(H205,Sheet1!$D$1:$E$21,2,0))</f>
        <v>Scotland33agegrp3</v>
      </c>
      <c r="B205" t="s">
        <v>5</v>
      </c>
      <c r="C205">
        <v>33</v>
      </c>
      <c r="D205" t="s">
        <v>108</v>
      </c>
      <c r="E205">
        <v>806</v>
      </c>
      <c r="F205">
        <v>60265</v>
      </c>
      <c r="G205">
        <v>1.33742636687961</v>
      </c>
      <c r="H205" t="s">
        <v>19</v>
      </c>
    </row>
    <row r="206" spans="1:8">
      <c r="A206" t="str">
        <f>CONCATENATE(B206,C206,VLOOKUP(H206,Sheet1!$D$1:$E$21,2,0))</f>
        <v>Scotland33agegrp4</v>
      </c>
      <c r="B206" t="s">
        <v>5</v>
      </c>
      <c r="C206">
        <v>33</v>
      </c>
      <c r="D206" t="s">
        <v>108</v>
      </c>
      <c r="E206">
        <v>3100</v>
      </c>
      <c r="F206">
        <v>79866</v>
      </c>
      <c r="G206">
        <v>3.8815015150376802</v>
      </c>
      <c r="H206" t="s">
        <v>20</v>
      </c>
    </row>
    <row r="207" spans="1:8">
      <c r="A207" t="str">
        <f>CONCATENATE(B207,C207,VLOOKUP(H207,Sheet1!$D$1:$E$21,2,0))</f>
        <v>Scotland33agegrp5</v>
      </c>
      <c r="B207" t="s">
        <v>5</v>
      </c>
      <c r="C207">
        <v>33</v>
      </c>
      <c r="D207" t="s">
        <v>108</v>
      </c>
      <c r="E207">
        <v>3171</v>
      </c>
      <c r="F207">
        <v>33672</v>
      </c>
      <c r="G207">
        <v>9.4173200285103302</v>
      </c>
      <c r="H207" t="s">
        <v>21</v>
      </c>
    </row>
    <row r="208" spans="1:8">
      <c r="A208" t="str">
        <f>CONCATENATE(B208,C208,VLOOKUP(H208,Sheet1!$D$1:$E$21,2,0))</f>
        <v>Scotland34agegrp1</v>
      </c>
      <c r="B208" t="s">
        <v>5</v>
      </c>
      <c r="C208">
        <v>34</v>
      </c>
      <c r="D208" t="s">
        <v>109</v>
      </c>
      <c r="E208">
        <v>29</v>
      </c>
      <c r="F208">
        <v>27004</v>
      </c>
      <c r="G208">
        <v>0.107391497555917</v>
      </c>
      <c r="H208" t="s">
        <v>17</v>
      </c>
    </row>
    <row r="209" spans="1:8">
      <c r="A209" t="str">
        <f>CONCATENATE(B209,C209,VLOOKUP(H209,Sheet1!$D$1:$E$21,2,0))</f>
        <v>Scotland34agegrp2</v>
      </c>
      <c r="B209" t="s">
        <v>5</v>
      </c>
      <c r="C209">
        <v>34</v>
      </c>
      <c r="D209" t="s">
        <v>109</v>
      </c>
      <c r="E209">
        <v>105</v>
      </c>
      <c r="F209">
        <v>35388</v>
      </c>
      <c r="G209">
        <v>0.29671074940657799</v>
      </c>
      <c r="H209" t="s">
        <v>18</v>
      </c>
    </row>
    <row r="210" spans="1:8">
      <c r="A210" t="str">
        <f>CONCATENATE(B210,C210,VLOOKUP(H210,Sheet1!$D$1:$E$21,2,0))</f>
        <v>Scotland34agegrp3</v>
      </c>
      <c r="B210" t="s">
        <v>5</v>
      </c>
      <c r="C210">
        <v>34</v>
      </c>
      <c r="D210" t="s">
        <v>109</v>
      </c>
      <c r="E210">
        <v>645</v>
      </c>
      <c r="F210">
        <v>59789</v>
      </c>
      <c r="G210">
        <v>1.07879375804913</v>
      </c>
      <c r="H210" t="s">
        <v>19</v>
      </c>
    </row>
    <row r="211" spans="1:8">
      <c r="A211" t="str">
        <f>CONCATENATE(B211,C211,VLOOKUP(H211,Sheet1!$D$1:$E$21,2,0))</f>
        <v>Scotland34agegrp4</v>
      </c>
      <c r="B211" t="s">
        <v>5</v>
      </c>
      <c r="C211">
        <v>34</v>
      </c>
      <c r="D211" t="s">
        <v>109</v>
      </c>
      <c r="E211">
        <v>2570</v>
      </c>
      <c r="F211">
        <v>80300</v>
      </c>
      <c r="G211">
        <v>3.2004981320049799</v>
      </c>
      <c r="H211" t="s">
        <v>20</v>
      </c>
    </row>
    <row r="212" spans="1:8">
      <c r="A212" t="str">
        <f>CONCATENATE(B212,C212,VLOOKUP(H212,Sheet1!$D$1:$E$21,2,0))</f>
        <v>Scotland34agegrp5</v>
      </c>
      <c r="B212" t="s">
        <v>5</v>
      </c>
      <c r="C212">
        <v>34</v>
      </c>
      <c r="D212" t="s">
        <v>109</v>
      </c>
      <c r="E212">
        <v>2777</v>
      </c>
      <c r="F212">
        <v>33271</v>
      </c>
      <c r="G212">
        <v>8.3466081572540602</v>
      </c>
      <c r="H212" t="s">
        <v>21</v>
      </c>
    </row>
    <row r="213" spans="1:8">
      <c r="A213" t="str">
        <f>CONCATENATE(B213,C213,VLOOKUP(H213,Sheet1!$D$1:$E$21,2,0))</f>
        <v>Scotland35agegrp1</v>
      </c>
      <c r="B213" t="s">
        <v>5</v>
      </c>
      <c r="C213">
        <v>35</v>
      </c>
      <c r="D213" t="s">
        <v>110</v>
      </c>
      <c r="E213">
        <v>16</v>
      </c>
      <c r="F213">
        <v>26426</v>
      </c>
      <c r="G213">
        <v>6.0546431544690797E-2</v>
      </c>
      <c r="H213" t="s">
        <v>17</v>
      </c>
    </row>
    <row r="214" spans="1:8">
      <c r="A214" t="str">
        <f>CONCATENATE(B214,C214,VLOOKUP(H214,Sheet1!$D$1:$E$21,2,0))</f>
        <v>Scotland35agegrp2</v>
      </c>
      <c r="B214" t="s">
        <v>5</v>
      </c>
      <c r="C214">
        <v>35</v>
      </c>
      <c r="D214" t="s">
        <v>110</v>
      </c>
      <c r="E214">
        <v>102</v>
      </c>
      <c r="F214">
        <v>34490</v>
      </c>
      <c r="G214">
        <v>0.29573789504204101</v>
      </c>
      <c r="H214" t="s">
        <v>18</v>
      </c>
    </row>
    <row r="215" spans="1:8">
      <c r="A215" t="str">
        <f>CONCATENATE(B215,C215,VLOOKUP(H215,Sheet1!$D$1:$E$21,2,0))</f>
        <v>Scotland35agegrp3</v>
      </c>
      <c r="B215" t="s">
        <v>5</v>
      </c>
      <c r="C215">
        <v>35</v>
      </c>
      <c r="D215" t="s">
        <v>110</v>
      </c>
      <c r="E215">
        <v>612</v>
      </c>
      <c r="F215">
        <v>57325</v>
      </c>
      <c r="G215">
        <v>1.0675970344526799</v>
      </c>
      <c r="H215" t="s">
        <v>19</v>
      </c>
    </row>
    <row r="216" spans="1:8">
      <c r="A216" t="str">
        <f>CONCATENATE(B216,C216,VLOOKUP(H216,Sheet1!$D$1:$E$21,2,0))</f>
        <v>Scotland35agegrp4</v>
      </c>
      <c r="B216" t="s">
        <v>5</v>
      </c>
      <c r="C216">
        <v>35</v>
      </c>
      <c r="D216" t="s">
        <v>110</v>
      </c>
      <c r="E216">
        <v>2694</v>
      </c>
      <c r="F216">
        <v>78135</v>
      </c>
      <c r="G216">
        <v>3.4478786715300398</v>
      </c>
      <c r="H216" t="s">
        <v>20</v>
      </c>
    </row>
    <row r="217" spans="1:8">
      <c r="A217" t="str">
        <f>CONCATENATE(B217,C217,VLOOKUP(H217,Sheet1!$D$1:$E$21,2,0))</f>
        <v>Scotland35agegrp5</v>
      </c>
      <c r="B217" t="s">
        <v>5</v>
      </c>
      <c r="C217">
        <v>35</v>
      </c>
      <c r="D217" t="s">
        <v>110</v>
      </c>
      <c r="E217">
        <v>2733</v>
      </c>
      <c r="F217">
        <v>32789</v>
      </c>
      <c r="G217">
        <v>8.3351123852511506</v>
      </c>
      <c r="H217" t="s">
        <v>21</v>
      </c>
    </row>
    <row r="218" spans="1:8">
      <c r="A218" t="str">
        <f>CONCATENATE(B218,C218,VLOOKUP(H218,Sheet1!$D$1:$E$21,2,0))</f>
        <v>Scotland36agegrp1</v>
      </c>
      <c r="B218" t="s">
        <v>5</v>
      </c>
      <c r="C218">
        <v>36</v>
      </c>
      <c r="D218" t="s">
        <v>111</v>
      </c>
      <c r="E218">
        <v>20</v>
      </c>
      <c r="F218">
        <v>28440</v>
      </c>
      <c r="G218">
        <v>7.0323488045007002E-2</v>
      </c>
      <c r="H218" t="s">
        <v>17</v>
      </c>
    </row>
    <row r="219" spans="1:8">
      <c r="A219" t="str">
        <f>CONCATENATE(B219,C219,VLOOKUP(H219,Sheet1!$D$1:$E$21,2,0))</f>
        <v>Scotland36agegrp2</v>
      </c>
      <c r="B219" t="s">
        <v>5</v>
      </c>
      <c r="C219">
        <v>36</v>
      </c>
      <c r="D219" t="s">
        <v>111</v>
      </c>
      <c r="E219">
        <v>98</v>
      </c>
      <c r="F219">
        <v>33032</v>
      </c>
      <c r="G219">
        <v>0.29668200532816602</v>
      </c>
      <c r="H219" t="s">
        <v>18</v>
      </c>
    </row>
    <row r="220" spans="1:8">
      <c r="A220" t="str">
        <f>CONCATENATE(B220,C220,VLOOKUP(H220,Sheet1!$D$1:$E$21,2,0))</f>
        <v>Scotland36agegrp3</v>
      </c>
      <c r="B220" t="s">
        <v>5</v>
      </c>
      <c r="C220">
        <v>36</v>
      </c>
      <c r="D220" t="s">
        <v>111</v>
      </c>
      <c r="E220">
        <v>697</v>
      </c>
      <c r="F220">
        <v>56536</v>
      </c>
      <c r="G220">
        <v>1.2328427904344099</v>
      </c>
      <c r="H220" t="s">
        <v>19</v>
      </c>
    </row>
    <row r="221" spans="1:8">
      <c r="A221" t="str">
        <f>CONCATENATE(B221,C221,VLOOKUP(H221,Sheet1!$D$1:$E$21,2,0))</f>
        <v>Scotland36agegrp4</v>
      </c>
      <c r="B221" t="s">
        <v>5</v>
      </c>
      <c r="C221">
        <v>36</v>
      </c>
      <c r="D221" t="s">
        <v>111</v>
      </c>
      <c r="E221">
        <v>2973</v>
      </c>
      <c r="F221">
        <v>78255</v>
      </c>
      <c r="G221">
        <v>3.7991182672033701</v>
      </c>
      <c r="H221" t="s">
        <v>20</v>
      </c>
    </row>
    <row r="222" spans="1:8">
      <c r="A222" t="str">
        <f>CONCATENATE(B222,C222,VLOOKUP(H222,Sheet1!$D$1:$E$21,2,0))</f>
        <v>Scotland36agegrp5</v>
      </c>
      <c r="B222" t="s">
        <v>5</v>
      </c>
      <c r="C222">
        <v>36</v>
      </c>
      <c r="D222" t="s">
        <v>111</v>
      </c>
      <c r="E222">
        <v>3319</v>
      </c>
      <c r="F222">
        <v>34682</v>
      </c>
      <c r="G222">
        <v>9.5698056628798795</v>
      </c>
      <c r="H222" t="s">
        <v>21</v>
      </c>
    </row>
    <row r="223" spans="1:8">
      <c r="A223" t="str">
        <f>CONCATENATE(B223,C223,VLOOKUP(H223,Sheet1!$D$1:$E$21,2,0))</f>
        <v>Scotland37agegrp1</v>
      </c>
      <c r="B223" t="s">
        <v>5</v>
      </c>
      <c r="C223">
        <v>37</v>
      </c>
      <c r="D223" t="s">
        <v>112</v>
      </c>
      <c r="E223">
        <v>18</v>
      </c>
      <c r="F223">
        <v>26590</v>
      </c>
      <c r="G223">
        <v>6.76946220383602E-2</v>
      </c>
      <c r="H223" t="s">
        <v>17</v>
      </c>
    </row>
    <row r="224" spans="1:8">
      <c r="A224" t="str">
        <f>CONCATENATE(B224,C224,VLOOKUP(H224,Sheet1!$D$1:$E$21,2,0))</f>
        <v>Scotland37agegrp2</v>
      </c>
      <c r="B224" t="s">
        <v>5</v>
      </c>
      <c r="C224">
        <v>37</v>
      </c>
      <c r="D224" t="s">
        <v>112</v>
      </c>
      <c r="E224">
        <v>81</v>
      </c>
      <c r="F224">
        <v>33199</v>
      </c>
      <c r="G224">
        <v>0.243983252507605</v>
      </c>
      <c r="H224" t="s">
        <v>18</v>
      </c>
    </row>
    <row r="225" spans="1:8">
      <c r="A225" t="str">
        <f>CONCATENATE(B225,C225,VLOOKUP(H225,Sheet1!$D$1:$E$21,2,0))</f>
        <v>Scotland37agegrp3</v>
      </c>
      <c r="B225" t="s">
        <v>5</v>
      </c>
      <c r="C225">
        <v>37</v>
      </c>
      <c r="D225" t="s">
        <v>112</v>
      </c>
      <c r="E225">
        <v>699</v>
      </c>
      <c r="F225">
        <v>57365</v>
      </c>
      <c r="G225">
        <v>1.2185130305935601</v>
      </c>
      <c r="H225" t="s">
        <v>19</v>
      </c>
    </row>
    <row r="226" spans="1:8">
      <c r="A226" t="str">
        <f>CONCATENATE(B226,C226,VLOOKUP(H226,Sheet1!$D$1:$E$21,2,0))</f>
        <v>Scotland37agegrp4</v>
      </c>
      <c r="B226" t="s">
        <v>5</v>
      </c>
      <c r="C226">
        <v>37</v>
      </c>
      <c r="D226" t="s">
        <v>112</v>
      </c>
      <c r="E226">
        <v>2971</v>
      </c>
      <c r="F226">
        <v>79718</v>
      </c>
      <c r="G226">
        <v>3.7268872776537201</v>
      </c>
      <c r="H226" t="s">
        <v>20</v>
      </c>
    </row>
    <row r="227" spans="1:8">
      <c r="A227" t="str">
        <f>CONCATENATE(B227,C227,VLOOKUP(H227,Sheet1!$D$1:$E$21,2,0))</f>
        <v>Scotland37agegrp5</v>
      </c>
      <c r="B227" t="s">
        <v>5</v>
      </c>
      <c r="C227">
        <v>37</v>
      </c>
      <c r="D227" t="s">
        <v>112</v>
      </c>
      <c r="E227">
        <v>3351</v>
      </c>
      <c r="F227">
        <v>34019</v>
      </c>
      <c r="G227">
        <v>9.8503777300919992</v>
      </c>
      <c r="H227" t="s">
        <v>21</v>
      </c>
    </row>
    <row r="228" spans="1:8">
      <c r="A228" t="str">
        <f>CONCATENATE(B228,C228,VLOOKUP(H228,Sheet1!$D$1:$E$21,2,0))</f>
        <v>Scotland38agegrp1</v>
      </c>
      <c r="B228" t="s">
        <v>5</v>
      </c>
      <c r="C228">
        <v>38</v>
      </c>
      <c r="D228" t="s">
        <v>113</v>
      </c>
      <c r="E228">
        <v>26</v>
      </c>
      <c r="F228">
        <v>26742</v>
      </c>
      <c r="G228">
        <v>9.7225338418966398E-2</v>
      </c>
      <c r="H228" t="s">
        <v>17</v>
      </c>
    </row>
    <row r="229" spans="1:8">
      <c r="A229" t="str">
        <f>CONCATENATE(B229,C229,VLOOKUP(H229,Sheet1!$D$1:$E$21,2,0))</f>
        <v>Scotland38agegrp2</v>
      </c>
      <c r="B229" t="s">
        <v>5</v>
      </c>
      <c r="C229">
        <v>38</v>
      </c>
      <c r="D229" t="s">
        <v>113</v>
      </c>
      <c r="E229">
        <v>100</v>
      </c>
      <c r="F229">
        <v>33186</v>
      </c>
      <c r="G229">
        <v>0.30133188694027602</v>
      </c>
      <c r="H229" t="s">
        <v>18</v>
      </c>
    </row>
    <row r="230" spans="1:8">
      <c r="A230" t="str">
        <f>CONCATENATE(B230,C230,VLOOKUP(H230,Sheet1!$D$1:$E$21,2,0))</f>
        <v>Scotland38agegrp3</v>
      </c>
      <c r="B230" t="s">
        <v>5</v>
      </c>
      <c r="C230">
        <v>38</v>
      </c>
      <c r="D230" t="s">
        <v>113</v>
      </c>
      <c r="E230">
        <v>643</v>
      </c>
      <c r="F230">
        <v>55780</v>
      </c>
      <c r="G230">
        <v>1.1527429186088201</v>
      </c>
      <c r="H230" t="s">
        <v>19</v>
      </c>
    </row>
    <row r="231" spans="1:8">
      <c r="A231" t="str">
        <f>CONCATENATE(B231,C231,VLOOKUP(H231,Sheet1!$D$1:$E$21,2,0))</f>
        <v>Scotland38agegrp4</v>
      </c>
      <c r="B231" t="s">
        <v>5</v>
      </c>
      <c r="C231">
        <v>38</v>
      </c>
      <c r="D231" t="s">
        <v>113</v>
      </c>
      <c r="E231">
        <v>2711</v>
      </c>
      <c r="F231">
        <v>78417</v>
      </c>
      <c r="G231">
        <v>3.4571585242995702</v>
      </c>
      <c r="H231" t="s">
        <v>20</v>
      </c>
    </row>
    <row r="232" spans="1:8">
      <c r="A232" t="str">
        <f>CONCATENATE(B232,C232,VLOOKUP(H232,Sheet1!$D$1:$E$21,2,0))</f>
        <v>Scotland38agegrp5</v>
      </c>
      <c r="B232" t="s">
        <v>5</v>
      </c>
      <c r="C232">
        <v>38</v>
      </c>
      <c r="D232" t="s">
        <v>113</v>
      </c>
      <c r="E232">
        <v>2857</v>
      </c>
      <c r="F232">
        <v>32793</v>
      </c>
      <c r="G232">
        <v>8.7122251700057909</v>
      </c>
      <c r="H232" t="s">
        <v>21</v>
      </c>
    </row>
    <row r="233" spans="1:8">
      <c r="A233" t="str">
        <f>CONCATENATE(B233,C233,VLOOKUP(H233,Sheet1!$D$1:$E$21,2,0))</f>
        <v>Scotland39agegrp1</v>
      </c>
      <c r="B233" t="s">
        <v>5</v>
      </c>
      <c r="C233">
        <v>39</v>
      </c>
      <c r="D233" t="s">
        <v>114</v>
      </c>
      <c r="E233">
        <v>25</v>
      </c>
      <c r="F233">
        <v>25305</v>
      </c>
      <c r="G233">
        <v>9.8794704603833203E-2</v>
      </c>
      <c r="H233" t="s">
        <v>17</v>
      </c>
    </row>
    <row r="234" spans="1:8">
      <c r="A234" t="str">
        <f>CONCATENATE(B234,C234,VLOOKUP(H234,Sheet1!$D$1:$E$21,2,0))</f>
        <v>Scotland39agegrp2</v>
      </c>
      <c r="B234" t="s">
        <v>5</v>
      </c>
      <c r="C234">
        <v>39</v>
      </c>
      <c r="D234" t="s">
        <v>114</v>
      </c>
      <c r="E234">
        <v>89</v>
      </c>
      <c r="F234">
        <v>33338</v>
      </c>
      <c r="G234">
        <v>0.266962625232467</v>
      </c>
      <c r="H234" t="s">
        <v>18</v>
      </c>
    </row>
    <row r="235" spans="1:8">
      <c r="A235" t="str">
        <f>CONCATENATE(B235,C235,VLOOKUP(H235,Sheet1!$D$1:$E$21,2,0))</f>
        <v>Scotland39agegrp3</v>
      </c>
      <c r="B235" t="s">
        <v>5</v>
      </c>
      <c r="C235">
        <v>39</v>
      </c>
      <c r="D235" t="s">
        <v>114</v>
      </c>
      <c r="E235">
        <v>627</v>
      </c>
      <c r="F235">
        <v>55451</v>
      </c>
      <c r="G235">
        <v>1.13072803015274</v>
      </c>
      <c r="H235" t="s">
        <v>19</v>
      </c>
    </row>
    <row r="236" spans="1:8">
      <c r="A236" t="str">
        <f>CONCATENATE(B236,C236,VLOOKUP(H236,Sheet1!$D$1:$E$21,2,0))</f>
        <v>Scotland39agegrp4</v>
      </c>
      <c r="B236" t="s">
        <v>5</v>
      </c>
      <c r="C236">
        <v>39</v>
      </c>
      <c r="D236" t="s">
        <v>114</v>
      </c>
      <c r="E236">
        <v>2725</v>
      </c>
      <c r="F236">
        <v>77618</v>
      </c>
      <c r="G236">
        <v>3.5107835811280799</v>
      </c>
      <c r="H236" t="s">
        <v>20</v>
      </c>
    </row>
    <row r="237" spans="1:8">
      <c r="A237" t="str">
        <f>CONCATENATE(B237,C237,VLOOKUP(H237,Sheet1!$D$1:$E$21,2,0))</f>
        <v>Scotland39agegrp5</v>
      </c>
      <c r="B237" t="s">
        <v>5</v>
      </c>
      <c r="C237">
        <v>39</v>
      </c>
      <c r="D237" t="s">
        <v>114</v>
      </c>
      <c r="E237">
        <v>2706</v>
      </c>
      <c r="F237">
        <v>32848</v>
      </c>
      <c r="G237">
        <v>8.2379444715051093</v>
      </c>
      <c r="H237" t="s">
        <v>21</v>
      </c>
    </row>
    <row r="238" spans="1:8">
      <c r="A238" t="str">
        <f>CONCATENATE(B238,C238,VLOOKUP(H238,Sheet1!$D$1:$E$21,2,0))</f>
        <v>Scotland40agegrp1</v>
      </c>
      <c r="B238" t="s">
        <v>5</v>
      </c>
      <c r="C238">
        <v>40</v>
      </c>
      <c r="D238" t="s">
        <v>115</v>
      </c>
      <c r="E238">
        <v>22</v>
      </c>
      <c r="F238">
        <v>28692</v>
      </c>
      <c r="G238">
        <v>7.6676425484455593E-2</v>
      </c>
      <c r="H238" t="s">
        <v>17</v>
      </c>
    </row>
    <row r="239" spans="1:8">
      <c r="A239" t="str">
        <f>CONCATENATE(B239,C239,VLOOKUP(H239,Sheet1!$D$1:$E$21,2,0))</f>
        <v>Scotland40agegrp2</v>
      </c>
      <c r="B239" t="s">
        <v>5</v>
      </c>
      <c r="C239">
        <v>40</v>
      </c>
      <c r="D239" t="s">
        <v>115</v>
      </c>
      <c r="E239">
        <v>89</v>
      </c>
      <c r="F239">
        <v>32396</v>
      </c>
      <c r="G239">
        <v>0.27472527472527403</v>
      </c>
      <c r="H239" t="s">
        <v>18</v>
      </c>
    </row>
    <row r="240" spans="1:8">
      <c r="A240" t="str">
        <f>CONCATENATE(B240,C240,VLOOKUP(H240,Sheet1!$D$1:$E$21,2,0))</f>
        <v>Scotland40agegrp3</v>
      </c>
      <c r="B240" t="s">
        <v>5</v>
      </c>
      <c r="C240">
        <v>40</v>
      </c>
      <c r="D240" t="s">
        <v>115</v>
      </c>
      <c r="E240">
        <v>677</v>
      </c>
      <c r="F240">
        <v>54822</v>
      </c>
      <c r="G240">
        <v>1.23490569479406</v>
      </c>
      <c r="H240" t="s">
        <v>19</v>
      </c>
    </row>
    <row r="241" spans="1:8">
      <c r="A241" t="str">
        <f>CONCATENATE(B241,C241,VLOOKUP(H241,Sheet1!$D$1:$E$21,2,0))</f>
        <v>Scotland40agegrp4</v>
      </c>
      <c r="B241" t="s">
        <v>5</v>
      </c>
      <c r="C241">
        <v>40</v>
      </c>
      <c r="D241" t="s">
        <v>115</v>
      </c>
      <c r="E241">
        <v>3227</v>
      </c>
      <c r="F241">
        <v>79620</v>
      </c>
      <c r="G241">
        <v>4.0530017583521696</v>
      </c>
      <c r="H241" t="s">
        <v>20</v>
      </c>
    </row>
    <row r="242" spans="1:8">
      <c r="A242" t="str">
        <f>CONCATENATE(B242,C242,VLOOKUP(H242,Sheet1!$D$1:$E$21,2,0))</f>
        <v>Scotland40agegrp5</v>
      </c>
      <c r="B242" t="s">
        <v>5</v>
      </c>
      <c r="C242">
        <v>40</v>
      </c>
      <c r="D242" t="s">
        <v>115</v>
      </c>
      <c r="E242">
        <v>3580</v>
      </c>
      <c r="F242">
        <v>35189</v>
      </c>
      <c r="G242">
        <v>10.1736338060189</v>
      </c>
      <c r="H242" t="s">
        <v>21</v>
      </c>
    </row>
    <row r="243" spans="1:8">
      <c r="A243" t="str">
        <f>CONCATENATE(B243,C243,VLOOKUP(H243,Sheet1!$D$1:$E$21,2,0))</f>
        <v>Scotland1na</v>
      </c>
      <c r="B243" t="s">
        <v>5</v>
      </c>
      <c r="C243">
        <v>1</v>
      </c>
      <c r="D243" t="s">
        <v>88</v>
      </c>
      <c r="E243">
        <v>0</v>
      </c>
      <c r="F243">
        <v>1</v>
      </c>
      <c r="G243">
        <v>0</v>
      </c>
      <c r="H243" t="s">
        <v>22</v>
      </c>
    </row>
    <row r="244" spans="1:8">
      <c r="A244" t="str">
        <f>CONCATENATE(B244,C244,VLOOKUP(H244,Sheet1!$D$1:$E$21,2,0))</f>
        <v>Scotland1gender1</v>
      </c>
      <c r="B244" t="s">
        <v>5</v>
      </c>
      <c r="C244">
        <v>1</v>
      </c>
      <c r="D244" t="s">
        <v>88</v>
      </c>
      <c r="E244">
        <v>3642</v>
      </c>
      <c r="F244">
        <v>104026</v>
      </c>
      <c r="G244">
        <v>3.50104781496933</v>
      </c>
      <c r="H244" t="s">
        <v>23</v>
      </c>
    </row>
    <row r="245" spans="1:8">
      <c r="A245" t="str">
        <f>CONCATENATE(B245,C245,VLOOKUP(H245,Sheet1!$D$1:$E$21,2,0))</f>
        <v>Scotland1gender2</v>
      </c>
      <c r="B245" t="s">
        <v>5</v>
      </c>
      <c r="C245">
        <v>1</v>
      </c>
      <c r="D245" t="s">
        <v>88</v>
      </c>
      <c r="E245">
        <v>3918</v>
      </c>
      <c r="F245">
        <v>119777</v>
      </c>
      <c r="G245">
        <v>3.27107875468579</v>
      </c>
      <c r="H245" t="s">
        <v>24</v>
      </c>
    </row>
    <row r="246" spans="1:8">
      <c r="A246" t="str">
        <f>CONCATENATE(B246,C246,VLOOKUP(H246,Sheet1!$D$1:$E$21,2,0))</f>
        <v>Scotland2na</v>
      </c>
      <c r="B246" t="s">
        <v>5</v>
      </c>
      <c r="C246">
        <v>2</v>
      </c>
      <c r="D246" t="s">
        <v>89</v>
      </c>
      <c r="E246">
        <v>0</v>
      </c>
      <c r="F246">
        <v>3</v>
      </c>
      <c r="G246">
        <v>0</v>
      </c>
      <c r="H246" t="s">
        <v>22</v>
      </c>
    </row>
    <row r="247" spans="1:8">
      <c r="A247" t="str">
        <f>CONCATENATE(B247,C247,VLOOKUP(H247,Sheet1!$D$1:$E$21,2,0))</f>
        <v>Scotland2gender1</v>
      </c>
      <c r="B247" t="s">
        <v>5</v>
      </c>
      <c r="C247">
        <v>2</v>
      </c>
      <c r="D247" t="s">
        <v>89</v>
      </c>
      <c r="E247">
        <v>3040</v>
      </c>
      <c r="F247">
        <v>103777</v>
      </c>
      <c r="G247">
        <v>2.9293581429411102</v>
      </c>
      <c r="H247" t="s">
        <v>23</v>
      </c>
    </row>
    <row r="248" spans="1:8">
      <c r="A248" t="str">
        <f>CONCATENATE(B248,C248,VLOOKUP(H248,Sheet1!$D$1:$E$21,2,0))</f>
        <v>Scotland2gender2</v>
      </c>
      <c r="B248" t="s">
        <v>5</v>
      </c>
      <c r="C248">
        <v>2</v>
      </c>
      <c r="D248" t="s">
        <v>89</v>
      </c>
      <c r="E248">
        <v>3198</v>
      </c>
      <c r="F248">
        <v>118705</v>
      </c>
      <c r="G248">
        <v>2.6940735436586398</v>
      </c>
      <c r="H248" t="s">
        <v>24</v>
      </c>
    </row>
    <row r="249" spans="1:8">
      <c r="A249" t="str">
        <f>CONCATENATE(B249,C249,VLOOKUP(H249,Sheet1!$D$1:$E$21,2,0))</f>
        <v>Scotland2na</v>
      </c>
      <c r="B249" t="s">
        <v>5</v>
      </c>
      <c r="C249">
        <v>2</v>
      </c>
      <c r="D249" t="s">
        <v>89</v>
      </c>
      <c r="E249">
        <v>0</v>
      </c>
      <c r="F249">
        <v>2</v>
      </c>
      <c r="G249">
        <v>0</v>
      </c>
      <c r="H249" t="s">
        <v>22</v>
      </c>
    </row>
    <row r="250" spans="1:8">
      <c r="A250" t="str">
        <f>CONCATENATE(B250,C250,VLOOKUP(H250,Sheet1!$D$1:$E$21,2,0))</f>
        <v>Scotland3na</v>
      </c>
      <c r="B250" t="s">
        <v>5</v>
      </c>
      <c r="C250">
        <v>3</v>
      </c>
      <c r="D250" t="s">
        <v>90</v>
      </c>
      <c r="E250">
        <v>1</v>
      </c>
      <c r="F250">
        <v>2</v>
      </c>
      <c r="G250">
        <v>50</v>
      </c>
      <c r="H250" t="s">
        <v>22</v>
      </c>
    </row>
    <row r="251" spans="1:8">
      <c r="A251" t="str">
        <f>CONCATENATE(B251,C251,VLOOKUP(H251,Sheet1!$D$1:$E$21,2,0))</f>
        <v>Scotland3gender1</v>
      </c>
      <c r="B251" t="s">
        <v>5</v>
      </c>
      <c r="C251">
        <v>3</v>
      </c>
      <c r="D251" t="s">
        <v>90</v>
      </c>
      <c r="E251">
        <v>3027</v>
      </c>
      <c r="F251">
        <v>102995</v>
      </c>
      <c r="G251">
        <v>2.9389776202728202</v>
      </c>
      <c r="H251" t="s">
        <v>23</v>
      </c>
    </row>
    <row r="252" spans="1:8">
      <c r="A252" t="str">
        <f>CONCATENATE(B252,C252,VLOOKUP(H252,Sheet1!$D$1:$E$21,2,0))</f>
        <v>Scotland3gender2</v>
      </c>
      <c r="B252" t="s">
        <v>5</v>
      </c>
      <c r="C252">
        <v>3</v>
      </c>
      <c r="D252" t="s">
        <v>90</v>
      </c>
      <c r="E252">
        <v>3138</v>
      </c>
      <c r="F252">
        <v>116872</v>
      </c>
      <c r="G252">
        <v>2.6849887055924402</v>
      </c>
      <c r="H252" t="s">
        <v>24</v>
      </c>
    </row>
    <row r="253" spans="1:8">
      <c r="A253" t="str">
        <f>CONCATENATE(B253,C253,VLOOKUP(H253,Sheet1!$D$1:$E$21,2,0))</f>
        <v>Scotland4na</v>
      </c>
      <c r="B253" t="s">
        <v>5</v>
      </c>
      <c r="C253">
        <v>4</v>
      </c>
      <c r="D253" t="s">
        <v>91</v>
      </c>
      <c r="E253">
        <v>0</v>
      </c>
      <c r="F253">
        <v>1</v>
      </c>
      <c r="G253">
        <v>0</v>
      </c>
      <c r="H253" t="s">
        <v>22</v>
      </c>
    </row>
    <row r="254" spans="1:8">
      <c r="A254" t="str">
        <f>CONCATENATE(B254,C254,VLOOKUP(H254,Sheet1!$D$1:$E$21,2,0))</f>
        <v>Scotland4gender1</v>
      </c>
      <c r="B254" t="s">
        <v>5</v>
      </c>
      <c r="C254">
        <v>4</v>
      </c>
      <c r="D254" t="s">
        <v>91</v>
      </c>
      <c r="E254">
        <v>3451</v>
      </c>
      <c r="F254">
        <v>104437</v>
      </c>
      <c r="G254">
        <v>3.3043844614456499</v>
      </c>
      <c r="H254" t="s">
        <v>23</v>
      </c>
    </row>
    <row r="255" spans="1:8">
      <c r="A255" t="str">
        <f>CONCATENATE(B255,C255,VLOOKUP(H255,Sheet1!$D$1:$E$21,2,0))</f>
        <v>Scotland4gender2</v>
      </c>
      <c r="B255" t="s">
        <v>5</v>
      </c>
      <c r="C255">
        <v>4</v>
      </c>
      <c r="D255" t="s">
        <v>91</v>
      </c>
      <c r="E255">
        <v>3806</v>
      </c>
      <c r="F255">
        <v>119588</v>
      </c>
      <c r="G255">
        <v>3.18259357126133</v>
      </c>
      <c r="H255" t="s">
        <v>24</v>
      </c>
    </row>
    <row r="256" spans="1:8">
      <c r="A256" t="str">
        <f>CONCATENATE(B256,C256,VLOOKUP(H256,Sheet1!$D$1:$E$21,2,0))</f>
        <v>Scotland5na</v>
      </c>
      <c r="B256" t="s">
        <v>5</v>
      </c>
      <c r="C256">
        <v>5</v>
      </c>
      <c r="D256" t="s">
        <v>92</v>
      </c>
      <c r="E256">
        <v>0</v>
      </c>
      <c r="F256">
        <v>1</v>
      </c>
      <c r="G256">
        <v>0</v>
      </c>
      <c r="H256" t="s">
        <v>22</v>
      </c>
    </row>
    <row r="257" spans="1:8">
      <c r="A257" t="str">
        <f>CONCATENATE(B257,C257,VLOOKUP(H257,Sheet1!$D$1:$E$21,2,0))</f>
        <v>Scotland5gender1</v>
      </c>
      <c r="B257" t="s">
        <v>5</v>
      </c>
      <c r="C257">
        <v>5</v>
      </c>
      <c r="D257" t="s">
        <v>92</v>
      </c>
      <c r="E257">
        <v>3346</v>
      </c>
      <c r="F257">
        <v>106358</v>
      </c>
      <c r="G257">
        <v>3.1459786757930699</v>
      </c>
      <c r="H257" t="s">
        <v>23</v>
      </c>
    </row>
    <row r="258" spans="1:8">
      <c r="A258" t="str">
        <f>CONCATENATE(B258,C258,VLOOKUP(H258,Sheet1!$D$1:$E$21,2,0))</f>
        <v>Scotland5gender2</v>
      </c>
      <c r="B258" t="s">
        <v>5</v>
      </c>
      <c r="C258">
        <v>5</v>
      </c>
      <c r="D258" t="s">
        <v>92</v>
      </c>
      <c r="E258">
        <v>3511</v>
      </c>
      <c r="F258">
        <v>123307</v>
      </c>
      <c r="G258">
        <v>2.8473647075997301</v>
      </c>
      <c r="H258" t="s">
        <v>24</v>
      </c>
    </row>
    <row r="259" spans="1:8">
      <c r="A259" t="str">
        <f>CONCATENATE(B259,C259,VLOOKUP(H259,Sheet1!$D$1:$E$21,2,0))</f>
        <v>Scotland5na</v>
      </c>
      <c r="B259" t="s">
        <v>5</v>
      </c>
      <c r="C259">
        <v>5</v>
      </c>
      <c r="D259" t="s">
        <v>92</v>
      </c>
      <c r="E259">
        <v>0</v>
      </c>
      <c r="F259">
        <v>1</v>
      </c>
      <c r="G259">
        <v>0</v>
      </c>
      <c r="H259" t="s">
        <v>22</v>
      </c>
    </row>
    <row r="260" spans="1:8">
      <c r="A260" t="str">
        <f>CONCATENATE(B260,C260,VLOOKUP(H260,Sheet1!$D$1:$E$21,2,0))</f>
        <v>Scotland6na</v>
      </c>
      <c r="B260" t="s">
        <v>5</v>
      </c>
      <c r="C260">
        <v>6</v>
      </c>
      <c r="D260" t="s">
        <v>93</v>
      </c>
      <c r="E260">
        <v>0</v>
      </c>
      <c r="F260">
        <v>4</v>
      </c>
      <c r="G260">
        <v>0</v>
      </c>
      <c r="H260" t="s">
        <v>22</v>
      </c>
    </row>
    <row r="261" spans="1:8">
      <c r="A261" t="str">
        <f>CONCATENATE(B261,C261,VLOOKUP(H261,Sheet1!$D$1:$E$21,2,0))</f>
        <v>Scotland6gender1</v>
      </c>
      <c r="B261" t="s">
        <v>5</v>
      </c>
      <c r="C261">
        <v>6</v>
      </c>
      <c r="D261" t="s">
        <v>93</v>
      </c>
      <c r="E261">
        <v>3085</v>
      </c>
      <c r="F261">
        <v>104802</v>
      </c>
      <c r="G261">
        <v>2.9436461136237799</v>
      </c>
      <c r="H261" t="s">
        <v>23</v>
      </c>
    </row>
    <row r="262" spans="1:8">
      <c r="A262" t="str">
        <f>CONCATENATE(B262,C262,VLOOKUP(H262,Sheet1!$D$1:$E$21,2,0))</f>
        <v>Scotland6gender2</v>
      </c>
      <c r="B262" t="s">
        <v>5</v>
      </c>
      <c r="C262">
        <v>6</v>
      </c>
      <c r="D262" t="s">
        <v>93</v>
      </c>
      <c r="E262">
        <v>3078</v>
      </c>
      <c r="F262">
        <v>119370</v>
      </c>
      <c r="G262">
        <v>2.5785373209348998</v>
      </c>
      <c r="H262" t="s">
        <v>24</v>
      </c>
    </row>
    <row r="263" spans="1:8">
      <c r="A263" t="str">
        <f>CONCATENATE(B263,C263,VLOOKUP(H263,Sheet1!$D$1:$E$21,2,0))</f>
        <v>Scotland7gender1</v>
      </c>
      <c r="B263" t="s">
        <v>5</v>
      </c>
      <c r="C263">
        <v>7</v>
      </c>
      <c r="D263" t="s">
        <v>94</v>
      </c>
      <c r="E263">
        <v>3014</v>
      </c>
      <c r="F263">
        <v>104188</v>
      </c>
      <c r="G263">
        <v>2.8928475448228199</v>
      </c>
      <c r="H263" t="s">
        <v>23</v>
      </c>
    </row>
    <row r="264" spans="1:8">
      <c r="A264" t="str">
        <f>CONCATENATE(B264,C264,VLOOKUP(H264,Sheet1!$D$1:$E$21,2,0))</f>
        <v>Scotland7gender2</v>
      </c>
      <c r="B264" t="s">
        <v>5</v>
      </c>
      <c r="C264">
        <v>7</v>
      </c>
      <c r="D264" t="s">
        <v>94</v>
      </c>
      <c r="E264">
        <v>3018</v>
      </c>
      <c r="F264">
        <v>118160</v>
      </c>
      <c r="G264">
        <v>2.55416384563304</v>
      </c>
      <c r="H264" t="s">
        <v>24</v>
      </c>
    </row>
    <row r="265" spans="1:8">
      <c r="A265" t="str">
        <f>CONCATENATE(B265,C265,VLOOKUP(H265,Sheet1!$D$1:$E$21,2,0))</f>
        <v>Scotland8gender1</v>
      </c>
      <c r="B265" t="s">
        <v>5</v>
      </c>
      <c r="C265">
        <v>8</v>
      </c>
      <c r="D265" t="s">
        <v>95</v>
      </c>
      <c r="E265">
        <v>3418</v>
      </c>
      <c r="F265">
        <v>105845</v>
      </c>
      <c r="G265">
        <v>3.2292503188624799</v>
      </c>
      <c r="H265" t="s">
        <v>23</v>
      </c>
    </row>
    <row r="266" spans="1:8">
      <c r="A266" t="str">
        <f>CONCATENATE(B266,C266,VLOOKUP(H266,Sheet1!$D$1:$E$21,2,0))</f>
        <v>Scotland8gender2</v>
      </c>
      <c r="B266" t="s">
        <v>5</v>
      </c>
      <c r="C266">
        <v>8</v>
      </c>
      <c r="D266" t="s">
        <v>95</v>
      </c>
      <c r="E266">
        <v>3477</v>
      </c>
      <c r="F266">
        <v>119482</v>
      </c>
      <c r="G266">
        <v>2.9100617666259301</v>
      </c>
      <c r="H266" t="s">
        <v>24</v>
      </c>
    </row>
    <row r="267" spans="1:8">
      <c r="A267" t="str">
        <f>CONCATENATE(B267,C267,VLOOKUP(H267,Sheet1!$D$1:$E$21,2,0))</f>
        <v>Scotland9na</v>
      </c>
      <c r="B267" t="s">
        <v>5</v>
      </c>
      <c r="C267">
        <v>9</v>
      </c>
      <c r="D267" t="s">
        <v>96</v>
      </c>
      <c r="E267">
        <v>0</v>
      </c>
      <c r="F267">
        <v>1</v>
      </c>
      <c r="G267">
        <v>0</v>
      </c>
      <c r="H267" t="s">
        <v>22</v>
      </c>
    </row>
    <row r="268" spans="1:8">
      <c r="A268" t="str">
        <f>CONCATENATE(B268,C268,VLOOKUP(H268,Sheet1!$D$1:$E$21,2,0))</f>
        <v>Scotland9gender1</v>
      </c>
      <c r="B268" t="s">
        <v>5</v>
      </c>
      <c r="C268">
        <v>9</v>
      </c>
      <c r="D268" t="s">
        <v>96</v>
      </c>
      <c r="E268">
        <v>3370</v>
      </c>
      <c r="F268">
        <v>105163</v>
      </c>
      <c r="G268">
        <v>3.2045491284957599</v>
      </c>
      <c r="H268" t="s">
        <v>23</v>
      </c>
    </row>
    <row r="269" spans="1:8">
      <c r="A269" t="str">
        <f>CONCATENATE(B269,C269,VLOOKUP(H269,Sheet1!$D$1:$E$21,2,0))</f>
        <v>Scotland9gender2</v>
      </c>
      <c r="B269" t="s">
        <v>5</v>
      </c>
      <c r="C269">
        <v>9</v>
      </c>
      <c r="D269" t="s">
        <v>96</v>
      </c>
      <c r="E269">
        <v>3473</v>
      </c>
      <c r="F269">
        <v>119974</v>
      </c>
      <c r="G269">
        <v>2.8947938720056001</v>
      </c>
      <c r="H269" t="s">
        <v>24</v>
      </c>
    </row>
    <row r="270" spans="1:8">
      <c r="A270" t="str">
        <f>CONCATENATE(B270,C270,VLOOKUP(H270,Sheet1!$D$1:$E$21,2,0))</f>
        <v>Scotland10na</v>
      </c>
      <c r="B270" t="s">
        <v>5</v>
      </c>
      <c r="C270">
        <v>10</v>
      </c>
      <c r="D270" t="s">
        <v>97</v>
      </c>
      <c r="E270">
        <v>0</v>
      </c>
      <c r="F270">
        <v>1</v>
      </c>
      <c r="G270">
        <v>0</v>
      </c>
      <c r="H270" t="s">
        <v>22</v>
      </c>
    </row>
    <row r="271" spans="1:8">
      <c r="A271" t="str">
        <f>CONCATENATE(B271,C271,VLOOKUP(H271,Sheet1!$D$1:$E$21,2,0))</f>
        <v>Scotland10gender1</v>
      </c>
      <c r="B271" t="s">
        <v>5</v>
      </c>
      <c r="C271">
        <v>10</v>
      </c>
      <c r="D271" t="s">
        <v>97</v>
      </c>
      <c r="E271">
        <v>3008</v>
      </c>
      <c r="F271">
        <v>104974</v>
      </c>
      <c r="G271">
        <v>2.86547145007335</v>
      </c>
      <c r="H271" t="s">
        <v>23</v>
      </c>
    </row>
    <row r="272" spans="1:8">
      <c r="A272" t="str">
        <f>CONCATENATE(B272,C272,VLOOKUP(H272,Sheet1!$D$1:$E$21,2,0))</f>
        <v>Scotland10gender2</v>
      </c>
      <c r="B272" t="s">
        <v>5</v>
      </c>
      <c r="C272">
        <v>10</v>
      </c>
      <c r="D272" t="s">
        <v>97</v>
      </c>
      <c r="E272">
        <v>3177</v>
      </c>
      <c r="F272">
        <v>119486</v>
      </c>
      <c r="G272">
        <v>2.6588889074870599</v>
      </c>
      <c r="H272" t="s">
        <v>24</v>
      </c>
    </row>
    <row r="273" spans="1:8">
      <c r="A273" t="str">
        <f>CONCATENATE(B273,C273,VLOOKUP(H273,Sheet1!$D$1:$E$21,2,0))</f>
        <v>Scotland11gender1</v>
      </c>
      <c r="B273" t="s">
        <v>5</v>
      </c>
      <c r="C273">
        <v>11</v>
      </c>
      <c r="D273" t="s">
        <v>98</v>
      </c>
      <c r="E273">
        <v>2966</v>
      </c>
      <c r="F273">
        <v>103856</v>
      </c>
      <c r="G273">
        <v>2.8558773686643</v>
      </c>
      <c r="H273" t="s">
        <v>23</v>
      </c>
    </row>
    <row r="274" spans="1:8">
      <c r="A274" t="str">
        <f>CONCATENATE(B274,C274,VLOOKUP(H274,Sheet1!$D$1:$E$21,2,0))</f>
        <v>Scotland11gender2</v>
      </c>
      <c r="B274" t="s">
        <v>5</v>
      </c>
      <c r="C274">
        <v>11</v>
      </c>
      <c r="D274" t="s">
        <v>98</v>
      </c>
      <c r="E274">
        <v>3128</v>
      </c>
      <c r="F274">
        <v>118727</v>
      </c>
      <c r="G274">
        <v>2.6346155465900698</v>
      </c>
      <c r="H274" t="s">
        <v>24</v>
      </c>
    </row>
    <row r="275" spans="1:8">
      <c r="A275" t="str">
        <f>CONCATENATE(B275,C275,VLOOKUP(H275,Sheet1!$D$1:$E$21,2,0))</f>
        <v>Scotland11na</v>
      </c>
      <c r="B275" t="s">
        <v>5</v>
      </c>
      <c r="C275">
        <v>11</v>
      </c>
      <c r="D275" t="s">
        <v>98</v>
      </c>
      <c r="E275">
        <v>0</v>
      </c>
      <c r="F275">
        <v>1</v>
      </c>
      <c r="G275">
        <v>0</v>
      </c>
      <c r="H275" t="s">
        <v>22</v>
      </c>
    </row>
    <row r="276" spans="1:8">
      <c r="A276" t="str">
        <f>CONCATENATE(B276,C276,VLOOKUP(H276,Sheet1!$D$1:$E$21,2,0))</f>
        <v>Scotland12gender1</v>
      </c>
      <c r="B276" t="s">
        <v>5</v>
      </c>
      <c r="C276">
        <v>12</v>
      </c>
      <c r="D276" t="s">
        <v>99</v>
      </c>
      <c r="E276">
        <v>3458</v>
      </c>
      <c r="F276">
        <v>102118</v>
      </c>
      <c r="G276">
        <v>3.3862786188526899</v>
      </c>
      <c r="H276" t="s">
        <v>23</v>
      </c>
    </row>
    <row r="277" spans="1:8">
      <c r="A277" t="str">
        <f>CONCATENATE(B277,C277,VLOOKUP(H277,Sheet1!$D$1:$E$21,2,0))</f>
        <v>Scotland12gender2</v>
      </c>
      <c r="B277" t="s">
        <v>5</v>
      </c>
      <c r="C277">
        <v>12</v>
      </c>
      <c r="D277" t="s">
        <v>99</v>
      </c>
      <c r="E277">
        <v>3417</v>
      </c>
      <c r="F277">
        <v>115880</v>
      </c>
      <c r="G277">
        <v>2.9487400759406199</v>
      </c>
      <c r="H277" t="s">
        <v>24</v>
      </c>
    </row>
    <row r="278" spans="1:8">
      <c r="A278" t="str">
        <f>CONCATENATE(B278,C278,VLOOKUP(H278,Sheet1!$D$1:$E$21,2,0))</f>
        <v>Scotland12na</v>
      </c>
      <c r="B278" t="s">
        <v>5</v>
      </c>
      <c r="C278">
        <v>12</v>
      </c>
      <c r="D278" t="s">
        <v>99</v>
      </c>
      <c r="E278">
        <v>0</v>
      </c>
      <c r="F278">
        <v>3</v>
      </c>
      <c r="G278">
        <v>0</v>
      </c>
      <c r="H278" t="s">
        <v>22</v>
      </c>
    </row>
    <row r="279" spans="1:8">
      <c r="A279" t="str">
        <f>CONCATENATE(B279,C279,VLOOKUP(H279,Sheet1!$D$1:$E$21,2,0))</f>
        <v>Scotland13na</v>
      </c>
      <c r="B279" t="s">
        <v>5</v>
      </c>
      <c r="C279">
        <v>13</v>
      </c>
      <c r="D279" t="s">
        <v>75</v>
      </c>
      <c r="E279">
        <v>0</v>
      </c>
      <c r="F279">
        <v>1</v>
      </c>
      <c r="G279">
        <v>0</v>
      </c>
      <c r="H279" t="s">
        <v>22</v>
      </c>
    </row>
    <row r="280" spans="1:8">
      <c r="A280" t="str">
        <f>CONCATENATE(B280,C280,VLOOKUP(H280,Sheet1!$D$1:$E$21,2,0))</f>
        <v>Scotland13gender1</v>
      </c>
      <c r="B280" t="s">
        <v>5</v>
      </c>
      <c r="C280">
        <v>13</v>
      </c>
      <c r="D280" t="s">
        <v>75</v>
      </c>
      <c r="E280">
        <v>3202</v>
      </c>
      <c r="F280">
        <v>105791</v>
      </c>
      <c r="G280">
        <v>3.02672250002363</v>
      </c>
      <c r="H280" t="s">
        <v>23</v>
      </c>
    </row>
    <row r="281" spans="1:8">
      <c r="A281" t="str">
        <f>CONCATENATE(B281,C281,VLOOKUP(H281,Sheet1!$D$1:$E$21,2,0))</f>
        <v>Scotland13gender2</v>
      </c>
      <c r="B281" t="s">
        <v>5</v>
      </c>
      <c r="C281">
        <v>13</v>
      </c>
      <c r="D281" t="s">
        <v>75</v>
      </c>
      <c r="E281">
        <v>3397</v>
      </c>
      <c r="F281">
        <v>120862</v>
      </c>
      <c r="G281">
        <v>2.8106435438764801</v>
      </c>
      <c r="H281" t="s">
        <v>24</v>
      </c>
    </row>
    <row r="282" spans="1:8">
      <c r="A282" t="str">
        <f>CONCATENATE(B282,C282,VLOOKUP(H282,Sheet1!$D$1:$E$21,2,0))</f>
        <v>Scotland14gender1</v>
      </c>
      <c r="B282" t="s">
        <v>5</v>
      </c>
      <c r="C282">
        <v>14</v>
      </c>
      <c r="D282" t="s">
        <v>76</v>
      </c>
      <c r="E282">
        <v>3068</v>
      </c>
      <c r="F282">
        <v>103800</v>
      </c>
      <c r="G282">
        <v>2.95568400770712</v>
      </c>
      <c r="H282" t="s">
        <v>23</v>
      </c>
    </row>
    <row r="283" spans="1:8">
      <c r="A283" t="str">
        <f>CONCATENATE(B283,C283,VLOOKUP(H283,Sheet1!$D$1:$E$21,2,0))</f>
        <v>Scotland14gender2</v>
      </c>
      <c r="B283" t="s">
        <v>5</v>
      </c>
      <c r="C283">
        <v>14</v>
      </c>
      <c r="D283" t="s">
        <v>76</v>
      </c>
      <c r="E283">
        <v>3125</v>
      </c>
      <c r="F283">
        <v>117053</v>
      </c>
      <c r="G283">
        <v>2.6697308057033902</v>
      </c>
      <c r="H283" t="s">
        <v>24</v>
      </c>
    </row>
    <row r="284" spans="1:8">
      <c r="A284" t="str">
        <f>CONCATENATE(B284,C284,VLOOKUP(H284,Sheet1!$D$1:$E$21,2,0))</f>
        <v>Scotland15gender1</v>
      </c>
      <c r="B284" t="s">
        <v>5</v>
      </c>
      <c r="C284">
        <v>15</v>
      </c>
      <c r="D284" t="s">
        <v>77</v>
      </c>
      <c r="E284">
        <v>3024</v>
      </c>
      <c r="F284">
        <v>104789</v>
      </c>
      <c r="G284">
        <v>2.8857990819647101</v>
      </c>
      <c r="H284" t="s">
        <v>23</v>
      </c>
    </row>
    <row r="285" spans="1:8">
      <c r="A285" t="str">
        <f>CONCATENATE(B285,C285,VLOOKUP(H285,Sheet1!$D$1:$E$21,2,0))</f>
        <v>Scotland15gender2</v>
      </c>
      <c r="B285" t="s">
        <v>5</v>
      </c>
      <c r="C285">
        <v>15</v>
      </c>
      <c r="D285" t="s">
        <v>77</v>
      </c>
      <c r="E285">
        <v>3041</v>
      </c>
      <c r="F285">
        <v>118912</v>
      </c>
      <c r="G285">
        <v>2.5573533369214201</v>
      </c>
      <c r="H285" t="s">
        <v>24</v>
      </c>
    </row>
    <row r="286" spans="1:8">
      <c r="A286" t="str">
        <f>CONCATENATE(B286,C286,VLOOKUP(H286,Sheet1!$D$1:$E$21,2,0))</f>
        <v>Scotland16gender1</v>
      </c>
      <c r="B286" t="s">
        <v>5</v>
      </c>
      <c r="C286">
        <v>16</v>
      </c>
      <c r="D286" t="s">
        <v>78</v>
      </c>
      <c r="E286">
        <v>3208</v>
      </c>
      <c r="F286">
        <v>105968</v>
      </c>
      <c r="G286">
        <v>3.0273290049826298</v>
      </c>
      <c r="H286" t="s">
        <v>23</v>
      </c>
    </row>
    <row r="287" spans="1:8">
      <c r="A287" t="str">
        <f>CONCATENATE(B287,C287,VLOOKUP(H287,Sheet1!$D$1:$E$21,2,0))</f>
        <v>Scotland16gender2</v>
      </c>
      <c r="B287" t="s">
        <v>5</v>
      </c>
      <c r="C287">
        <v>16</v>
      </c>
      <c r="D287" t="s">
        <v>78</v>
      </c>
      <c r="E287">
        <v>3392</v>
      </c>
      <c r="F287">
        <v>120168</v>
      </c>
      <c r="G287">
        <v>2.8227148658544698</v>
      </c>
      <c r="H287" t="s">
        <v>24</v>
      </c>
    </row>
    <row r="288" spans="1:8">
      <c r="A288" t="str">
        <f>CONCATENATE(B288,C288,VLOOKUP(H288,Sheet1!$D$1:$E$21,2,0))</f>
        <v>Scotland16na</v>
      </c>
      <c r="B288" t="s">
        <v>5</v>
      </c>
      <c r="C288">
        <v>16</v>
      </c>
      <c r="D288" t="s">
        <v>78</v>
      </c>
      <c r="E288">
        <v>0</v>
      </c>
      <c r="F288">
        <v>2</v>
      </c>
      <c r="G288">
        <v>0</v>
      </c>
      <c r="H288" t="s">
        <v>22</v>
      </c>
    </row>
    <row r="289" spans="1:8">
      <c r="A289" t="str">
        <f>CONCATENATE(B289,C289,VLOOKUP(H289,Sheet1!$D$1:$E$21,2,0))</f>
        <v>Scotland17na</v>
      </c>
      <c r="B289" t="s">
        <v>5</v>
      </c>
      <c r="C289">
        <v>17</v>
      </c>
      <c r="D289" t="s">
        <v>79</v>
      </c>
      <c r="E289">
        <v>0</v>
      </c>
      <c r="F289">
        <v>1</v>
      </c>
      <c r="G289">
        <v>0</v>
      </c>
      <c r="H289" t="s">
        <v>22</v>
      </c>
    </row>
    <row r="290" spans="1:8">
      <c r="A290" t="str">
        <f>CONCATENATE(B290,C290,VLOOKUP(H290,Sheet1!$D$1:$E$21,2,0))</f>
        <v>Scotland17gender1</v>
      </c>
      <c r="B290" t="s">
        <v>5</v>
      </c>
      <c r="C290">
        <v>17</v>
      </c>
      <c r="D290" t="s">
        <v>79</v>
      </c>
      <c r="E290">
        <v>3236</v>
      </c>
      <c r="F290">
        <v>108917</v>
      </c>
      <c r="G290">
        <v>2.97106971363515</v>
      </c>
      <c r="H290" t="s">
        <v>23</v>
      </c>
    </row>
    <row r="291" spans="1:8">
      <c r="A291" t="str">
        <f>CONCATENATE(B291,C291,VLOOKUP(H291,Sheet1!$D$1:$E$21,2,0))</f>
        <v>Scotland17gender2</v>
      </c>
      <c r="B291" t="s">
        <v>5</v>
      </c>
      <c r="C291">
        <v>17</v>
      </c>
      <c r="D291" t="s">
        <v>79</v>
      </c>
      <c r="E291">
        <v>3435</v>
      </c>
      <c r="F291">
        <v>124676</v>
      </c>
      <c r="G291">
        <v>2.7551413263178102</v>
      </c>
      <c r="H291" t="s">
        <v>24</v>
      </c>
    </row>
    <row r="292" spans="1:8">
      <c r="A292" t="str">
        <f>CONCATENATE(B292,C292,VLOOKUP(H292,Sheet1!$D$1:$E$21,2,0))</f>
        <v>Scotland18na</v>
      </c>
      <c r="B292" t="s">
        <v>5</v>
      </c>
      <c r="C292">
        <v>18</v>
      </c>
      <c r="D292" t="s">
        <v>80</v>
      </c>
      <c r="E292">
        <v>0</v>
      </c>
      <c r="F292">
        <v>1</v>
      </c>
      <c r="G292">
        <v>0</v>
      </c>
      <c r="H292" t="s">
        <v>22</v>
      </c>
    </row>
    <row r="293" spans="1:8">
      <c r="A293" t="str">
        <f>CONCATENATE(B293,C293,VLOOKUP(H293,Sheet1!$D$1:$E$21,2,0))</f>
        <v>Scotland18gender1</v>
      </c>
      <c r="B293" t="s">
        <v>5</v>
      </c>
      <c r="C293">
        <v>18</v>
      </c>
      <c r="D293" t="s">
        <v>80</v>
      </c>
      <c r="E293">
        <v>3134</v>
      </c>
      <c r="F293">
        <v>106966</v>
      </c>
      <c r="G293">
        <v>2.9299029598190001</v>
      </c>
      <c r="H293" t="s">
        <v>23</v>
      </c>
    </row>
    <row r="294" spans="1:8">
      <c r="A294" t="str">
        <f>CONCATENATE(B294,C294,VLOOKUP(H294,Sheet1!$D$1:$E$21,2,0))</f>
        <v>Scotland18gender2</v>
      </c>
      <c r="B294" t="s">
        <v>5</v>
      </c>
      <c r="C294">
        <v>18</v>
      </c>
      <c r="D294" t="s">
        <v>80</v>
      </c>
      <c r="E294">
        <v>3290</v>
      </c>
      <c r="F294">
        <v>120943</v>
      </c>
      <c r="G294">
        <v>2.7202897232580598</v>
      </c>
      <c r="H294" t="s">
        <v>24</v>
      </c>
    </row>
    <row r="295" spans="1:8">
      <c r="A295" t="str">
        <f>CONCATENATE(B295,C295,VLOOKUP(H295,Sheet1!$D$1:$E$21,2,0))</f>
        <v>Scotland18na</v>
      </c>
      <c r="B295" t="s">
        <v>5</v>
      </c>
      <c r="C295">
        <v>18</v>
      </c>
      <c r="D295" t="s">
        <v>80</v>
      </c>
      <c r="E295">
        <v>0</v>
      </c>
      <c r="F295">
        <v>2</v>
      </c>
      <c r="G295">
        <v>0</v>
      </c>
      <c r="H295" t="s">
        <v>22</v>
      </c>
    </row>
    <row r="296" spans="1:8">
      <c r="A296" t="str">
        <f>CONCATENATE(B296,C296,VLOOKUP(H296,Sheet1!$D$1:$E$21,2,0))</f>
        <v>Scotland19gender1</v>
      </c>
      <c r="B296" t="s">
        <v>5</v>
      </c>
      <c r="C296">
        <v>19</v>
      </c>
      <c r="D296" t="s">
        <v>81</v>
      </c>
      <c r="E296">
        <v>3010</v>
      </c>
      <c r="F296">
        <v>105758</v>
      </c>
      <c r="G296">
        <v>2.84612038805574</v>
      </c>
      <c r="H296" t="s">
        <v>23</v>
      </c>
    </row>
    <row r="297" spans="1:8">
      <c r="A297" t="str">
        <f>CONCATENATE(B297,C297,VLOOKUP(H297,Sheet1!$D$1:$E$21,2,0))</f>
        <v>Scotland19gender2</v>
      </c>
      <c r="B297" t="s">
        <v>5</v>
      </c>
      <c r="C297">
        <v>19</v>
      </c>
      <c r="D297" t="s">
        <v>81</v>
      </c>
      <c r="E297">
        <v>3009</v>
      </c>
      <c r="F297">
        <v>120633</v>
      </c>
      <c r="G297">
        <v>2.4943423441346799</v>
      </c>
      <c r="H297" t="s">
        <v>24</v>
      </c>
    </row>
    <row r="298" spans="1:8">
      <c r="A298" t="str">
        <f>CONCATENATE(B298,C298,VLOOKUP(H298,Sheet1!$D$1:$E$21,2,0))</f>
        <v>Scotland19na</v>
      </c>
      <c r="B298" t="s">
        <v>5</v>
      </c>
      <c r="C298">
        <v>19</v>
      </c>
      <c r="D298" t="s">
        <v>81</v>
      </c>
      <c r="E298">
        <v>0</v>
      </c>
      <c r="F298">
        <v>3</v>
      </c>
      <c r="G298">
        <v>0</v>
      </c>
      <c r="H298" t="s">
        <v>22</v>
      </c>
    </row>
    <row r="299" spans="1:8">
      <c r="A299" t="str">
        <f>CONCATENATE(B299,C299,VLOOKUP(H299,Sheet1!$D$1:$E$21,2,0))</f>
        <v>Scotland20na</v>
      </c>
      <c r="B299" t="s">
        <v>5</v>
      </c>
      <c r="C299">
        <v>20</v>
      </c>
      <c r="D299" t="s">
        <v>82</v>
      </c>
      <c r="E299">
        <v>0</v>
      </c>
      <c r="F299">
        <v>3</v>
      </c>
      <c r="G299">
        <v>0</v>
      </c>
      <c r="H299" t="s">
        <v>22</v>
      </c>
    </row>
    <row r="300" spans="1:8">
      <c r="A300" t="str">
        <f>CONCATENATE(B300,C300,VLOOKUP(H300,Sheet1!$D$1:$E$21,2,0))</f>
        <v>Scotland20gender1</v>
      </c>
      <c r="B300" t="s">
        <v>5</v>
      </c>
      <c r="C300">
        <v>20</v>
      </c>
      <c r="D300" t="s">
        <v>82</v>
      </c>
      <c r="E300">
        <v>3325</v>
      </c>
      <c r="F300">
        <v>108837</v>
      </c>
      <c r="G300">
        <v>3.0550272425737499</v>
      </c>
      <c r="H300" t="s">
        <v>23</v>
      </c>
    </row>
    <row r="301" spans="1:8">
      <c r="A301" t="str">
        <f>CONCATENATE(B301,C301,VLOOKUP(H301,Sheet1!$D$1:$E$21,2,0))</f>
        <v>Scotland20gender2</v>
      </c>
      <c r="B301" t="s">
        <v>5</v>
      </c>
      <c r="C301">
        <v>20</v>
      </c>
      <c r="D301" t="s">
        <v>82</v>
      </c>
      <c r="E301">
        <v>3751</v>
      </c>
      <c r="F301">
        <v>123994</v>
      </c>
      <c r="G301">
        <v>3.0251463780505499</v>
      </c>
      <c r="H301" t="s">
        <v>24</v>
      </c>
    </row>
    <row r="302" spans="1:8">
      <c r="A302" t="str">
        <f>CONCATENATE(B302,C302,VLOOKUP(H302,Sheet1!$D$1:$E$21,2,0))</f>
        <v>Scotland20na</v>
      </c>
      <c r="B302" t="s">
        <v>5</v>
      </c>
      <c r="C302">
        <v>20</v>
      </c>
      <c r="D302" t="s">
        <v>82</v>
      </c>
      <c r="E302">
        <v>0</v>
      </c>
      <c r="F302">
        <v>1</v>
      </c>
      <c r="G302">
        <v>0</v>
      </c>
      <c r="H302" t="s">
        <v>22</v>
      </c>
    </row>
    <row r="303" spans="1:8">
      <c r="A303" t="str">
        <f>CONCATENATE(B303,C303,VLOOKUP(H303,Sheet1!$D$1:$E$21,2,0))</f>
        <v>Scotland21gender1</v>
      </c>
      <c r="B303" t="s">
        <v>5</v>
      </c>
      <c r="C303">
        <v>21</v>
      </c>
      <c r="D303" t="s">
        <v>83</v>
      </c>
      <c r="E303">
        <v>3463</v>
      </c>
      <c r="F303">
        <v>106113</v>
      </c>
      <c r="G303">
        <v>3.2635021156691399</v>
      </c>
      <c r="H303" t="s">
        <v>23</v>
      </c>
    </row>
    <row r="304" spans="1:8">
      <c r="A304" t="str">
        <f>CONCATENATE(B304,C304,VLOOKUP(H304,Sheet1!$D$1:$E$21,2,0))</f>
        <v>Scotland21gender2</v>
      </c>
      <c r="B304" t="s">
        <v>5</v>
      </c>
      <c r="C304">
        <v>21</v>
      </c>
      <c r="D304" t="s">
        <v>83</v>
      </c>
      <c r="E304">
        <v>3512</v>
      </c>
      <c r="F304">
        <v>121473</v>
      </c>
      <c r="G304">
        <v>2.8911774633045999</v>
      </c>
      <c r="H304" t="s">
        <v>24</v>
      </c>
    </row>
    <row r="305" spans="1:8">
      <c r="A305" t="str">
        <f>CONCATENATE(B305,C305,VLOOKUP(H305,Sheet1!$D$1:$E$21,2,0))</f>
        <v>Scotland21na</v>
      </c>
      <c r="B305" t="s">
        <v>5</v>
      </c>
      <c r="C305">
        <v>21</v>
      </c>
      <c r="D305" t="s">
        <v>83</v>
      </c>
      <c r="E305">
        <v>0</v>
      </c>
      <c r="F305">
        <v>1</v>
      </c>
      <c r="G305">
        <v>0</v>
      </c>
      <c r="H305" t="s">
        <v>22</v>
      </c>
    </row>
    <row r="306" spans="1:8">
      <c r="A306" t="str">
        <f>CONCATENATE(B306,C306,VLOOKUP(H306,Sheet1!$D$1:$E$21,2,0))</f>
        <v>Scotland22na</v>
      </c>
      <c r="B306" t="s">
        <v>5</v>
      </c>
      <c r="C306">
        <v>22</v>
      </c>
      <c r="D306" t="s">
        <v>84</v>
      </c>
      <c r="E306">
        <v>0</v>
      </c>
      <c r="F306">
        <v>1</v>
      </c>
      <c r="G306">
        <v>0</v>
      </c>
      <c r="H306" t="s">
        <v>22</v>
      </c>
    </row>
    <row r="307" spans="1:8">
      <c r="A307" t="str">
        <f>CONCATENATE(B307,C307,VLOOKUP(H307,Sheet1!$D$1:$E$21,2,0))</f>
        <v>Scotland22gender1</v>
      </c>
      <c r="B307" t="s">
        <v>5</v>
      </c>
      <c r="C307">
        <v>22</v>
      </c>
      <c r="D307" t="s">
        <v>84</v>
      </c>
      <c r="E307">
        <v>3068</v>
      </c>
      <c r="F307">
        <v>107774</v>
      </c>
      <c r="G307">
        <v>2.8466977193015</v>
      </c>
      <c r="H307" t="s">
        <v>23</v>
      </c>
    </row>
    <row r="308" spans="1:8">
      <c r="A308" t="str">
        <f>CONCATENATE(B308,C308,VLOOKUP(H308,Sheet1!$D$1:$E$21,2,0))</f>
        <v>Scotland22gender2</v>
      </c>
      <c r="B308" t="s">
        <v>5</v>
      </c>
      <c r="C308">
        <v>22</v>
      </c>
      <c r="D308" t="s">
        <v>84</v>
      </c>
      <c r="E308">
        <v>3186</v>
      </c>
      <c r="F308">
        <v>122196</v>
      </c>
      <c r="G308">
        <v>2.6072866542276301</v>
      </c>
      <c r="H308" t="s">
        <v>24</v>
      </c>
    </row>
    <row r="309" spans="1:8">
      <c r="A309" t="str">
        <f>CONCATENATE(B309,C309,VLOOKUP(H309,Sheet1!$D$1:$E$21,2,0))</f>
        <v>Scotland22na</v>
      </c>
      <c r="B309" t="s">
        <v>5</v>
      </c>
      <c r="C309">
        <v>22</v>
      </c>
      <c r="D309" t="s">
        <v>84</v>
      </c>
      <c r="E309">
        <v>0</v>
      </c>
      <c r="F309">
        <v>1</v>
      </c>
      <c r="G309">
        <v>0</v>
      </c>
      <c r="H309" t="s">
        <v>22</v>
      </c>
    </row>
    <row r="310" spans="1:8">
      <c r="A310" t="str">
        <f>CONCATENATE(B310,C310,VLOOKUP(H310,Sheet1!$D$1:$E$21,2,0))</f>
        <v>Scotland23na</v>
      </c>
      <c r="B310" t="s">
        <v>5</v>
      </c>
      <c r="C310">
        <v>23</v>
      </c>
      <c r="D310" t="s">
        <v>85</v>
      </c>
      <c r="E310">
        <v>0</v>
      </c>
      <c r="F310">
        <v>1</v>
      </c>
      <c r="G310">
        <v>0</v>
      </c>
      <c r="H310" t="s">
        <v>22</v>
      </c>
    </row>
    <row r="311" spans="1:8">
      <c r="A311" t="str">
        <f>CONCATENATE(B311,C311,VLOOKUP(H311,Sheet1!$D$1:$E$21,2,0))</f>
        <v>Scotland23gender1</v>
      </c>
      <c r="B311" t="s">
        <v>5</v>
      </c>
      <c r="C311">
        <v>23</v>
      </c>
      <c r="D311" t="s">
        <v>85</v>
      </c>
      <c r="E311">
        <v>3068</v>
      </c>
      <c r="F311">
        <v>107558</v>
      </c>
      <c r="G311">
        <v>2.8524145112404402</v>
      </c>
      <c r="H311" t="s">
        <v>23</v>
      </c>
    </row>
    <row r="312" spans="1:8">
      <c r="A312" t="str">
        <f>CONCATENATE(B312,C312,VLOOKUP(H312,Sheet1!$D$1:$E$21,2,0))</f>
        <v>Scotland23gender2</v>
      </c>
      <c r="B312" t="s">
        <v>5</v>
      </c>
      <c r="C312">
        <v>23</v>
      </c>
      <c r="D312" t="s">
        <v>85</v>
      </c>
      <c r="E312">
        <v>2855</v>
      </c>
      <c r="F312">
        <v>121835</v>
      </c>
      <c r="G312">
        <v>2.3433331965362898</v>
      </c>
      <c r="H312" t="s">
        <v>24</v>
      </c>
    </row>
    <row r="313" spans="1:8">
      <c r="A313" t="str">
        <f>CONCATENATE(B313,C313,VLOOKUP(H313,Sheet1!$D$1:$E$21,2,0))</f>
        <v>Scotland23na</v>
      </c>
      <c r="B313" t="s">
        <v>5</v>
      </c>
      <c r="C313">
        <v>23</v>
      </c>
      <c r="D313" t="s">
        <v>85</v>
      </c>
      <c r="E313">
        <v>0</v>
      </c>
      <c r="F313">
        <v>2</v>
      </c>
      <c r="G313">
        <v>0</v>
      </c>
      <c r="H313" t="s">
        <v>22</v>
      </c>
    </row>
    <row r="314" spans="1:8">
      <c r="A314" t="str">
        <f>CONCATENATE(B314,C314,VLOOKUP(H314,Sheet1!$D$1:$E$21,2,0))</f>
        <v>Scotland24gender1</v>
      </c>
      <c r="B314" t="s">
        <v>5</v>
      </c>
      <c r="C314">
        <v>24</v>
      </c>
      <c r="D314" t="s">
        <v>86</v>
      </c>
      <c r="E314">
        <v>3190</v>
      </c>
      <c r="F314">
        <v>109249</v>
      </c>
      <c r="G314">
        <v>2.9199351939148102</v>
      </c>
      <c r="H314" t="s">
        <v>23</v>
      </c>
    </row>
    <row r="315" spans="1:8">
      <c r="A315" t="str">
        <f>CONCATENATE(B315,C315,VLOOKUP(H315,Sheet1!$D$1:$E$21,2,0))</f>
        <v>Scotland24gender2</v>
      </c>
      <c r="B315" t="s">
        <v>5</v>
      </c>
      <c r="C315">
        <v>24</v>
      </c>
      <c r="D315" t="s">
        <v>86</v>
      </c>
      <c r="E315">
        <v>3239</v>
      </c>
      <c r="F315">
        <v>122731</v>
      </c>
      <c r="G315">
        <v>2.6391050345878302</v>
      </c>
      <c r="H315" t="s">
        <v>24</v>
      </c>
    </row>
    <row r="316" spans="1:8">
      <c r="A316" t="str">
        <f>CONCATENATE(B316,C316,VLOOKUP(H316,Sheet1!$D$1:$E$21,2,0))</f>
        <v>Scotland25gender1</v>
      </c>
      <c r="B316" t="s">
        <v>5</v>
      </c>
      <c r="C316">
        <v>25</v>
      </c>
      <c r="D316" t="s">
        <v>100</v>
      </c>
      <c r="E316">
        <v>3166</v>
      </c>
      <c r="F316">
        <v>109917</v>
      </c>
      <c r="G316">
        <v>2.8803551770881599</v>
      </c>
      <c r="H316" t="s">
        <v>23</v>
      </c>
    </row>
    <row r="317" spans="1:8">
      <c r="A317" t="str">
        <f>CONCATENATE(B317,C317,VLOOKUP(H317,Sheet1!$D$1:$E$21,2,0))</f>
        <v>Scotland25gender2</v>
      </c>
      <c r="B317" t="s">
        <v>5</v>
      </c>
      <c r="C317">
        <v>25</v>
      </c>
      <c r="D317" t="s">
        <v>100</v>
      </c>
      <c r="E317">
        <v>3215</v>
      </c>
      <c r="F317">
        <v>125884</v>
      </c>
      <c r="G317">
        <v>2.5539385465984501</v>
      </c>
      <c r="H317" t="s">
        <v>24</v>
      </c>
    </row>
    <row r="318" spans="1:8">
      <c r="A318" t="str">
        <f>CONCATENATE(B318,C318,VLOOKUP(H318,Sheet1!$D$1:$E$21,2,0))</f>
        <v>Scotland26gender1</v>
      </c>
      <c r="B318" t="s">
        <v>5</v>
      </c>
      <c r="C318">
        <v>26</v>
      </c>
      <c r="D318" t="s">
        <v>101</v>
      </c>
      <c r="E318">
        <v>2947</v>
      </c>
      <c r="F318">
        <v>109428</v>
      </c>
      <c r="G318">
        <v>2.69309500310706</v>
      </c>
      <c r="H318" t="s">
        <v>23</v>
      </c>
    </row>
    <row r="319" spans="1:8">
      <c r="A319" t="str">
        <f>CONCATENATE(B319,C319,VLOOKUP(H319,Sheet1!$D$1:$E$21,2,0))</f>
        <v>Scotland26gender2</v>
      </c>
      <c r="B319" t="s">
        <v>5</v>
      </c>
      <c r="C319">
        <v>26</v>
      </c>
      <c r="D319" t="s">
        <v>101</v>
      </c>
      <c r="E319">
        <v>2968</v>
      </c>
      <c r="F319">
        <v>124466</v>
      </c>
      <c r="G319">
        <v>2.3845869554737802</v>
      </c>
      <c r="H319" t="s">
        <v>24</v>
      </c>
    </row>
    <row r="320" spans="1:8">
      <c r="A320" t="str">
        <f>CONCATENATE(B320,C320,VLOOKUP(H320,Sheet1!$D$1:$E$21,2,0))</f>
        <v>Scotland26na</v>
      </c>
      <c r="B320" t="s">
        <v>5</v>
      </c>
      <c r="C320">
        <v>26</v>
      </c>
      <c r="D320" t="s">
        <v>101</v>
      </c>
      <c r="E320">
        <v>0</v>
      </c>
      <c r="F320">
        <v>1</v>
      </c>
      <c r="G320">
        <v>0</v>
      </c>
      <c r="H320" t="s">
        <v>22</v>
      </c>
    </row>
    <row r="321" spans="1:8">
      <c r="A321" t="str">
        <f>CONCATENATE(B321,C321,VLOOKUP(H321,Sheet1!$D$1:$E$21,2,0))</f>
        <v>Scotland27na</v>
      </c>
      <c r="B321" t="s">
        <v>5</v>
      </c>
      <c r="C321">
        <v>27</v>
      </c>
      <c r="D321" t="s">
        <v>102</v>
      </c>
      <c r="E321">
        <v>0</v>
      </c>
      <c r="F321">
        <v>2</v>
      </c>
      <c r="G321">
        <v>0</v>
      </c>
      <c r="H321" t="s">
        <v>22</v>
      </c>
    </row>
    <row r="322" spans="1:8">
      <c r="A322" t="str">
        <f>CONCATENATE(B322,C322,VLOOKUP(H322,Sheet1!$D$1:$E$21,2,0))</f>
        <v>Scotland27gender1</v>
      </c>
      <c r="B322" t="s">
        <v>5</v>
      </c>
      <c r="C322">
        <v>27</v>
      </c>
      <c r="D322" t="s">
        <v>102</v>
      </c>
      <c r="E322">
        <v>3160</v>
      </c>
      <c r="F322">
        <v>108630</v>
      </c>
      <c r="G322">
        <v>2.9089570100340598</v>
      </c>
      <c r="H322" t="s">
        <v>23</v>
      </c>
    </row>
    <row r="323" spans="1:8">
      <c r="A323" t="str">
        <f>CONCATENATE(B323,C323,VLOOKUP(H323,Sheet1!$D$1:$E$21,2,0))</f>
        <v>Scotland27gender2</v>
      </c>
      <c r="B323" t="s">
        <v>5</v>
      </c>
      <c r="C323">
        <v>27</v>
      </c>
      <c r="D323" t="s">
        <v>102</v>
      </c>
      <c r="E323">
        <v>3018</v>
      </c>
      <c r="F323">
        <v>123378</v>
      </c>
      <c r="G323">
        <v>2.4461411272674201</v>
      </c>
      <c r="H323" t="s">
        <v>24</v>
      </c>
    </row>
    <row r="324" spans="1:8">
      <c r="A324" t="str">
        <f>CONCATENATE(B324,C324,VLOOKUP(H324,Sheet1!$D$1:$E$21,2,0))</f>
        <v>Scotland27na</v>
      </c>
      <c r="B324" t="s">
        <v>5</v>
      </c>
      <c r="C324">
        <v>27</v>
      </c>
      <c r="D324" t="s">
        <v>102</v>
      </c>
      <c r="E324">
        <v>0</v>
      </c>
      <c r="F324">
        <v>1</v>
      </c>
      <c r="G324">
        <v>0</v>
      </c>
      <c r="H324" t="s">
        <v>22</v>
      </c>
    </row>
    <row r="325" spans="1:8">
      <c r="A325" t="str">
        <f>CONCATENATE(B325,C325,VLOOKUP(H325,Sheet1!$D$1:$E$21,2,0))</f>
        <v>Scotland28na</v>
      </c>
      <c r="B325" t="s">
        <v>5</v>
      </c>
      <c r="C325">
        <v>28</v>
      </c>
      <c r="D325" t="s">
        <v>103</v>
      </c>
      <c r="E325">
        <v>0</v>
      </c>
      <c r="F325">
        <v>2</v>
      </c>
      <c r="G325">
        <v>0</v>
      </c>
      <c r="H325" t="s">
        <v>22</v>
      </c>
    </row>
    <row r="326" spans="1:8">
      <c r="A326" t="str">
        <f>CONCATENATE(B326,C326,VLOOKUP(H326,Sheet1!$D$1:$E$21,2,0))</f>
        <v>Scotland28gender1</v>
      </c>
      <c r="B326" t="s">
        <v>5</v>
      </c>
      <c r="C326">
        <v>28</v>
      </c>
      <c r="D326" t="s">
        <v>103</v>
      </c>
      <c r="E326">
        <v>3442</v>
      </c>
      <c r="F326">
        <v>110326</v>
      </c>
      <c r="G326">
        <v>3.1198448235230098</v>
      </c>
      <c r="H326" t="s">
        <v>23</v>
      </c>
    </row>
    <row r="327" spans="1:8">
      <c r="A327" t="str">
        <f>CONCATENATE(B327,C327,VLOOKUP(H327,Sheet1!$D$1:$E$21,2,0))</f>
        <v>Scotland28gender2</v>
      </c>
      <c r="B327" t="s">
        <v>5</v>
      </c>
      <c r="C327">
        <v>28</v>
      </c>
      <c r="D327" t="s">
        <v>103</v>
      </c>
      <c r="E327">
        <v>3476</v>
      </c>
      <c r="F327">
        <v>125088</v>
      </c>
      <c r="G327">
        <v>2.7788436940393901</v>
      </c>
      <c r="H327" t="s">
        <v>24</v>
      </c>
    </row>
    <row r="328" spans="1:8">
      <c r="A328" t="str">
        <f>CONCATENATE(B328,C328,VLOOKUP(H328,Sheet1!$D$1:$E$21,2,0))</f>
        <v>Scotland28na</v>
      </c>
      <c r="B328" t="s">
        <v>5</v>
      </c>
      <c r="C328">
        <v>28</v>
      </c>
      <c r="D328" t="s">
        <v>103</v>
      </c>
      <c r="E328">
        <v>0</v>
      </c>
      <c r="F328">
        <v>1</v>
      </c>
      <c r="G328">
        <v>0</v>
      </c>
      <c r="H328" t="s">
        <v>22</v>
      </c>
    </row>
    <row r="329" spans="1:8">
      <c r="A329" t="str">
        <f>CONCATENATE(B329,C329,VLOOKUP(H329,Sheet1!$D$1:$E$21,2,0))</f>
        <v>Scotland29na</v>
      </c>
      <c r="B329" t="s">
        <v>5</v>
      </c>
      <c r="C329">
        <v>29</v>
      </c>
      <c r="D329" t="s">
        <v>104</v>
      </c>
      <c r="E329">
        <v>0</v>
      </c>
      <c r="F329">
        <v>2</v>
      </c>
      <c r="G329">
        <v>0</v>
      </c>
      <c r="H329" t="s">
        <v>22</v>
      </c>
    </row>
    <row r="330" spans="1:8">
      <c r="A330" t="str">
        <f>CONCATENATE(B330,C330,VLOOKUP(H330,Sheet1!$D$1:$E$21,2,0))</f>
        <v>Scotland29gender1</v>
      </c>
      <c r="B330" t="s">
        <v>5</v>
      </c>
      <c r="C330">
        <v>29</v>
      </c>
      <c r="D330" t="s">
        <v>104</v>
      </c>
      <c r="E330">
        <v>3671</v>
      </c>
      <c r="F330">
        <v>110360</v>
      </c>
      <c r="G330">
        <v>3.32638637187386</v>
      </c>
      <c r="H330" t="s">
        <v>23</v>
      </c>
    </row>
    <row r="331" spans="1:8">
      <c r="A331" t="str">
        <f>CONCATENATE(B331,C331,VLOOKUP(H331,Sheet1!$D$1:$E$21,2,0))</f>
        <v>Scotland29gender2</v>
      </c>
      <c r="B331" t="s">
        <v>5</v>
      </c>
      <c r="C331">
        <v>29</v>
      </c>
      <c r="D331" t="s">
        <v>104</v>
      </c>
      <c r="E331">
        <v>3706</v>
      </c>
      <c r="F331">
        <v>126276</v>
      </c>
      <c r="G331">
        <v>2.9348411416262699</v>
      </c>
      <c r="H331" t="s">
        <v>24</v>
      </c>
    </row>
    <row r="332" spans="1:8">
      <c r="A332" t="str">
        <f>CONCATENATE(B332,C332,VLOOKUP(H332,Sheet1!$D$1:$E$21,2,0))</f>
        <v>Scotland29na</v>
      </c>
      <c r="B332" t="s">
        <v>5</v>
      </c>
      <c r="C332">
        <v>29</v>
      </c>
      <c r="D332" t="s">
        <v>104</v>
      </c>
      <c r="E332">
        <v>0</v>
      </c>
      <c r="F332">
        <v>1</v>
      </c>
      <c r="G332">
        <v>0</v>
      </c>
      <c r="H332" t="s">
        <v>22</v>
      </c>
    </row>
    <row r="333" spans="1:8">
      <c r="A333" t="str">
        <f>CONCATENATE(B333,C333,VLOOKUP(H333,Sheet1!$D$1:$E$21,2,0))</f>
        <v>Scotland30gender1</v>
      </c>
      <c r="B333" t="s">
        <v>5</v>
      </c>
      <c r="C333">
        <v>30</v>
      </c>
      <c r="D333" t="s">
        <v>105</v>
      </c>
      <c r="E333">
        <v>3300</v>
      </c>
      <c r="F333">
        <v>108887</v>
      </c>
      <c r="G333">
        <v>3.030664817655</v>
      </c>
      <c r="H333" t="s">
        <v>23</v>
      </c>
    </row>
    <row r="334" spans="1:8">
      <c r="A334" t="str">
        <f>CONCATENATE(B334,C334,VLOOKUP(H334,Sheet1!$D$1:$E$21,2,0))</f>
        <v>Scotland30gender2</v>
      </c>
      <c r="B334" t="s">
        <v>5</v>
      </c>
      <c r="C334">
        <v>30</v>
      </c>
      <c r="D334" t="s">
        <v>105</v>
      </c>
      <c r="E334">
        <v>3168</v>
      </c>
      <c r="F334">
        <v>123140</v>
      </c>
      <c r="G334">
        <v>2.5726815007308699</v>
      </c>
      <c r="H334" t="s">
        <v>24</v>
      </c>
    </row>
    <row r="335" spans="1:8">
      <c r="A335" t="str">
        <f>CONCATENATE(B335,C335,VLOOKUP(H335,Sheet1!$D$1:$E$21,2,0))</f>
        <v>Scotland30na</v>
      </c>
      <c r="B335" t="s">
        <v>5</v>
      </c>
      <c r="C335">
        <v>30</v>
      </c>
      <c r="D335" t="s">
        <v>105</v>
      </c>
      <c r="E335">
        <v>0</v>
      </c>
      <c r="F335">
        <v>2</v>
      </c>
      <c r="G335">
        <v>0</v>
      </c>
      <c r="H335" t="s">
        <v>22</v>
      </c>
    </row>
    <row r="336" spans="1:8">
      <c r="A336" t="str">
        <f>CONCATENATE(B336,C336,VLOOKUP(H336,Sheet1!$D$1:$E$21,2,0))</f>
        <v>Scotland31gender1</v>
      </c>
      <c r="B336" t="s">
        <v>5</v>
      </c>
      <c r="C336">
        <v>31</v>
      </c>
      <c r="D336" t="s">
        <v>106</v>
      </c>
      <c r="E336">
        <v>3129</v>
      </c>
      <c r="F336">
        <v>108775</v>
      </c>
      <c r="G336">
        <v>2.8765800965295298</v>
      </c>
      <c r="H336" t="s">
        <v>23</v>
      </c>
    </row>
    <row r="337" spans="1:8">
      <c r="A337" t="str">
        <f>CONCATENATE(B337,C337,VLOOKUP(H337,Sheet1!$D$1:$E$21,2,0))</f>
        <v>Scotland31gender2</v>
      </c>
      <c r="B337" t="s">
        <v>5</v>
      </c>
      <c r="C337">
        <v>31</v>
      </c>
      <c r="D337" t="s">
        <v>106</v>
      </c>
      <c r="E337">
        <v>2955</v>
      </c>
      <c r="F337">
        <v>123664</v>
      </c>
      <c r="G337">
        <v>2.3895393970759402</v>
      </c>
      <c r="H337" t="s">
        <v>24</v>
      </c>
    </row>
    <row r="338" spans="1:8">
      <c r="A338" t="str">
        <f>CONCATENATE(B338,C338,VLOOKUP(H338,Sheet1!$D$1:$E$21,2,0))</f>
        <v>Scotland31na</v>
      </c>
      <c r="B338" t="s">
        <v>5</v>
      </c>
      <c r="C338">
        <v>31</v>
      </c>
      <c r="D338" t="s">
        <v>106</v>
      </c>
      <c r="E338">
        <v>0</v>
      </c>
      <c r="F338">
        <v>1</v>
      </c>
      <c r="G338">
        <v>0</v>
      </c>
      <c r="H338" t="s">
        <v>22</v>
      </c>
    </row>
    <row r="339" spans="1:8">
      <c r="A339" t="str">
        <f>CONCATENATE(B339,C339,VLOOKUP(H339,Sheet1!$D$1:$E$21,2,0))</f>
        <v>Scotland32gender1</v>
      </c>
      <c r="B339" t="s">
        <v>5</v>
      </c>
      <c r="C339">
        <v>32</v>
      </c>
      <c r="D339" t="s">
        <v>107</v>
      </c>
      <c r="E339">
        <v>3380</v>
      </c>
      <c r="F339">
        <v>110529</v>
      </c>
      <c r="G339">
        <v>3.0580209718716298</v>
      </c>
      <c r="H339" t="s">
        <v>23</v>
      </c>
    </row>
    <row r="340" spans="1:8">
      <c r="A340" t="str">
        <f>CONCATENATE(B340,C340,VLOOKUP(H340,Sheet1!$D$1:$E$21,2,0))</f>
        <v>Scotland32gender2</v>
      </c>
      <c r="B340" t="s">
        <v>5</v>
      </c>
      <c r="C340">
        <v>32</v>
      </c>
      <c r="D340" t="s">
        <v>107</v>
      </c>
      <c r="E340">
        <v>3344</v>
      </c>
      <c r="F340">
        <v>125733</v>
      </c>
      <c r="G340">
        <v>2.6596040816651101</v>
      </c>
      <c r="H340" t="s">
        <v>24</v>
      </c>
    </row>
    <row r="341" spans="1:8">
      <c r="A341" t="str">
        <f>CONCATENATE(B341,C341,VLOOKUP(H341,Sheet1!$D$1:$E$21,2,0))</f>
        <v>Scotland32na</v>
      </c>
      <c r="B341" t="s">
        <v>5</v>
      </c>
      <c r="C341">
        <v>32</v>
      </c>
      <c r="D341" t="s">
        <v>107</v>
      </c>
      <c r="E341">
        <v>0</v>
      </c>
      <c r="F341">
        <v>3</v>
      </c>
      <c r="G341">
        <v>0</v>
      </c>
      <c r="H341" t="s">
        <v>22</v>
      </c>
    </row>
    <row r="342" spans="1:8">
      <c r="A342" t="str">
        <f>CONCATENATE(B342,C342,VLOOKUP(H342,Sheet1!$D$1:$E$21,2,0))</f>
        <v>Scotland33gender1</v>
      </c>
      <c r="B342" t="s">
        <v>5</v>
      </c>
      <c r="C342">
        <v>33</v>
      </c>
      <c r="D342" t="s">
        <v>108</v>
      </c>
      <c r="E342">
        <v>3593</v>
      </c>
      <c r="F342">
        <v>110851</v>
      </c>
      <c r="G342">
        <v>3.24128785486824</v>
      </c>
      <c r="H342" t="s">
        <v>23</v>
      </c>
    </row>
    <row r="343" spans="1:8">
      <c r="A343" t="str">
        <f>CONCATENATE(B343,C343,VLOOKUP(H343,Sheet1!$D$1:$E$21,2,0))</f>
        <v>Scotland33gender2</v>
      </c>
      <c r="B343" t="s">
        <v>5</v>
      </c>
      <c r="C343">
        <v>33</v>
      </c>
      <c r="D343" t="s">
        <v>108</v>
      </c>
      <c r="E343">
        <v>3595</v>
      </c>
      <c r="F343">
        <v>126455</v>
      </c>
      <c r="G343">
        <v>2.8429085445415301</v>
      </c>
      <c r="H343" t="s">
        <v>24</v>
      </c>
    </row>
    <row r="344" spans="1:8">
      <c r="A344" t="str">
        <f>CONCATENATE(B344,C344,VLOOKUP(H344,Sheet1!$D$1:$E$21,2,0))</f>
        <v>Scotland34gender1</v>
      </c>
      <c r="B344" t="s">
        <v>5</v>
      </c>
      <c r="C344">
        <v>34</v>
      </c>
      <c r="D344" t="s">
        <v>109</v>
      </c>
      <c r="E344">
        <v>3067</v>
      </c>
      <c r="F344">
        <v>110900</v>
      </c>
      <c r="G344">
        <v>2.7655545536519299</v>
      </c>
      <c r="H344" t="s">
        <v>23</v>
      </c>
    </row>
    <row r="345" spans="1:8">
      <c r="A345" t="str">
        <f>CONCATENATE(B345,C345,VLOOKUP(H345,Sheet1!$D$1:$E$21,2,0))</f>
        <v>Scotland34gender2</v>
      </c>
      <c r="B345" t="s">
        <v>5</v>
      </c>
      <c r="C345">
        <v>34</v>
      </c>
      <c r="D345" t="s">
        <v>109</v>
      </c>
      <c r="E345">
        <v>3059</v>
      </c>
      <c r="F345">
        <v>124852</v>
      </c>
      <c r="G345">
        <v>2.45010091948867</v>
      </c>
      <c r="H345" t="s">
        <v>24</v>
      </c>
    </row>
    <row r="346" spans="1:8">
      <c r="A346" t="str">
        <f>CONCATENATE(B346,C346,VLOOKUP(H346,Sheet1!$D$1:$E$21,2,0))</f>
        <v>Scotland35na</v>
      </c>
      <c r="B346" t="s">
        <v>5</v>
      </c>
      <c r="C346">
        <v>35</v>
      </c>
      <c r="D346" t="s">
        <v>110</v>
      </c>
      <c r="E346">
        <v>0</v>
      </c>
      <c r="F346">
        <v>12</v>
      </c>
      <c r="G346">
        <v>0</v>
      </c>
      <c r="H346" t="s">
        <v>22</v>
      </c>
    </row>
    <row r="347" spans="1:8">
      <c r="A347" t="str">
        <f>CONCATENATE(B347,C347,VLOOKUP(H347,Sheet1!$D$1:$E$21,2,0))</f>
        <v>Scotland35gender1</v>
      </c>
      <c r="B347" t="s">
        <v>5</v>
      </c>
      <c r="C347">
        <v>35</v>
      </c>
      <c r="D347" t="s">
        <v>110</v>
      </c>
      <c r="E347">
        <v>3201</v>
      </c>
      <c r="F347">
        <v>107462</v>
      </c>
      <c r="G347">
        <v>2.97872736409149</v>
      </c>
      <c r="H347" t="s">
        <v>23</v>
      </c>
    </row>
    <row r="348" spans="1:8">
      <c r="A348" t="str">
        <f>CONCATENATE(B348,C348,VLOOKUP(H348,Sheet1!$D$1:$E$21,2,0))</f>
        <v>Scotland35gender2</v>
      </c>
      <c r="B348" t="s">
        <v>5</v>
      </c>
      <c r="C348">
        <v>35</v>
      </c>
      <c r="D348" t="s">
        <v>110</v>
      </c>
      <c r="E348">
        <v>2956</v>
      </c>
      <c r="F348">
        <v>121690</v>
      </c>
      <c r="G348">
        <v>2.4291231818555299</v>
      </c>
      <c r="H348" t="s">
        <v>24</v>
      </c>
    </row>
    <row r="349" spans="1:8">
      <c r="A349" t="str">
        <f>CONCATENATE(B349,C349,VLOOKUP(H349,Sheet1!$D$1:$E$21,2,0))</f>
        <v>Scotland35na</v>
      </c>
      <c r="B349" t="s">
        <v>5</v>
      </c>
      <c r="C349">
        <v>35</v>
      </c>
      <c r="D349" t="s">
        <v>110</v>
      </c>
      <c r="E349">
        <v>0</v>
      </c>
      <c r="F349">
        <v>1</v>
      </c>
      <c r="G349">
        <v>0</v>
      </c>
      <c r="H349" t="s">
        <v>22</v>
      </c>
    </row>
    <row r="350" spans="1:8">
      <c r="A350" t="str">
        <f>CONCATENATE(B350,C350,VLOOKUP(H350,Sheet1!$D$1:$E$21,2,0))</f>
        <v>Scotland36na</v>
      </c>
      <c r="B350" t="s">
        <v>5</v>
      </c>
      <c r="C350">
        <v>36</v>
      </c>
      <c r="D350" t="s">
        <v>111</v>
      </c>
      <c r="E350">
        <v>0</v>
      </c>
      <c r="F350">
        <v>18</v>
      </c>
      <c r="G350">
        <v>0</v>
      </c>
      <c r="H350" t="s">
        <v>22</v>
      </c>
    </row>
    <row r="351" spans="1:8">
      <c r="A351" t="str">
        <f>CONCATENATE(B351,C351,VLOOKUP(H351,Sheet1!$D$1:$E$21,2,0))</f>
        <v>Scotland36gender1</v>
      </c>
      <c r="B351" t="s">
        <v>5</v>
      </c>
      <c r="C351">
        <v>36</v>
      </c>
      <c r="D351" t="s">
        <v>111</v>
      </c>
      <c r="E351">
        <v>3547</v>
      </c>
      <c r="F351">
        <v>108815</v>
      </c>
      <c r="G351">
        <v>3.2596608923402099</v>
      </c>
      <c r="H351" t="s">
        <v>23</v>
      </c>
    </row>
    <row r="352" spans="1:8">
      <c r="A352" t="str">
        <f>CONCATENATE(B352,C352,VLOOKUP(H352,Sheet1!$D$1:$E$21,2,0))</f>
        <v>Scotland36gender2</v>
      </c>
      <c r="B352" t="s">
        <v>5</v>
      </c>
      <c r="C352">
        <v>36</v>
      </c>
      <c r="D352" t="s">
        <v>111</v>
      </c>
      <c r="E352">
        <v>3560</v>
      </c>
      <c r="F352">
        <v>122112</v>
      </c>
      <c r="G352">
        <v>2.9153563941299701</v>
      </c>
      <c r="H352" t="s">
        <v>24</v>
      </c>
    </row>
    <row r="353" spans="1:8">
      <c r="A353" t="str">
        <f>CONCATENATE(B353,C353,VLOOKUP(H353,Sheet1!$D$1:$E$21,2,0))</f>
        <v>Scotland37na</v>
      </c>
      <c r="B353" t="s">
        <v>5</v>
      </c>
      <c r="C353">
        <v>37</v>
      </c>
      <c r="D353" t="s">
        <v>112</v>
      </c>
      <c r="E353">
        <v>0</v>
      </c>
      <c r="F353">
        <v>6</v>
      </c>
      <c r="G353">
        <v>0</v>
      </c>
      <c r="H353" t="s">
        <v>22</v>
      </c>
    </row>
    <row r="354" spans="1:8">
      <c r="A354" t="str">
        <f>CONCATENATE(B354,C354,VLOOKUP(H354,Sheet1!$D$1:$E$21,2,0))</f>
        <v>Scotland37gender1</v>
      </c>
      <c r="B354" t="s">
        <v>5</v>
      </c>
      <c r="C354">
        <v>37</v>
      </c>
      <c r="D354" t="s">
        <v>112</v>
      </c>
      <c r="E354">
        <v>3541</v>
      </c>
      <c r="F354">
        <v>108466</v>
      </c>
      <c r="G354">
        <v>3.2646174838198099</v>
      </c>
      <c r="H354" t="s">
        <v>23</v>
      </c>
    </row>
    <row r="355" spans="1:8">
      <c r="A355" t="str">
        <f>CONCATENATE(B355,C355,VLOOKUP(H355,Sheet1!$D$1:$E$21,2,0))</f>
        <v>Scotland37gender2</v>
      </c>
      <c r="B355" t="s">
        <v>5</v>
      </c>
      <c r="C355">
        <v>37</v>
      </c>
      <c r="D355" t="s">
        <v>112</v>
      </c>
      <c r="E355">
        <v>3579</v>
      </c>
      <c r="F355">
        <v>122418</v>
      </c>
      <c r="G355">
        <v>2.9235896681860498</v>
      </c>
      <c r="H355" t="s">
        <v>24</v>
      </c>
    </row>
    <row r="356" spans="1:8">
      <c r="A356" t="str">
        <f>CONCATENATE(B356,C356,VLOOKUP(H356,Sheet1!$D$1:$E$21,2,0))</f>
        <v>Scotland37na</v>
      </c>
      <c r="B356" t="s">
        <v>5</v>
      </c>
      <c r="C356">
        <v>37</v>
      </c>
      <c r="D356" t="s">
        <v>112</v>
      </c>
      <c r="E356">
        <v>0</v>
      </c>
      <c r="F356">
        <v>1</v>
      </c>
      <c r="G356">
        <v>0</v>
      </c>
      <c r="H356" t="s">
        <v>22</v>
      </c>
    </row>
    <row r="357" spans="1:8">
      <c r="A357" t="str">
        <f>CONCATENATE(B357,C357,VLOOKUP(H357,Sheet1!$D$1:$E$21,2,0))</f>
        <v>Scotland38na</v>
      </c>
      <c r="B357" t="s">
        <v>5</v>
      </c>
      <c r="C357">
        <v>38</v>
      </c>
      <c r="D357" t="s">
        <v>113</v>
      </c>
      <c r="E357">
        <v>1</v>
      </c>
      <c r="F357">
        <v>4</v>
      </c>
      <c r="G357">
        <v>25</v>
      </c>
      <c r="H357" t="s">
        <v>22</v>
      </c>
    </row>
    <row r="358" spans="1:8">
      <c r="A358" t="str">
        <f>CONCATENATE(B358,C358,VLOOKUP(H358,Sheet1!$D$1:$E$21,2,0))</f>
        <v>Scotland38gender1</v>
      </c>
      <c r="B358" t="s">
        <v>5</v>
      </c>
      <c r="C358">
        <v>38</v>
      </c>
      <c r="D358" t="s">
        <v>113</v>
      </c>
      <c r="E358">
        <v>3136</v>
      </c>
      <c r="F358">
        <v>107241</v>
      </c>
      <c r="G358">
        <v>2.92425471601346</v>
      </c>
      <c r="H358" t="s">
        <v>23</v>
      </c>
    </row>
    <row r="359" spans="1:8">
      <c r="A359" t="str">
        <f>CONCATENATE(B359,C359,VLOOKUP(H359,Sheet1!$D$1:$E$21,2,0))</f>
        <v>Scotland38gender2</v>
      </c>
      <c r="B359" t="s">
        <v>5</v>
      </c>
      <c r="C359">
        <v>38</v>
      </c>
      <c r="D359" t="s">
        <v>113</v>
      </c>
      <c r="E359">
        <v>3200</v>
      </c>
      <c r="F359">
        <v>119672</v>
      </c>
      <c r="G359">
        <v>2.6739755331238699</v>
      </c>
      <c r="H359" t="s">
        <v>24</v>
      </c>
    </row>
    <row r="360" spans="1:8">
      <c r="A360" t="str">
        <f>CONCATENATE(B360,C360,VLOOKUP(H360,Sheet1!$D$1:$E$21,2,0))</f>
        <v>Scotland38na</v>
      </c>
      <c r="B360" t="s">
        <v>5</v>
      </c>
      <c r="C360">
        <v>38</v>
      </c>
      <c r="D360" t="s">
        <v>113</v>
      </c>
      <c r="E360">
        <v>0</v>
      </c>
      <c r="F360">
        <v>1</v>
      </c>
      <c r="G360">
        <v>0</v>
      </c>
      <c r="H360" t="s">
        <v>22</v>
      </c>
    </row>
    <row r="361" spans="1:8">
      <c r="A361" t="str">
        <f>CONCATENATE(B361,C361,VLOOKUP(H361,Sheet1!$D$1:$E$21,2,0))</f>
        <v>Scotland39na</v>
      </c>
      <c r="B361" t="s">
        <v>5</v>
      </c>
      <c r="C361">
        <v>39</v>
      </c>
      <c r="D361" t="s">
        <v>114</v>
      </c>
      <c r="E361">
        <v>0</v>
      </c>
      <c r="F361">
        <v>8</v>
      </c>
      <c r="G361">
        <v>0</v>
      </c>
      <c r="H361" t="s">
        <v>22</v>
      </c>
    </row>
    <row r="362" spans="1:8">
      <c r="A362" t="str">
        <f>CONCATENATE(B362,C362,VLOOKUP(H362,Sheet1!$D$1:$E$21,2,0))</f>
        <v>Scotland39gender1</v>
      </c>
      <c r="B362" t="s">
        <v>5</v>
      </c>
      <c r="C362">
        <v>39</v>
      </c>
      <c r="D362" t="s">
        <v>114</v>
      </c>
      <c r="E362">
        <v>3123</v>
      </c>
      <c r="F362">
        <v>106135</v>
      </c>
      <c r="G362">
        <v>2.9424789183586899</v>
      </c>
      <c r="H362" t="s">
        <v>23</v>
      </c>
    </row>
    <row r="363" spans="1:8">
      <c r="A363" t="str">
        <f>CONCATENATE(B363,C363,VLOOKUP(H363,Sheet1!$D$1:$E$21,2,0))</f>
        <v>Scotland39gender2</v>
      </c>
      <c r="B363" t="s">
        <v>5</v>
      </c>
      <c r="C363">
        <v>39</v>
      </c>
      <c r="D363" t="s">
        <v>114</v>
      </c>
      <c r="E363">
        <v>3049</v>
      </c>
      <c r="F363">
        <v>118417</v>
      </c>
      <c r="G363">
        <v>2.5747992264624102</v>
      </c>
      <c r="H363" t="s">
        <v>24</v>
      </c>
    </row>
    <row r="364" spans="1:8">
      <c r="A364" t="str">
        <f>CONCATENATE(B364,C364,VLOOKUP(H364,Sheet1!$D$1:$E$21,2,0))</f>
        <v>Scotland40gender1</v>
      </c>
      <c r="B364" t="s">
        <v>5</v>
      </c>
      <c r="C364">
        <v>40</v>
      </c>
      <c r="D364" t="s">
        <v>115</v>
      </c>
      <c r="E364">
        <v>3785</v>
      </c>
      <c r="F364">
        <v>108983</v>
      </c>
      <c r="G364">
        <v>3.4730187276914699</v>
      </c>
      <c r="H364" t="s">
        <v>23</v>
      </c>
    </row>
    <row r="365" spans="1:8">
      <c r="A365" t="str">
        <f>CONCATENATE(B365,C365,VLOOKUP(H365,Sheet1!$D$1:$E$21,2,0))</f>
        <v>Scotland40gender2</v>
      </c>
      <c r="B365" t="s">
        <v>5</v>
      </c>
      <c r="C365">
        <v>40</v>
      </c>
      <c r="D365" t="s">
        <v>115</v>
      </c>
      <c r="E365">
        <v>3810</v>
      </c>
      <c r="F365">
        <v>121732</v>
      </c>
      <c r="G365">
        <v>3.1298261755331298</v>
      </c>
      <c r="H365" t="s">
        <v>24</v>
      </c>
    </row>
    <row r="366" spans="1:8">
      <c r="A366" t="str">
        <f>CONCATENATE(B366,C366,VLOOKUP(H366,Sheet1!$D$1:$E$21,2,0))</f>
        <v>Scotland40na</v>
      </c>
      <c r="B366" t="s">
        <v>5</v>
      </c>
      <c r="C366">
        <v>40</v>
      </c>
      <c r="D366" t="s">
        <v>115</v>
      </c>
      <c r="E366">
        <v>0</v>
      </c>
      <c r="F366">
        <v>4</v>
      </c>
      <c r="G366">
        <v>0</v>
      </c>
      <c r="H366" t="s">
        <v>22</v>
      </c>
    </row>
    <row r="367" spans="1:8">
      <c r="A367" t="str">
        <f>CONCATENATE(B367,C367,VLOOKUP(H367,Sheet1!$D$1:$E$21,2,0))</f>
        <v>Scotland1admgrp1</v>
      </c>
      <c r="B367" t="s">
        <v>5</v>
      </c>
      <c r="C367">
        <v>1</v>
      </c>
      <c r="D367" t="s">
        <v>88</v>
      </c>
      <c r="E367">
        <v>475</v>
      </c>
      <c r="F367">
        <v>29649</v>
      </c>
      <c r="G367">
        <v>1.60207764174171</v>
      </c>
      <c r="H367" t="s">
        <v>25</v>
      </c>
    </row>
    <row r="368" spans="1:8">
      <c r="A368" t="str">
        <f>CONCATENATE(B368,C368,VLOOKUP(H368,Sheet1!$D$1:$E$21,2,0))</f>
        <v>Scotland1admgrp3</v>
      </c>
      <c r="B368" t="s">
        <v>5</v>
      </c>
      <c r="C368">
        <v>1</v>
      </c>
      <c r="D368" t="s">
        <v>88</v>
      </c>
      <c r="E368">
        <v>5869</v>
      </c>
      <c r="F368">
        <v>76777</v>
      </c>
      <c r="G368">
        <v>7.6442163668807002</v>
      </c>
      <c r="H368" t="s">
        <v>26</v>
      </c>
    </row>
    <row r="369" spans="1:8">
      <c r="A369" t="str">
        <f>CONCATENATE(B369,C369,VLOOKUP(H369,Sheet1!$D$1:$E$21,2,0))</f>
        <v>Scotland1admgrp2</v>
      </c>
      <c r="B369" t="s">
        <v>5</v>
      </c>
      <c r="C369">
        <v>1</v>
      </c>
      <c r="D369" t="s">
        <v>88</v>
      </c>
      <c r="E369">
        <v>181</v>
      </c>
      <c r="F369">
        <v>84115</v>
      </c>
      <c r="G369">
        <v>0.21518159662366901</v>
      </c>
      <c r="H369" t="s">
        <v>27</v>
      </c>
    </row>
    <row r="370" spans="1:8">
      <c r="A370" t="str">
        <f>CONCATENATE(B370,C370,VLOOKUP(H370,Sheet1!$D$1:$E$21,2,0))</f>
        <v>Scotland1admgrp4</v>
      </c>
      <c r="B370" t="s">
        <v>5</v>
      </c>
      <c r="C370">
        <v>1</v>
      </c>
      <c r="D370" t="s">
        <v>88</v>
      </c>
      <c r="E370">
        <v>1035</v>
      </c>
      <c r="F370">
        <v>33263</v>
      </c>
      <c r="G370">
        <v>3.1115654030003301</v>
      </c>
      <c r="H370" t="s">
        <v>28</v>
      </c>
    </row>
    <row r="371" spans="1:8">
      <c r="A371" t="str">
        <f>CONCATENATE(B371,C371,VLOOKUP(H371,Sheet1!$D$1:$E$21,2,0))</f>
        <v>Scotland2admgrp1</v>
      </c>
      <c r="B371" t="s">
        <v>5</v>
      </c>
      <c r="C371">
        <v>2</v>
      </c>
      <c r="D371" t="s">
        <v>89</v>
      </c>
      <c r="E371">
        <v>477</v>
      </c>
      <c r="F371">
        <v>30317</v>
      </c>
      <c r="G371">
        <v>1.57337467427515</v>
      </c>
      <c r="H371" t="s">
        <v>25</v>
      </c>
    </row>
    <row r="372" spans="1:8">
      <c r="A372" t="str">
        <f>CONCATENATE(B372,C372,VLOOKUP(H372,Sheet1!$D$1:$E$21,2,0))</f>
        <v>Scotland2admgrp3</v>
      </c>
      <c r="B372" t="s">
        <v>5</v>
      </c>
      <c r="C372">
        <v>2</v>
      </c>
      <c r="D372" t="s">
        <v>89</v>
      </c>
      <c r="E372">
        <v>4788</v>
      </c>
      <c r="F372">
        <v>73259</v>
      </c>
      <c r="G372">
        <v>6.5357157482357104</v>
      </c>
      <c r="H372" t="s">
        <v>26</v>
      </c>
    </row>
    <row r="373" spans="1:8">
      <c r="A373" t="str">
        <f>CONCATENATE(B373,C373,VLOOKUP(H373,Sheet1!$D$1:$E$21,2,0))</f>
        <v>Scotland2admgrp2</v>
      </c>
      <c r="B373" t="s">
        <v>5</v>
      </c>
      <c r="C373">
        <v>2</v>
      </c>
      <c r="D373" t="s">
        <v>89</v>
      </c>
      <c r="E373">
        <v>160</v>
      </c>
      <c r="F373">
        <v>84384</v>
      </c>
      <c r="G373">
        <v>0.189609404626469</v>
      </c>
      <c r="H373" t="s">
        <v>27</v>
      </c>
    </row>
    <row r="374" spans="1:8">
      <c r="A374" t="str">
        <f>CONCATENATE(B374,C374,VLOOKUP(H374,Sheet1!$D$1:$E$21,2,0))</f>
        <v>Scotland2admgrp4</v>
      </c>
      <c r="B374" t="s">
        <v>5</v>
      </c>
      <c r="C374">
        <v>2</v>
      </c>
      <c r="D374" t="s">
        <v>89</v>
      </c>
      <c r="E374">
        <v>813</v>
      </c>
      <c r="F374">
        <v>34527</v>
      </c>
      <c r="G374">
        <v>2.3546789469111098</v>
      </c>
      <c r="H374" t="s">
        <v>28</v>
      </c>
    </row>
    <row r="375" spans="1:8">
      <c r="A375" t="str">
        <f>CONCATENATE(B375,C375,VLOOKUP(H375,Sheet1!$D$1:$E$21,2,0))</f>
        <v>Scotland3admgrp1</v>
      </c>
      <c r="B375" t="s">
        <v>5</v>
      </c>
      <c r="C375">
        <v>3</v>
      </c>
      <c r="D375" t="s">
        <v>90</v>
      </c>
      <c r="E375">
        <v>454</v>
      </c>
      <c r="F375">
        <v>29992</v>
      </c>
      <c r="G375">
        <v>1.5137369965323999</v>
      </c>
      <c r="H375" t="s">
        <v>25</v>
      </c>
    </row>
    <row r="376" spans="1:8">
      <c r="A376" t="str">
        <f>CONCATENATE(B376,C376,VLOOKUP(H376,Sheet1!$D$1:$E$21,2,0))</f>
        <v>Scotland3admgrp3</v>
      </c>
      <c r="B376" t="s">
        <v>5</v>
      </c>
      <c r="C376">
        <v>3</v>
      </c>
      <c r="D376" t="s">
        <v>90</v>
      </c>
      <c r="E376">
        <v>4657</v>
      </c>
      <c r="F376">
        <v>72006</v>
      </c>
      <c r="G376">
        <v>6.4675165958392302</v>
      </c>
      <c r="H376" t="s">
        <v>26</v>
      </c>
    </row>
    <row r="377" spans="1:8">
      <c r="A377" t="str">
        <f>CONCATENATE(B377,C377,VLOOKUP(H377,Sheet1!$D$1:$E$21,2,0))</f>
        <v>Scotland3admgrp2</v>
      </c>
      <c r="B377" t="s">
        <v>5</v>
      </c>
      <c r="C377">
        <v>3</v>
      </c>
      <c r="D377" t="s">
        <v>90</v>
      </c>
      <c r="E377">
        <v>137</v>
      </c>
      <c r="F377">
        <v>83347</v>
      </c>
      <c r="G377">
        <v>0.16437304282097701</v>
      </c>
      <c r="H377" t="s">
        <v>27</v>
      </c>
    </row>
    <row r="378" spans="1:8">
      <c r="A378" t="str">
        <f>CONCATENATE(B378,C378,VLOOKUP(H378,Sheet1!$D$1:$E$21,2,0))</f>
        <v>Scotland3admgrp4</v>
      </c>
      <c r="B378" t="s">
        <v>5</v>
      </c>
      <c r="C378">
        <v>3</v>
      </c>
      <c r="D378" t="s">
        <v>90</v>
      </c>
      <c r="E378">
        <v>918</v>
      </c>
      <c r="F378">
        <v>34524</v>
      </c>
      <c r="G378">
        <v>2.6590198123044799</v>
      </c>
      <c r="H378" t="s">
        <v>28</v>
      </c>
    </row>
    <row r="379" spans="1:8">
      <c r="A379" t="str">
        <f>CONCATENATE(B379,C379,VLOOKUP(H379,Sheet1!$D$1:$E$21,2,0))</f>
        <v>Scotland4admgrp1</v>
      </c>
      <c r="B379" t="s">
        <v>5</v>
      </c>
      <c r="C379">
        <v>4</v>
      </c>
      <c r="D379" t="s">
        <v>91</v>
      </c>
      <c r="E379">
        <v>487</v>
      </c>
      <c r="F379">
        <v>29274</v>
      </c>
      <c r="G379">
        <v>1.66359226617476</v>
      </c>
      <c r="H379" t="s">
        <v>25</v>
      </c>
    </row>
    <row r="380" spans="1:8">
      <c r="A380" t="str">
        <f>CONCATENATE(B380,C380,VLOOKUP(H380,Sheet1!$D$1:$E$21,2,0))</f>
        <v>Scotland4admgrp3</v>
      </c>
      <c r="B380" t="s">
        <v>5</v>
      </c>
      <c r="C380">
        <v>4</v>
      </c>
      <c r="D380" t="s">
        <v>91</v>
      </c>
      <c r="E380">
        <v>5662</v>
      </c>
      <c r="F380">
        <v>76926</v>
      </c>
      <c r="G380">
        <v>7.3603203078283004</v>
      </c>
      <c r="H380" t="s">
        <v>26</v>
      </c>
    </row>
    <row r="381" spans="1:8">
      <c r="A381" t="str">
        <f>CONCATENATE(B381,C381,VLOOKUP(H381,Sheet1!$D$1:$E$21,2,0))</f>
        <v>Scotland4admgrp2</v>
      </c>
      <c r="B381" t="s">
        <v>5</v>
      </c>
      <c r="C381">
        <v>4</v>
      </c>
      <c r="D381" t="s">
        <v>91</v>
      </c>
      <c r="E381">
        <v>154</v>
      </c>
      <c r="F381">
        <v>84829</v>
      </c>
      <c r="G381">
        <v>0.18154168975232499</v>
      </c>
      <c r="H381" t="s">
        <v>27</v>
      </c>
    </row>
    <row r="382" spans="1:8">
      <c r="A382" t="str">
        <f>CONCATENATE(B382,C382,VLOOKUP(H382,Sheet1!$D$1:$E$21,2,0))</f>
        <v>Scotland4admgrp4</v>
      </c>
      <c r="B382" t="s">
        <v>5</v>
      </c>
      <c r="C382">
        <v>4</v>
      </c>
      <c r="D382" t="s">
        <v>91</v>
      </c>
      <c r="E382">
        <v>954</v>
      </c>
      <c r="F382">
        <v>32997</v>
      </c>
      <c r="G382">
        <v>2.8911719247204202</v>
      </c>
      <c r="H382" t="s">
        <v>28</v>
      </c>
    </row>
    <row r="383" spans="1:8">
      <c r="A383" t="str">
        <f>CONCATENATE(B383,C383,VLOOKUP(H383,Sheet1!$D$1:$E$21,2,0))</f>
        <v>Scotland5admgrp1</v>
      </c>
      <c r="B383" t="s">
        <v>5</v>
      </c>
      <c r="C383">
        <v>5</v>
      </c>
      <c r="D383" t="s">
        <v>92</v>
      </c>
      <c r="E383">
        <v>488</v>
      </c>
      <c r="F383">
        <v>30846</v>
      </c>
      <c r="G383">
        <v>1.58205277831809</v>
      </c>
      <c r="H383" t="s">
        <v>25</v>
      </c>
    </row>
    <row r="384" spans="1:8">
      <c r="A384" t="str">
        <f>CONCATENATE(B384,C384,VLOOKUP(H384,Sheet1!$D$1:$E$21,2,0))</f>
        <v>Scotland5admgrp3</v>
      </c>
      <c r="B384" t="s">
        <v>5</v>
      </c>
      <c r="C384">
        <v>5</v>
      </c>
      <c r="D384" t="s">
        <v>92</v>
      </c>
      <c r="E384">
        <v>5302</v>
      </c>
      <c r="F384">
        <v>75337</v>
      </c>
      <c r="G384">
        <v>7.03771055391109</v>
      </c>
      <c r="H384" t="s">
        <v>26</v>
      </c>
    </row>
    <row r="385" spans="1:8">
      <c r="A385" t="str">
        <f>CONCATENATE(B385,C385,VLOOKUP(H385,Sheet1!$D$1:$E$21,2,0))</f>
        <v>Scotland5admgrp2</v>
      </c>
      <c r="B385" t="s">
        <v>5</v>
      </c>
      <c r="C385">
        <v>5</v>
      </c>
      <c r="D385" t="s">
        <v>92</v>
      </c>
      <c r="E385">
        <v>169</v>
      </c>
      <c r="F385">
        <v>90620</v>
      </c>
      <c r="G385">
        <v>0.18649304789229701</v>
      </c>
      <c r="H385" t="s">
        <v>27</v>
      </c>
    </row>
    <row r="386" spans="1:8">
      <c r="A386" t="str">
        <f>CONCATENATE(B386,C386,VLOOKUP(H386,Sheet1!$D$1:$E$21,2,0))</f>
        <v>Scotland5admgrp4</v>
      </c>
      <c r="B386" t="s">
        <v>5</v>
      </c>
      <c r="C386">
        <v>5</v>
      </c>
      <c r="D386" t="s">
        <v>92</v>
      </c>
      <c r="E386">
        <v>898</v>
      </c>
      <c r="F386">
        <v>32864</v>
      </c>
      <c r="G386">
        <v>2.7324732229795501</v>
      </c>
      <c r="H386" t="s">
        <v>28</v>
      </c>
    </row>
    <row r="387" spans="1:8">
      <c r="A387" t="str">
        <f>CONCATENATE(B387,C387,VLOOKUP(H387,Sheet1!$D$1:$E$21,2,0))</f>
        <v>Scotland6admgrp1</v>
      </c>
      <c r="B387" t="s">
        <v>5</v>
      </c>
      <c r="C387">
        <v>6</v>
      </c>
      <c r="D387" t="s">
        <v>93</v>
      </c>
      <c r="E387">
        <v>460</v>
      </c>
      <c r="F387">
        <v>29712</v>
      </c>
      <c r="G387">
        <v>1.54819601507808</v>
      </c>
      <c r="H387" t="s">
        <v>25</v>
      </c>
    </row>
    <row r="388" spans="1:8">
      <c r="A388" t="str">
        <f>CONCATENATE(B388,C388,VLOOKUP(H388,Sheet1!$D$1:$E$21,2,0))</f>
        <v>Scotland6admgrp3</v>
      </c>
      <c r="B388" t="s">
        <v>5</v>
      </c>
      <c r="C388">
        <v>6</v>
      </c>
      <c r="D388" t="s">
        <v>93</v>
      </c>
      <c r="E388">
        <v>4733</v>
      </c>
      <c r="F388">
        <v>72054</v>
      </c>
      <c r="G388">
        <v>6.5686845976628598</v>
      </c>
      <c r="H388" t="s">
        <v>26</v>
      </c>
    </row>
    <row r="389" spans="1:8">
      <c r="A389" t="str">
        <f>CONCATENATE(B389,C389,VLOOKUP(H389,Sheet1!$D$1:$E$21,2,0))</f>
        <v>Scotland6admgrp2</v>
      </c>
      <c r="B389" t="s">
        <v>5</v>
      </c>
      <c r="C389">
        <v>6</v>
      </c>
      <c r="D389" t="s">
        <v>93</v>
      </c>
      <c r="E389">
        <v>143</v>
      </c>
      <c r="F389">
        <v>87940</v>
      </c>
      <c r="G389">
        <v>0.16261087104844199</v>
      </c>
      <c r="H389" t="s">
        <v>27</v>
      </c>
    </row>
    <row r="390" spans="1:8">
      <c r="A390" t="str">
        <f>CONCATENATE(B390,C390,VLOOKUP(H390,Sheet1!$D$1:$E$21,2,0))</f>
        <v>Scotland6admgrp4</v>
      </c>
      <c r="B390" t="s">
        <v>5</v>
      </c>
      <c r="C390">
        <v>6</v>
      </c>
      <c r="D390" t="s">
        <v>93</v>
      </c>
      <c r="E390">
        <v>827</v>
      </c>
      <c r="F390">
        <v>34470</v>
      </c>
      <c r="G390">
        <v>2.39918769944879</v>
      </c>
      <c r="H390" t="s">
        <v>28</v>
      </c>
    </row>
    <row r="391" spans="1:8">
      <c r="A391" t="str">
        <f>CONCATENATE(B391,C391,VLOOKUP(H391,Sheet1!$D$1:$E$21,2,0))</f>
        <v>Scotland7admgrp1</v>
      </c>
      <c r="B391" t="s">
        <v>5</v>
      </c>
      <c r="C391">
        <v>7</v>
      </c>
      <c r="D391" t="s">
        <v>94</v>
      </c>
      <c r="E391">
        <v>433</v>
      </c>
      <c r="F391">
        <v>30103</v>
      </c>
      <c r="G391">
        <v>1.43839484436767</v>
      </c>
      <c r="H391" t="s">
        <v>25</v>
      </c>
    </row>
    <row r="392" spans="1:8">
      <c r="A392" t="str">
        <f>CONCATENATE(B392,C392,VLOOKUP(H392,Sheet1!$D$1:$E$21,2,0))</f>
        <v>Scotland7admgrp3</v>
      </c>
      <c r="B392" t="s">
        <v>5</v>
      </c>
      <c r="C392">
        <v>7</v>
      </c>
      <c r="D392" t="s">
        <v>94</v>
      </c>
      <c r="E392">
        <v>4594</v>
      </c>
      <c r="F392">
        <v>71774</v>
      </c>
      <c r="G392">
        <v>6.4006464736534099</v>
      </c>
      <c r="H392" t="s">
        <v>26</v>
      </c>
    </row>
    <row r="393" spans="1:8">
      <c r="A393" t="str">
        <f>CONCATENATE(B393,C393,VLOOKUP(H393,Sheet1!$D$1:$E$21,2,0))</f>
        <v>Scotland7admgrp2</v>
      </c>
      <c r="B393" t="s">
        <v>5</v>
      </c>
      <c r="C393">
        <v>7</v>
      </c>
      <c r="D393" t="s">
        <v>94</v>
      </c>
      <c r="E393">
        <v>158</v>
      </c>
      <c r="F393">
        <v>86525</v>
      </c>
      <c r="G393">
        <v>0.18260618318405</v>
      </c>
      <c r="H393" t="s">
        <v>27</v>
      </c>
    </row>
    <row r="394" spans="1:8">
      <c r="A394" t="str">
        <f>CONCATENATE(B394,C394,VLOOKUP(H394,Sheet1!$D$1:$E$21,2,0))</f>
        <v>Scotland7admgrp4</v>
      </c>
      <c r="B394" t="s">
        <v>5</v>
      </c>
      <c r="C394">
        <v>7</v>
      </c>
      <c r="D394" t="s">
        <v>94</v>
      </c>
      <c r="E394">
        <v>847</v>
      </c>
      <c r="F394">
        <v>33946</v>
      </c>
      <c r="G394">
        <v>2.4951393389500902</v>
      </c>
      <c r="H394" t="s">
        <v>28</v>
      </c>
    </row>
    <row r="395" spans="1:8">
      <c r="A395" t="str">
        <f>CONCATENATE(B395,C395,VLOOKUP(H395,Sheet1!$D$1:$E$21,2,0))</f>
        <v>Scotland8admgrp1</v>
      </c>
      <c r="B395" t="s">
        <v>5</v>
      </c>
      <c r="C395">
        <v>8</v>
      </c>
      <c r="D395" t="s">
        <v>95</v>
      </c>
      <c r="E395">
        <v>453</v>
      </c>
      <c r="F395">
        <v>29397</v>
      </c>
      <c r="G395">
        <v>1.5409735687315</v>
      </c>
      <c r="H395" t="s">
        <v>25</v>
      </c>
    </row>
    <row r="396" spans="1:8">
      <c r="A396" t="str">
        <f>CONCATENATE(B396,C396,VLOOKUP(H396,Sheet1!$D$1:$E$21,2,0))</f>
        <v>Scotland8admgrp3</v>
      </c>
      <c r="B396" t="s">
        <v>5</v>
      </c>
      <c r="C396">
        <v>8</v>
      </c>
      <c r="D396" t="s">
        <v>95</v>
      </c>
      <c r="E396">
        <v>5359</v>
      </c>
      <c r="F396">
        <v>76156</v>
      </c>
      <c r="G396">
        <v>7.0368716844371999</v>
      </c>
      <c r="H396" t="s">
        <v>26</v>
      </c>
    </row>
    <row r="397" spans="1:8">
      <c r="A397" t="str">
        <f>CONCATENATE(B397,C397,VLOOKUP(H397,Sheet1!$D$1:$E$21,2,0))</f>
        <v>Scotland8admgrp2</v>
      </c>
      <c r="B397" t="s">
        <v>5</v>
      </c>
      <c r="C397">
        <v>8</v>
      </c>
      <c r="D397" t="s">
        <v>95</v>
      </c>
      <c r="E397">
        <v>153</v>
      </c>
      <c r="F397">
        <v>86830</v>
      </c>
      <c r="G397">
        <v>0.17620638028331201</v>
      </c>
      <c r="H397" t="s">
        <v>27</v>
      </c>
    </row>
    <row r="398" spans="1:8">
      <c r="A398" t="str">
        <f>CONCATENATE(B398,C398,VLOOKUP(H398,Sheet1!$D$1:$E$21,2,0))</f>
        <v>Scotland8admgrp4</v>
      </c>
      <c r="B398" t="s">
        <v>5</v>
      </c>
      <c r="C398">
        <v>8</v>
      </c>
      <c r="D398" t="s">
        <v>95</v>
      </c>
      <c r="E398">
        <v>930</v>
      </c>
      <c r="F398">
        <v>32944</v>
      </c>
      <c r="G398">
        <v>2.8229723166585701</v>
      </c>
      <c r="H398" t="s">
        <v>28</v>
      </c>
    </row>
    <row r="399" spans="1:8">
      <c r="A399" t="str">
        <f>CONCATENATE(B399,C399,VLOOKUP(H399,Sheet1!$D$1:$E$21,2,0))</f>
        <v>Scotland9admgrp1</v>
      </c>
      <c r="B399" t="s">
        <v>5</v>
      </c>
      <c r="C399">
        <v>9</v>
      </c>
      <c r="D399" t="s">
        <v>96</v>
      </c>
      <c r="E399">
        <v>394</v>
      </c>
      <c r="F399">
        <v>30070</v>
      </c>
      <c r="G399">
        <v>1.3102760226139001</v>
      </c>
      <c r="H399" t="s">
        <v>25</v>
      </c>
    </row>
    <row r="400" spans="1:8">
      <c r="A400" t="str">
        <f>CONCATENATE(B400,C400,VLOOKUP(H400,Sheet1!$D$1:$E$21,2,0))</f>
        <v>Scotland9admgrp3</v>
      </c>
      <c r="B400" t="s">
        <v>5</v>
      </c>
      <c r="C400">
        <v>9</v>
      </c>
      <c r="D400" t="s">
        <v>96</v>
      </c>
      <c r="E400">
        <v>5363</v>
      </c>
      <c r="F400">
        <v>73269</v>
      </c>
      <c r="G400">
        <v>7.3196031063614901</v>
      </c>
      <c r="H400" t="s">
        <v>26</v>
      </c>
    </row>
    <row r="401" spans="1:8">
      <c r="A401" t="str">
        <f>CONCATENATE(B401,C401,VLOOKUP(H401,Sheet1!$D$1:$E$21,2,0))</f>
        <v>Scotland9admgrp2</v>
      </c>
      <c r="B401" t="s">
        <v>5</v>
      </c>
      <c r="C401">
        <v>9</v>
      </c>
      <c r="D401" t="s">
        <v>96</v>
      </c>
      <c r="E401">
        <v>185</v>
      </c>
      <c r="F401">
        <v>89902</v>
      </c>
      <c r="G401">
        <v>0.20577962670463301</v>
      </c>
      <c r="H401" t="s">
        <v>27</v>
      </c>
    </row>
    <row r="402" spans="1:8">
      <c r="A402" t="str">
        <f>CONCATENATE(B402,C402,VLOOKUP(H402,Sheet1!$D$1:$E$21,2,0))</f>
        <v>Scotland9admgrp4</v>
      </c>
      <c r="B402" t="s">
        <v>5</v>
      </c>
      <c r="C402">
        <v>9</v>
      </c>
      <c r="D402" t="s">
        <v>96</v>
      </c>
      <c r="E402">
        <v>901</v>
      </c>
      <c r="F402">
        <v>31897</v>
      </c>
      <c r="G402">
        <v>2.8247170580305299</v>
      </c>
      <c r="H402" t="s">
        <v>28</v>
      </c>
    </row>
    <row r="403" spans="1:8">
      <c r="A403" t="str">
        <f>CONCATENATE(B403,C403,VLOOKUP(H403,Sheet1!$D$1:$E$21,2,0))</f>
        <v>Scotland10admgrp1</v>
      </c>
      <c r="B403" t="s">
        <v>5</v>
      </c>
      <c r="C403">
        <v>10</v>
      </c>
      <c r="D403" t="s">
        <v>97</v>
      </c>
      <c r="E403">
        <v>375</v>
      </c>
      <c r="F403">
        <v>30966</v>
      </c>
      <c r="G403">
        <v>1.2110056190660701</v>
      </c>
      <c r="H403" t="s">
        <v>25</v>
      </c>
    </row>
    <row r="404" spans="1:8">
      <c r="A404" t="str">
        <f>CONCATENATE(B404,C404,VLOOKUP(H404,Sheet1!$D$1:$E$21,2,0))</f>
        <v>Scotland10admgrp3</v>
      </c>
      <c r="B404" t="s">
        <v>5</v>
      </c>
      <c r="C404">
        <v>10</v>
      </c>
      <c r="D404" t="s">
        <v>97</v>
      </c>
      <c r="E404">
        <v>4874</v>
      </c>
      <c r="F404">
        <v>72693</v>
      </c>
      <c r="G404">
        <v>6.7049096886907904</v>
      </c>
      <c r="H404" t="s">
        <v>26</v>
      </c>
    </row>
    <row r="405" spans="1:8">
      <c r="A405" t="str">
        <f>CONCATENATE(B405,C405,VLOOKUP(H405,Sheet1!$D$1:$E$21,2,0))</f>
        <v>Scotland10admgrp2</v>
      </c>
      <c r="B405" t="s">
        <v>5</v>
      </c>
      <c r="C405">
        <v>10</v>
      </c>
      <c r="D405" t="s">
        <v>97</v>
      </c>
      <c r="E405">
        <v>130</v>
      </c>
      <c r="F405">
        <v>87298</v>
      </c>
      <c r="G405">
        <v>0.14891520997044599</v>
      </c>
      <c r="H405" t="s">
        <v>27</v>
      </c>
    </row>
    <row r="406" spans="1:8">
      <c r="A406" t="str">
        <f>CONCATENATE(B406,C406,VLOOKUP(H406,Sheet1!$D$1:$E$21,2,0))</f>
        <v>Scotland10admgrp4</v>
      </c>
      <c r="B406" t="s">
        <v>5</v>
      </c>
      <c r="C406">
        <v>10</v>
      </c>
      <c r="D406" t="s">
        <v>97</v>
      </c>
      <c r="E406">
        <v>806</v>
      </c>
      <c r="F406">
        <v>33504</v>
      </c>
      <c r="G406">
        <v>2.4056829035338998</v>
      </c>
      <c r="H406" t="s">
        <v>28</v>
      </c>
    </row>
    <row r="407" spans="1:8">
      <c r="A407" t="str">
        <f>CONCATENATE(B407,C407,VLOOKUP(H407,Sheet1!$D$1:$E$21,2,0))</f>
        <v>Scotland11admgrp1</v>
      </c>
      <c r="B407" t="s">
        <v>5</v>
      </c>
      <c r="C407">
        <v>11</v>
      </c>
      <c r="D407" t="s">
        <v>98</v>
      </c>
      <c r="E407">
        <v>385</v>
      </c>
      <c r="F407">
        <v>31249</v>
      </c>
      <c r="G407">
        <v>1.2320394252616</v>
      </c>
      <c r="H407" t="s">
        <v>25</v>
      </c>
    </row>
    <row r="408" spans="1:8">
      <c r="A408" t="str">
        <f>CONCATENATE(B408,C408,VLOOKUP(H408,Sheet1!$D$1:$E$21,2,0))</f>
        <v>Scotland11admgrp3</v>
      </c>
      <c r="B408" t="s">
        <v>5</v>
      </c>
      <c r="C408">
        <v>11</v>
      </c>
      <c r="D408" t="s">
        <v>98</v>
      </c>
      <c r="E408">
        <v>4716</v>
      </c>
      <c r="F408">
        <v>72359</v>
      </c>
      <c r="G408">
        <v>6.5175030058458496</v>
      </c>
      <c r="H408" t="s">
        <v>26</v>
      </c>
    </row>
    <row r="409" spans="1:8">
      <c r="A409" t="str">
        <f>CONCATENATE(B409,C409,VLOOKUP(H409,Sheet1!$D$1:$E$21,2,0))</f>
        <v>Scotland11admgrp2</v>
      </c>
      <c r="B409" t="s">
        <v>5</v>
      </c>
      <c r="C409">
        <v>11</v>
      </c>
      <c r="D409" t="s">
        <v>98</v>
      </c>
      <c r="E409">
        <v>141</v>
      </c>
      <c r="F409">
        <v>85255</v>
      </c>
      <c r="G409">
        <v>0.16538619435810201</v>
      </c>
      <c r="H409" t="s">
        <v>27</v>
      </c>
    </row>
    <row r="410" spans="1:8">
      <c r="A410" t="str">
        <f>CONCATENATE(B410,C410,VLOOKUP(H410,Sheet1!$D$1:$E$21,2,0))</f>
        <v>Scotland11admgrp4</v>
      </c>
      <c r="B410" t="s">
        <v>5</v>
      </c>
      <c r="C410">
        <v>11</v>
      </c>
      <c r="D410" t="s">
        <v>98</v>
      </c>
      <c r="E410">
        <v>852</v>
      </c>
      <c r="F410">
        <v>33721</v>
      </c>
      <c r="G410">
        <v>2.5266154621749002</v>
      </c>
      <c r="H410" t="s">
        <v>28</v>
      </c>
    </row>
    <row r="411" spans="1:8">
      <c r="A411" t="str">
        <f>CONCATENATE(B411,C411,VLOOKUP(H411,Sheet1!$D$1:$E$21,2,0))</f>
        <v>Scotland12admgrp1</v>
      </c>
      <c r="B411" t="s">
        <v>5</v>
      </c>
      <c r="C411">
        <v>12</v>
      </c>
      <c r="D411" t="s">
        <v>99</v>
      </c>
      <c r="E411">
        <v>382</v>
      </c>
      <c r="F411">
        <v>29103</v>
      </c>
      <c r="G411">
        <v>1.3125794591622799</v>
      </c>
      <c r="H411" t="s">
        <v>25</v>
      </c>
    </row>
    <row r="412" spans="1:8">
      <c r="A412" t="str">
        <f>CONCATENATE(B412,C412,VLOOKUP(H412,Sheet1!$D$1:$E$21,2,0))</f>
        <v>Scotland12admgrp3</v>
      </c>
      <c r="B412" t="s">
        <v>5</v>
      </c>
      <c r="C412">
        <v>12</v>
      </c>
      <c r="D412" t="s">
        <v>99</v>
      </c>
      <c r="E412">
        <v>5419</v>
      </c>
      <c r="F412">
        <v>74933</v>
      </c>
      <c r="G412">
        <v>7.2317937357372504</v>
      </c>
      <c r="H412" t="s">
        <v>26</v>
      </c>
    </row>
    <row r="413" spans="1:8">
      <c r="A413" t="str">
        <f>CONCATENATE(B413,C413,VLOOKUP(H413,Sheet1!$D$1:$E$21,2,0))</f>
        <v>Scotland12admgrp2</v>
      </c>
      <c r="B413" t="s">
        <v>5</v>
      </c>
      <c r="C413">
        <v>12</v>
      </c>
      <c r="D413" t="s">
        <v>99</v>
      </c>
      <c r="E413">
        <v>138</v>
      </c>
      <c r="F413">
        <v>81438</v>
      </c>
      <c r="G413">
        <v>0.16945406321373299</v>
      </c>
      <c r="H413" t="s">
        <v>27</v>
      </c>
    </row>
    <row r="414" spans="1:8">
      <c r="A414" t="str">
        <f>CONCATENATE(B414,C414,VLOOKUP(H414,Sheet1!$D$1:$E$21,2,0))</f>
        <v>Scotland12admgrp4</v>
      </c>
      <c r="B414" t="s">
        <v>5</v>
      </c>
      <c r="C414">
        <v>12</v>
      </c>
      <c r="D414" t="s">
        <v>99</v>
      </c>
      <c r="E414">
        <v>936</v>
      </c>
      <c r="F414">
        <v>32527</v>
      </c>
      <c r="G414">
        <v>2.8776093706766601</v>
      </c>
      <c r="H414" t="s">
        <v>28</v>
      </c>
    </row>
    <row r="415" spans="1:8">
      <c r="A415" t="str">
        <f>CONCATENATE(B415,C415,VLOOKUP(H415,Sheet1!$D$1:$E$21,2,0))</f>
        <v>Scotland13admgrp1</v>
      </c>
      <c r="B415" t="s">
        <v>5</v>
      </c>
      <c r="C415">
        <v>13</v>
      </c>
      <c r="D415" t="s">
        <v>75</v>
      </c>
      <c r="E415">
        <v>366</v>
      </c>
      <c r="F415">
        <v>31098</v>
      </c>
      <c r="G415">
        <v>1.1769245610650201</v>
      </c>
      <c r="H415" t="s">
        <v>25</v>
      </c>
    </row>
    <row r="416" spans="1:8">
      <c r="A416" t="str">
        <f>CONCATENATE(B416,C416,VLOOKUP(H416,Sheet1!$D$1:$E$21,2,0))</f>
        <v>Scotland13admgrp3</v>
      </c>
      <c r="B416" t="s">
        <v>5</v>
      </c>
      <c r="C416">
        <v>13</v>
      </c>
      <c r="D416" t="s">
        <v>75</v>
      </c>
      <c r="E416">
        <v>5226</v>
      </c>
      <c r="F416">
        <v>76254</v>
      </c>
      <c r="G416">
        <v>6.8534109686049201</v>
      </c>
      <c r="H416" t="s">
        <v>26</v>
      </c>
    </row>
    <row r="417" spans="1:8">
      <c r="A417" t="str">
        <f>CONCATENATE(B417,C417,VLOOKUP(H417,Sheet1!$D$1:$E$21,2,0))</f>
        <v>Scotland13admgrp2</v>
      </c>
      <c r="B417" t="s">
        <v>5</v>
      </c>
      <c r="C417">
        <v>13</v>
      </c>
      <c r="D417" t="s">
        <v>75</v>
      </c>
      <c r="E417">
        <v>136</v>
      </c>
      <c r="F417">
        <v>87191</v>
      </c>
      <c r="G417">
        <v>0.15597940154373699</v>
      </c>
      <c r="H417" t="s">
        <v>27</v>
      </c>
    </row>
    <row r="418" spans="1:8">
      <c r="A418" t="str">
        <f>CONCATENATE(B418,C418,VLOOKUP(H418,Sheet1!$D$1:$E$21,2,0))</f>
        <v>Scotland13admgrp4</v>
      </c>
      <c r="B418" t="s">
        <v>5</v>
      </c>
      <c r="C418">
        <v>13</v>
      </c>
      <c r="D418" t="s">
        <v>75</v>
      </c>
      <c r="E418">
        <v>871</v>
      </c>
      <c r="F418">
        <v>32111</v>
      </c>
      <c r="G418">
        <v>2.7124661331008002</v>
      </c>
      <c r="H418" t="s">
        <v>28</v>
      </c>
    </row>
    <row r="419" spans="1:8">
      <c r="A419" t="str">
        <f>CONCATENATE(B419,C419,VLOOKUP(H419,Sheet1!$D$1:$E$21,2,0))</f>
        <v>Scotland14admgrp1</v>
      </c>
      <c r="B419" t="s">
        <v>5</v>
      </c>
      <c r="C419">
        <v>14</v>
      </c>
      <c r="D419" t="s">
        <v>76</v>
      </c>
      <c r="E419">
        <v>384</v>
      </c>
      <c r="F419">
        <v>30753</v>
      </c>
      <c r="G419">
        <v>1.2486586674470701</v>
      </c>
      <c r="H419" t="s">
        <v>25</v>
      </c>
    </row>
    <row r="420" spans="1:8">
      <c r="A420" t="str">
        <f>CONCATENATE(B420,C420,VLOOKUP(H420,Sheet1!$D$1:$E$21,2,0))</f>
        <v>Scotland14admgrp3</v>
      </c>
      <c r="B420" t="s">
        <v>5</v>
      </c>
      <c r="C420">
        <v>14</v>
      </c>
      <c r="D420" t="s">
        <v>76</v>
      </c>
      <c r="E420">
        <v>4838</v>
      </c>
      <c r="F420">
        <v>73752</v>
      </c>
      <c r="G420">
        <v>6.5598221065191398</v>
      </c>
      <c r="H420" t="s">
        <v>26</v>
      </c>
    </row>
    <row r="421" spans="1:8">
      <c r="A421" t="str">
        <f>CONCATENATE(B421,C421,VLOOKUP(H421,Sheet1!$D$1:$E$21,2,0))</f>
        <v>Scotland14admgrp2</v>
      </c>
      <c r="B421" t="s">
        <v>5</v>
      </c>
      <c r="C421">
        <v>14</v>
      </c>
      <c r="D421" t="s">
        <v>76</v>
      </c>
      <c r="E421">
        <v>116</v>
      </c>
      <c r="F421">
        <v>82378</v>
      </c>
      <c r="G421">
        <v>0.14081429507878301</v>
      </c>
      <c r="H421" t="s">
        <v>27</v>
      </c>
    </row>
    <row r="422" spans="1:8">
      <c r="A422" t="str">
        <f>CONCATENATE(B422,C422,VLOOKUP(H422,Sheet1!$D$1:$E$21,2,0))</f>
        <v>Scotland14admgrp4</v>
      </c>
      <c r="B422" t="s">
        <v>5</v>
      </c>
      <c r="C422">
        <v>14</v>
      </c>
      <c r="D422" t="s">
        <v>76</v>
      </c>
      <c r="E422">
        <v>855</v>
      </c>
      <c r="F422">
        <v>33970</v>
      </c>
      <c r="G422">
        <v>2.5169267000294302</v>
      </c>
      <c r="H422" t="s">
        <v>28</v>
      </c>
    </row>
    <row r="423" spans="1:8">
      <c r="A423" t="str">
        <f>CONCATENATE(B423,C423,VLOOKUP(H423,Sheet1!$D$1:$E$21,2,0))</f>
        <v>Scotland15admgrp1</v>
      </c>
      <c r="B423" t="s">
        <v>5</v>
      </c>
      <c r="C423">
        <v>15</v>
      </c>
      <c r="D423" t="s">
        <v>77</v>
      </c>
      <c r="E423">
        <v>402</v>
      </c>
      <c r="F423">
        <v>31748</v>
      </c>
      <c r="G423">
        <v>1.26622149426735</v>
      </c>
      <c r="H423" t="s">
        <v>25</v>
      </c>
    </row>
    <row r="424" spans="1:8">
      <c r="A424" t="str">
        <f>CONCATENATE(B424,C424,VLOOKUP(H424,Sheet1!$D$1:$E$21,2,0))</f>
        <v>Scotland15admgrp3</v>
      </c>
      <c r="B424" t="s">
        <v>5</v>
      </c>
      <c r="C424">
        <v>15</v>
      </c>
      <c r="D424" t="s">
        <v>77</v>
      </c>
      <c r="E424">
        <v>4736</v>
      </c>
      <c r="F424">
        <v>74377</v>
      </c>
      <c r="G424">
        <v>6.3675598639364299</v>
      </c>
      <c r="H424" t="s">
        <v>26</v>
      </c>
    </row>
    <row r="425" spans="1:8">
      <c r="A425" t="str">
        <f>CONCATENATE(B425,C425,VLOOKUP(H425,Sheet1!$D$1:$E$21,2,0))</f>
        <v>Scotland15admgrp2</v>
      </c>
      <c r="B425" t="s">
        <v>5</v>
      </c>
      <c r="C425">
        <v>15</v>
      </c>
      <c r="D425" t="s">
        <v>77</v>
      </c>
      <c r="E425">
        <v>129</v>
      </c>
      <c r="F425">
        <v>83106</v>
      </c>
      <c r="G425">
        <v>0.155223449570428</v>
      </c>
      <c r="H425" t="s">
        <v>27</v>
      </c>
    </row>
    <row r="426" spans="1:8">
      <c r="A426" t="str">
        <f>CONCATENATE(B426,C426,VLOOKUP(H426,Sheet1!$D$1:$E$21,2,0))</f>
        <v>Scotland15admgrp4</v>
      </c>
      <c r="B426" t="s">
        <v>5</v>
      </c>
      <c r="C426">
        <v>15</v>
      </c>
      <c r="D426" t="s">
        <v>77</v>
      </c>
      <c r="E426">
        <v>798</v>
      </c>
      <c r="F426">
        <v>34470</v>
      </c>
      <c r="G426">
        <v>2.3150565709312398</v>
      </c>
      <c r="H426" t="s">
        <v>28</v>
      </c>
    </row>
    <row r="427" spans="1:8">
      <c r="A427" t="str">
        <f>CONCATENATE(B427,C427,VLOOKUP(H427,Sheet1!$D$1:$E$21,2,0))</f>
        <v>Scotland16admgrp1</v>
      </c>
      <c r="B427" t="s">
        <v>5</v>
      </c>
      <c r="C427">
        <v>16</v>
      </c>
      <c r="D427" t="s">
        <v>78</v>
      </c>
      <c r="E427">
        <v>371</v>
      </c>
      <c r="F427">
        <v>30504</v>
      </c>
      <c r="G427">
        <v>1.21623393653291</v>
      </c>
      <c r="H427" t="s">
        <v>25</v>
      </c>
    </row>
    <row r="428" spans="1:8">
      <c r="A428" t="str">
        <f>CONCATENATE(B428,C428,VLOOKUP(H428,Sheet1!$D$1:$E$21,2,0))</f>
        <v>Scotland16admgrp3</v>
      </c>
      <c r="B428" t="s">
        <v>5</v>
      </c>
      <c r="C428">
        <v>16</v>
      </c>
      <c r="D428" t="s">
        <v>78</v>
      </c>
      <c r="E428">
        <v>5259</v>
      </c>
      <c r="F428">
        <v>77607</v>
      </c>
      <c r="G428">
        <v>6.7764505779117803</v>
      </c>
      <c r="H428" t="s">
        <v>26</v>
      </c>
    </row>
    <row r="429" spans="1:8">
      <c r="A429" t="str">
        <f>CONCATENATE(B429,C429,VLOOKUP(H429,Sheet1!$D$1:$E$21,2,0))</f>
        <v>Scotland16admgrp2</v>
      </c>
      <c r="B429" t="s">
        <v>5</v>
      </c>
      <c r="C429">
        <v>16</v>
      </c>
      <c r="D429" t="s">
        <v>78</v>
      </c>
      <c r="E429">
        <v>112</v>
      </c>
      <c r="F429">
        <v>85251</v>
      </c>
      <c r="G429">
        <v>0.13137675804389301</v>
      </c>
      <c r="H429" t="s">
        <v>27</v>
      </c>
    </row>
    <row r="430" spans="1:8">
      <c r="A430" t="str">
        <f>CONCATENATE(B430,C430,VLOOKUP(H430,Sheet1!$D$1:$E$21,2,0))</f>
        <v>Scotland16admgrp4</v>
      </c>
      <c r="B430" t="s">
        <v>5</v>
      </c>
      <c r="C430">
        <v>16</v>
      </c>
      <c r="D430" t="s">
        <v>78</v>
      </c>
      <c r="E430">
        <v>858</v>
      </c>
      <c r="F430">
        <v>32776</v>
      </c>
      <c r="G430">
        <v>2.6177690993409799</v>
      </c>
      <c r="H430" t="s">
        <v>28</v>
      </c>
    </row>
    <row r="431" spans="1:8">
      <c r="A431" t="str">
        <f>CONCATENATE(B431,C431,VLOOKUP(H431,Sheet1!$D$1:$E$21,2,0))</f>
        <v>Scotland17admgrp1</v>
      </c>
      <c r="B431" t="s">
        <v>5</v>
      </c>
      <c r="C431">
        <v>17</v>
      </c>
      <c r="D431" t="s">
        <v>79</v>
      </c>
      <c r="E431">
        <v>405</v>
      </c>
      <c r="F431">
        <v>32363</v>
      </c>
      <c r="G431">
        <v>1.25142910113401</v>
      </c>
      <c r="H431" t="s">
        <v>25</v>
      </c>
    </row>
    <row r="432" spans="1:8">
      <c r="A432" t="str">
        <f>CONCATENATE(B432,C432,VLOOKUP(H432,Sheet1!$D$1:$E$21,2,0))</f>
        <v>Scotland17admgrp3</v>
      </c>
      <c r="B432" t="s">
        <v>5</v>
      </c>
      <c r="C432">
        <v>17</v>
      </c>
      <c r="D432" t="s">
        <v>79</v>
      </c>
      <c r="E432">
        <v>5300</v>
      </c>
      <c r="F432">
        <v>78615</v>
      </c>
      <c r="G432">
        <v>6.7417159575144598</v>
      </c>
      <c r="H432" t="s">
        <v>26</v>
      </c>
    </row>
    <row r="433" spans="1:8">
      <c r="A433" t="str">
        <f>CONCATENATE(B433,C433,VLOOKUP(H433,Sheet1!$D$1:$E$21,2,0))</f>
        <v>Scotland17admgrp2</v>
      </c>
      <c r="B433" t="s">
        <v>5</v>
      </c>
      <c r="C433">
        <v>17</v>
      </c>
      <c r="D433" t="s">
        <v>79</v>
      </c>
      <c r="E433">
        <v>141</v>
      </c>
      <c r="F433">
        <v>90087</v>
      </c>
      <c r="G433">
        <v>0.15651536847713801</v>
      </c>
      <c r="H433" t="s">
        <v>27</v>
      </c>
    </row>
    <row r="434" spans="1:8">
      <c r="A434" t="str">
        <f>CONCATENATE(B434,C434,VLOOKUP(H434,Sheet1!$D$1:$E$21,2,0))</f>
        <v>Scotland17admgrp4</v>
      </c>
      <c r="B434" t="s">
        <v>5</v>
      </c>
      <c r="C434">
        <v>17</v>
      </c>
      <c r="D434" t="s">
        <v>79</v>
      </c>
      <c r="E434">
        <v>825</v>
      </c>
      <c r="F434">
        <v>32529</v>
      </c>
      <c r="G434">
        <v>2.5361984690583701</v>
      </c>
      <c r="H434" t="s">
        <v>28</v>
      </c>
    </row>
    <row r="435" spans="1:8">
      <c r="A435" t="str">
        <f>CONCATENATE(B435,C435,VLOOKUP(H435,Sheet1!$D$1:$E$21,2,0))</f>
        <v>Scotland18admgrp1</v>
      </c>
      <c r="B435" t="s">
        <v>5</v>
      </c>
      <c r="C435">
        <v>18</v>
      </c>
      <c r="D435" t="s">
        <v>80</v>
      </c>
      <c r="E435">
        <v>391</v>
      </c>
      <c r="F435">
        <v>31660</v>
      </c>
      <c r="G435">
        <v>1.2349968414403001</v>
      </c>
      <c r="H435" t="s">
        <v>25</v>
      </c>
    </row>
    <row r="436" spans="1:8">
      <c r="A436" t="str">
        <f>CONCATENATE(B436,C436,VLOOKUP(H436,Sheet1!$D$1:$E$21,2,0))</f>
        <v>Scotland18admgrp3</v>
      </c>
      <c r="B436" t="s">
        <v>5</v>
      </c>
      <c r="C436">
        <v>18</v>
      </c>
      <c r="D436" t="s">
        <v>80</v>
      </c>
      <c r="E436">
        <v>5110</v>
      </c>
      <c r="F436">
        <v>77054</v>
      </c>
      <c r="G436">
        <v>6.6317128247722303</v>
      </c>
      <c r="H436" t="s">
        <v>26</v>
      </c>
    </row>
    <row r="437" spans="1:8">
      <c r="A437" t="str">
        <f>CONCATENATE(B437,C437,VLOOKUP(H437,Sheet1!$D$1:$E$21,2,0))</f>
        <v>Scotland18admgrp2</v>
      </c>
      <c r="B437" t="s">
        <v>5</v>
      </c>
      <c r="C437">
        <v>18</v>
      </c>
      <c r="D437" t="s">
        <v>80</v>
      </c>
      <c r="E437">
        <v>100</v>
      </c>
      <c r="F437">
        <v>85570</v>
      </c>
      <c r="G437">
        <v>0.116863386700946</v>
      </c>
      <c r="H437" t="s">
        <v>27</v>
      </c>
    </row>
    <row r="438" spans="1:8">
      <c r="A438" t="str">
        <f>CONCATENATE(B438,C438,VLOOKUP(H438,Sheet1!$D$1:$E$21,2,0))</f>
        <v>Scotland18admgrp4</v>
      </c>
      <c r="B438" t="s">
        <v>5</v>
      </c>
      <c r="C438">
        <v>18</v>
      </c>
      <c r="D438" t="s">
        <v>80</v>
      </c>
      <c r="E438">
        <v>823</v>
      </c>
      <c r="F438">
        <v>33628</v>
      </c>
      <c r="G438">
        <v>2.4473652908290702</v>
      </c>
      <c r="H438" t="s">
        <v>28</v>
      </c>
    </row>
    <row r="439" spans="1:8">
      <c r="A439" t="str">
        <f>CONCATENATE(B439,C439,VLOOKUP(H439,Sheet1!$D$1:$E$21,2,0))</f>
        <v>Scotland19admgrp1</v>
      </c>
      <c r="B439" t="s">
        <v>5</v>
      </c>
      <c r="C439">
        <v>19</v>
      </c>
      <c r="D439" t="s">
        <v>81</v>
      </c>
      <c r="E439">
        <v>393</v>
      </c>
      <c r="F439">
        <v>32193</v>
      </c>
      <c r="G439">
        <v>1.2207622775137399</v>
      </c>
      <c r="H439" t="s">
        <v>25</v>
      </c>
    </row>
    <row r="440" spans="1:8">
      <c r="A440" t="str">
        <f>CONCATENATE(B440,C440,VLOOKUP(H440,Sheet1!$D$1:$E$21,2,0))</f>
        <v>Scotland19admgrp3</v>
      </c>
      <c r="B440" t="s">
        <v>5</v>
      </c>
      <c r="C440">
        <v>19</v>
      </c>
      <c r="D440" t="s">
        <v>81</v>
      </c>
      <c r="E440">
        <v>4712</v>
      </c>
      <c r="F440">
        <v>75647</v>
      </c>
      <c r="G440">
        <v>6.2289317487805196</v>
      </c>
      <c r="H440" t="s">
        <v>26</v>
      </c>
    </row>
    <row r="441" spans="1:8">
      <c r="A441" t="str">
        <f>CONCATENATE(B441,C441,VLOOKUP(H441,Sheet1!$D$1:$E$21,2,0))</f>
        <v>Scotland19admgrp2</v>
      </c>
      <c r="B441" t="s">
        <v>5</v>
      </c>
      <c r="C441">
        <v>19</v>
      </c>
      <c r="D441" t="s">
        <v>81</v>
      </c>
      <c r="E441">
        <v>109</v>
      </c>
      <c r="F441">
        <v>84509</v>
      </c>
      <c r="G441">
        <v>0.128980345288667</v>
      </c>
      <c r="H441" t="s">
        <v>27</v>
      </c>
    </row>
    <row r="442" spans="1:8">
      <c r="A442" t="str">
        <f>CONCATENATE(B442,C442,VLOOKUP(H442,Sheet1!$D$1:$E$21,2,0))</f>
        <v>Scotland19admgrp4</v>
      </c>
      <c r="B442" t="s">
        <v>5</v>
      </c>
      <c r="C442">
        <v>19</v>
      </c>
      <c r="D442" t="s">
        <v>81</v>
      </c>
      <c r="E442">
        <v>805</v>
      </c>
      <c r="F442">
        <v>34045</v>
      </c>
      <c r="G442">
        <v>2.3645175503010698</v>
      </c>
      <c r="H442" t="s">
        <v>28</v>
      </c>
    </row>
    <row r="443" spans="1:8">
      <c r="A443" t="str">
        <f>CONCATENATE(B443,C443,VLOOKUP(H443,Sheet1!$D$1:$E$21,2,0))</f>
        <v>Scotland20admgrp1</v>
      </c>
      <c r="B443" t="s">
        <v>5</v>
      </c>
      <c r="C443">
        <v>20</v>
      </c>
      <c r="D443" t="s">
        <v>82</v>
      </c>
      <c r="E443">
        <v>427</v>
      </c>
      <c r="F443">
        <v>31993</v>
      </c>
      <c r="G443">
        <v>1.33466695839714</v>
      </c>
      <c r="H443" t="s">
        <v>25</v>
      </c>
    </row>
    <row r="444" spans="1:8">
      <c r="A444" t="str">
        <f>CONCATENATE(B444,C444,VLOOKUP(H444,Sheet1!$D$1:$E$21,2,0))</f>
        <v>Scotland20admgrp3</v>
      </c>
      <c r="B444" t="s">
        <v>5</v>
      </c>
      <c r="C444">
        <v>20</v>
      </c>
      <c r="D444" t="s">
        <v>82</v>
      </c>
      <c r="E444">
        <v>5646</v>
      </c>
      <c r="F444">
        <v>79764</v>
      </c>
      <c r="G444">
        <v>7.0783812246125999</v>
      </c>
      <c r="H444" t="s">
        <v>26</v>
      </c>
    </row>
    <row r="445" spans="1:8">
      <c r="A445" t="str">
        <f>CONCATENATE(B445,C445,VLOOKUP(H445,Sheet1!$D$1:$E$21,2,0))</f>
        <v>Scotland20admgrp2</v>
      </c>
      <c r="B445" t="s">
        <v>5</v>
      </c>
      <c r="C445">
        <v>20</v>
      </c>
      <c r="D445" t="s">
        <v>82</v>
      </c>
      <c r="E445">
        <v>114</v>
      </c>
      <c r="F445">
        <v>88161</v>
      </c>
      <c r="G445">
        <v>0.129308878075339</v>
      </c>
      <c r="H445" t="s">
        <v>27</v>
      </c>
    </row>
    <row r="446" spans="1:8">
      <c r="A446" t="str">
        <f>CONCATENATE(B446,C446,VLOOKUP(H446,Sheet1!$D$1:$E$21,2,0))</f>
        <v>Scotland20admgrp4</v>
      </c>
      <c r="B446" t="s">
        <v>5</v>
      </c>
      <c r="C446">
        <v>20</v>
      </c>
      <c r="D446" t="s">
        <v>82</v>
      </c>
      <c r="E446">
        <v>889</v>
      </c>
      <c r="F446">
        <v>32917</v>
      </c>
      <c r="G446">
        <v>2.70073214448461</v>
      </c>
      <c r="H446" t="s">
        <v>28</v>
      </c>
    </row>
    <row r="447" spans="1:8">
      <c r="A447" t="str">
        <f>CONCATENATE(B447,C447,VLOOKUP(H447,Sheet1!$D$1:$E$21,2,0))</f>
        <v>Scotland21admgrp1</v>
      </c>
      <c r="B447" t="s">
        <v>5</v>
      </c>
      <c r="C447">
        <v>21</v>
      </c>
      <c r="D447" t="s">
        <v>83</v>
      </c>
      <c r="E447">
        <v>418</v>
      </c>
      <c r="F447">
        <v>30869</v>
      </c>
      <c r="G447">
        <v>1.35410930059282</v>
      </c>
      <c r="H447" t="s">
        <v>25</v>
      </c>
    </row>
    <row r="448" spans="1:8">
      <c r="A448" t="str">
        <f>CONCATENATE(B448,C448,VLOOKUP(H448,Sheet1!$D$1:$E$21,2,0))</f>
        <v>Scotland21admgrp3</v>
      </c>
      <c r="B448" t="s">
        <v>5</v>
      </c>
      <c r="C448">
        <v>21</v>
      </c>
      <c r="D448" t="s">
        <v>83</v>
      </c>
      <c r="E448">
        <v>5577</v>
      </c>
      <c r="F448">
        <v>78051</v>
      </c>
      <c r="G448">
        <v>7.1453280547334401</v>
      </c>
      <c r="H448" t="s">
        <v>26</v>
      </c>
    </row>
    <row r="449" spans="1:8">
      <c r="A449" t="str">
        <f>CONCATENATE(B449,C449,VLOOKUP(H449,Sheet1!$D$1:$E$21,2,0))</f>
        <v>Scotland21admgrp2</v>
      </c>
      <c r="B449" t="s">
        <v>5</v>
      </c>
      <c r="C449">
        <v>21</v>
      </c>
      <c r="D449" t="s">
        <v>83</v>
      </c>
      <c r="E449">
        <v>121</v>
      </c>
      <c r="F449">
        <v>86747</v>
      </c>
      <c r="G449">
        <v>0.139486091738042</v>
      </c>
      <c r="H449" t="s">
        <v>27</v>
      </c>
    </row>
    <row r="450" spans="1:8">
      <c r="A450" t="str">
        <f>CONCATENATE(B450,C450,VLOOKUP(H450,Sheet1!$D$1:$E$21,2,0))</f>
        <v>Scotland21admgrp4</v>
      </c>
      <c r="B450" t="s">
        <v>5</v>
      </c>
      <c r="C450">
        <v>21</v>
      </c>
      <c r="D450" t="s">
        <v>83</v>
      </c>
      <c r="E450">
        <v>859</v>
      </c>
      <c r="F450">
        <v>31920</v>
      </c>
      <c r="G450">
        <v>2.6911027568922301</v>
      </c>
      <c r="H450" t="s">
        <v>28</v>
      </c>
    </row>
    <row r="451" spans="1:8">
      <c r="A451" t="str">
        <f>CONCATENATE(B451,C451,VLOOKUP(H451,Sheet1!$D$1:$E$21,2,0))</f>
        <v>Scotland22admgrp1</v>
      </c>
      <c r="B451" t="s">
        <v>5</v>
      </c>
      <c r="C451">
        <v>22</v>
      </c>
      <c r="D451" t="s">
        <v>84</v>
      </c>
      <c r="E451">
        <v>355</v>
      </c>
      <c r="F451">
        <v>30979</v>
      </c>
      <c r="G451">
        <v>1.14593757061235</v>
      </c>
      <c r="H451" t="s">
        <v>25</v>
      </c>
    </row>
    <row r="452" spans="1:8">
      <c r="A452" t="str">
        <f>CONCATENATE(B452,C452,VLOOKUP(H452,Sheet1!$D$1:$E$21,2,0))</f>
        <v>Scotland22admgrp3</v>
      </c>
      <c r="B452" t="s">
        <v>5</v>
      </c>
      <c r="C452">
        <v>22</v>
      </c>
      <c r="D452" t="s">
        <v>84</v>
      </c>
      <c r="E452">
        <v>4976</v>
      </c>
      <c r="F452">
        <v>78599</v>
      </c>
      <c r="G452">
        <v>6.3308693494828097</v>
      </c>
      <c r="H452" t="s">
        <v>26</v>
      </c>
    </row>
    <row r="453" spans="1:8">
      <c r="A453" t="str">
        <f>CONCATENATE(B453,C453,VLOOKUP(H453,Sheet1!$D$1:$E$21,2,0))</f>
        <v>Scotland22admgrp2</v>
      </c>
      <c r="B453" t="s">
        <v>5</v>
      </c>
      <c r="C453">
        <v>22</v>
      </c>
      <c r="D453" t="s">
        <v>84</v>
      </c>
      <c r="E453">
        <v>118</v>
      </c>
      <c r="F453">
        <v>86654</v>
      </c>
      <c r="G453">
        <v>0.13617374847093</v>
      </c>
      <c r="H453" t="s">
        <v>27</v>
      </c>
    </row>
    <row r="454" spans="1:8">
      <c r="A454" t="str">
        <f>CONCATENATE(B454,C454,VLOOKUP(H454,Sheet1!$D$1:$E$21,2,0))</f>
        <v>Scotland22admgrp4</v>
      </c>
      <c r="B454" t="s">
        <v>5</v>
      </c>
      <c r="C454">
        <v>22</v>
      </c>
      <c r="D454" t="s">
        <v>84</v>
      </c>
      <c r="E454">
        <v>805</v>
      </c>
      <c r="F454">
        <v>33740</v>
      </c>
      <c r="G454">
        <v>2.3858921161825699</v>
      </c>
      <c r="H454" t="s">
        <v>28</v>
      </c>
    </row>
    <row r="455" spans="1:8">
      <c r="A455" t="str">
        <f>CONCATENATE(B455,C455,VLOOKUP(H455,Sheet1!$D$1:$E$21,2,0))</f>
        <v>Scotland23admgrp1</v>
      </c>
      <c r="B455" t="s">
        <v>5</v>
      </c>
      <c r="C455">
        <v>23</v>
      </c>
      <c r="D455" t="s">
        <v>85</v>
      </c>
      <c r="E455">
        <v>356</v>
      </c>
      <c r="F455">
        <v>29750</v>
      </c>
      <c r="G455">
        <v>1.19663865546218</v>
      </c>
      <c r="H455" t="s">
        <v>25</v>
      </c>
    </row>
    <row r="456" spans="1:8">
      <c r="A456" t="str">
        <f>CONCATENATE(B456,C456,VLOOKUP(H456,Sheet1!$D$1:$E$21,2,0))</f>
        <v>Scotland23admgrp3</v>
      </c>
      <c r="B456" t="s">
        <v>5</v>
      </c>
      <c r="C456">
        <v>23</v>
      </c>
      <c r="D456" t="s">
        <v>85</v>
      </c>
      <c r="E456">
        <v>4624</v>
      </c>
      <c r="F456">
        <v>78962</v>
      </c>
      <c r="G456">
        <v>5.8559813581216202</v>
      </c>
      <c r="H456" t="s">
        <v>26</v>
      </c>
    </row>
    <row r="457" spans="1:8">
      <c r="A457" t="str">
        <f>CONCATENATE(B457,C457,VLOOKUP(H457,Sheet1!$D$1:$E$21,2,0))</f>
        <v>Scotland23admgrp2</v>
      </c>
      <c r="B457" t="s">
        <v>5</v>
      </c>
      <c r="C457">
        <v>23</v>
      </c>
      <c r="D457" t="s">
        <v>85</v>
      </c>
      <c r="E457">
        <v>144</v>
      </c>
      <c r="F457">
        <v>85151</v>
      </c>
      <c r="G457">
        <v>0.169111343378233</v>
      </c>
      <c r="H457" t="s">
        <v>27</v>
      </c>
    </row>
    <row r="458" spans="1:8">
      <c r="A458" t="str">
        <f>CONCATENATE(B458,C458,VLOOKUP(H458,Sheet1!$D$1:$E$21,2,0))</f>
        <v>Scotland23admgrp4</v>
      </c>
      <c r="B458" t="s">
        <v>5</v>
      </c>
      <c r="C458">
        <v>23</v>
      </c>
      <c r="D458" t="s">
        <v>85</v>
      </c>
      <c r="E458">
        <v>799</v>
      </c>
      <c r="F458">
        <v>35533</v>
      </c>
      <c r="G458">
        <v>2.24861396448371</v>
      </c>
      <c r="H458" t="s">
        <v>28</v>
      </c>
    </row>
    <row r="459" spans="1:8">
      <c r="A459" t="str">
        <f>CONCATENATE(B459,C459,VLOOKUP(H459,Sheet1!$D$1:$E$21,2,0))</f>
        <v>Scotland24admgrp1</v>
      </c>
      <c r="B459" t="s">
        <v>5</v>
      </c>
      <c r="C459">
        <v>24</v>
      </c>
      <c r="D459" t="s">
        <v>86</v>
      </c>
      <c r="E459">
        <v>407</v>
      </c>
      <c r="F459">
        <v>29602</v>
      </c>
      <c r="G459">
        <v>1.3749071008715601</v>
      </c>
      <c r="H459" t="s">
        <v>25</v>
      </c>
    </row>
    <row r="460" spans="1:8">
      <c r="A460" t="str">
        <f>CONCATENATE(B460,C460,VLOOKUP(H460,Sheet1!$D$1:$E$21,2,0))</f>
        <v>Scotland24admgrp3</v>
      </c>
      <c r="B460" t="s">
        <v>5</v>
      </c>
      <c r="C460">
        <v>24</v>
      </c>
      <c r="D460" t="s">
        <v>86</v>
      </c>
      <c r="E460">
        <v>5103</v>
      </c>
      <c r="F460">
        <v>81909</v>
      </c>
      <c r="G460">
        <v>6.2300846060872397</v>
      </c>
      <c r="H460" t="s">
        <v>26</v>
      </c>
    </row>
    <row r="461" spans="1:8">
      <c r="A461" t="str">
        <f>CONCATENATE(B461,C461,VLOOKUP(H461,Sheet1!$D$1:$E$21,2,0))</f>
        <v>Scotland24admgrp2</v>
      </c>
      <c r="B461" t="s">
        <v>5</v>
      </c>
      <c r="C461">
        <v>24</v>
      </c>
      <c r="D461" t="s">
        <v>86</v>
      </c>
      <c r="E461">
        <v>113</v>
      </c>
      <c r="F461">
        <v>87668</v>
      </c>
      <c r="G461">
        <v>0.12889537801706399</v>
      </c>
      <c r="H461" t="s">
        <v>27</v>
      </c>
    </row>
    <row r="462" spans="1:8">
      <c r="A462" t="str">
        <f>CONCATENATE(B462,C462,VLOOKUP(H462,Sheet1!$D$1:$E$21,2,0))</f>
        <v>Scotland24admgrp4</v>
      </c>
      <c r="B462" t="s">
        <v>5</v>
      </c>
      <c r="C462">
        <v>24</v>
      </c>
      <c r="D462" t="s">
        <v>86</v>
      </c>
      <c r="E462">
        <v>806</v>
      </c>
      <c r="F462">
        <v>32801</v>
      </c>
      <c r="G462">
        <v>2.4572421572512999</v>
      </c>
      <c r="H462" t="s">
        <v>28</v>
      </c>
    </row>
    <row r="463" spans="1:8">
      <c r="A463" t="str">
        <f>CONCATENATE(B463,C463,VLOOKUP(H463,Sheet1!$D$1:$E$21,2,0))</f>
        <v>Scotland25admgrp1</v>
      </c>
      <c r="B463" t="s">
        <v>5</v>
      </c>
      <c r="C463">
        <v>25</v>
      </c>
      <c r="D463" t="s">
        <v>100</v>
      </c>
      <c r="E463">
        <v>405</v>
      </c>
      <c r="F463">
        <v>30592</v>
      </c>
      <c r="G463">
        <v>1.3238755230125501</v>
      </c>
      <c r="H463" t="s">
        <v>25</v>
      </c>
    </row>
    <row r="464" spans="1:8">
      <c r="A464" t="str">
        <f>CONCATENATE(B464,C464,VLOOKUP(H464,Sheet1!$D$1:$E$21,2,0))</f>
        <v>Scotland25admgrp3</v>
      </c>
      <c r="B464" t="s">
        <v>5</v>
      </c>
      <c r="C464">
        <v>25</v>
      </c>
      <c r="D464" t="s">
        <v>100</v>
      </c>
      <c r="E464">
        <v>5061</v>
      </c>
      <c r="F464">
        <v>82538</v>
      </c>
      <c r="G464">
        <v>6.1317211466233701</v>
      </c>
      <c r="H464" t="s">
        <v>26</v>
      </c>
    </row>
    <row r="465" spans="1:8">
      <c r="A465" t="str">
        <f>CONCATENATE(B465,C465,VLOOKUP(H465,Sheet1!$D$1:$E$21,2,0))</f>
        <v>Scotland25admgrp2</v>
      </c>
      <c r="B465" t="s">
        <v>5</v>
      </c>
      <c r="C465">
        <v>25</v>
      </c>
      <c r="D465" t="s">
        <v>100</v>
      </c>
      <c r="E465">
        <v>126</v>
      </c>
      <c r="F465">
        <v>90536</v>
      </c>
      <c r="G465">
        <v>0.13917115843421399</v>
      </c>
      <c r="H465" t="s">
        <v>27</v>
      </c>
    </row>
    <row r="466" spans="1:8">
      <c r="A466" t="str">
        <f>CONCATENATE(B466,C466,VLOOKUP(H466,Sheet1!$D$1:$E$21,2,0))</f>
        <v>Scotland25admgrp4</v>
      </c>
      <c r="B466" t="s">
        <v>5</v>
      </c>
      <c r="C466">
        <v>25</v>
      </c>
      <c r="D466" t="s">
        <v>100</v>
      </c>
      <c r="E466">
        <v>789</v>
      </c>
      <c r="F466">
        <v>32135</v>
      </c>
      <c r="G466">
        <v>2.45526684300606</v>
      </c>
      <c r="H466" t="s">
        <v>28</v>
      </c>
    </row>
    <row r="467" spans="1:8">
      <c r="A467" t="str">
        <f>CONCATENATE(B467,C467,VLOOKUP(H467,Sheet1!$D$1:$E$21,2,0))</f>
        <v>Scotland26admgrp1</v>
      </c>
      <c r="B467" t="s">
        <v>5</v>
      </c>
      <c r="C467">
        <v>26</v>
      </c>
      <c r="D467" t="s">
        <v>101</v>
      </c>
      <c r="E467">
        <v>370</v>
      </c>
      <c r="F467">
        <v>30828</v>
      </c>
      <c r="G467">
        <v>1.2002076034773499</v>
      </c>
      <c r="H467" t="s">
        <v>25</v>
      </c>
    </row>
    <row r="468" spans="1:8">
      <c r="A468" t="str">
        <f>CONCATENATE(B468,C468,VLOOKUP(H468,Sheet1!$D$1:$E$21,2,0))</f>
        <v>Scotland26admgrp3</v>
      </c>
      <c r="B468" t="s">
        <v>5</v>
      </c>
      <c r="C468">
        <v>26</v>
      </c>
      <c r="D468" t="s">
        <v>101</v>
      </c>
      <c r="E468">
        <v>4660</v>
      </c>
      <c r="F468">
        <v>81552</v>
      </c>
      <c r="G468">
        <v>5.7141455758289101</v>
      </c>
      <c r="H468" t="s">
        <v>26</v>
      </c>
    </row>
    <row r="469" spans="1:8">
      <c r="A469" t="str">
        <f>CONCATENATE(B469,C469,VLOOKUP(H469,Sheet1!$D$1:$E$21,2,0))</f>
        <v>Scotland26admgrp2</v>
      </c>
      <c r="B469" t="s">
        <v>5</v>
      </c>
      <c r="C469">
        <v>26</v>
      </c>
      <c r="D469" t="s">
        <v>101</v>
      </c>
      <c r="E469">
        <v>133</v>
      </c>
      <c r="F469">
        <v>87829</v>
      </c>
      <c r="G469">
        <v>0.15143062086554501</v>
      </c>
      <c r="H469" t="s">
        <v>27</v>
      </c>
    </row>
    <row r="470" spans="1:8">
      <c r="A470" t="str">
        <f>CONCATENATE(B470,C470,VLOOKUP(H470,Sheet1!$D$1:$E$21,2,0))</f>
        <v>Scotland26admgrp4</v>
      </c>
      <c r="B470" t="s">
        <v>5</v>
      </c>
      <c r="C470">
        <v>26</v>
      </c>
      <c r="D470" t="s">
        <v>101</v>
      </c>
      <c r="E470">
        <v>752</v>
      </c>
      <c r="F470">
        <v>33686</v>
      </c>
      <c r="G470">
        <v>2.2323814047378701</v>
      </c>
      <c r="H470" t="s">
        <v>28</v>
      </c>
    </row>
    <row r="471" spans="1:8">
      <c r="A471" t="str">
        <f>CONCATENATE(B471,C471,VLOOKUP(H471,Sheet1!$D$1:$E$21,2,0))</f>
        <v>Scotland27admgrp1</v>
      </c>
      <c r="B471" t="s">
        <v>5</v>
      </c>
      <c r="C471">
        <v>27</v>
      </c>
      <c r="D471" t="s">
        <v>102</v>
      </c>
      <c r="E471">
        <v>394</v>
      </c>
      <c r="F471">
        <v>31600</v>
      </c>
      <c r="G471">
        <v>1.24683544303797</v>
      </c>
      <c r="H471" t="s">
        <v>25</v>
      </c>
    </row>
    <row r="472" spans="1:8">
      <c r="A472" t="str">
        <f>CONCATENATE(B472,C472,VLOOKUP(H472,Sheet1!$D$1:$E$21,2,0))</f>
        <v>Scotland27admgrp3</v>
      </c>
      <c r="B472" t="s">
        <v>5</v>
      </c>
      <c r="C472">
        <v>27</v>
      </c>
      <c r="D472" t="s">
        <v>102</v>
      </c>
      <c r="E472">
        <v>4840</v>
      </c>
      <c r="F472">
        <v>79794</v>
      </c>
      <c r="G472">
        <v>6.0656189688447704</v>
      </c>
      <c r="H472" t="s">
        <v>26</v>
      </c>
    </row>
    <row r="473" spans="1:8">
      <c r="A473" t="str">
        <f>CONCATENATE(B473,C473,VLOOKUP(H473,Sheet1!$D$1:$E$21,2,0))</f>
        <v>Scotland27admgrp2</v>
      </c>
      <c r="B473" t="s">
        <v>5</v>
      </c>
      <c r="C473">
        <v>27</v>
      </c>
      <c r="D473" t="s">
        <v>102</v>
      </c>
      <c r="E473">
        <v>139</v>
      </c>
      <c r="F473">
        <v>86348</v>
      </c>
      <c r="G473">
        <v>0.16097651364247001</v>
      </c>
      <c r="H473" t="s">
        <v>27</v>
      </c>
    </row>
    <row r="474" spans="1:8">
      <c r="A474" t="str">
        <f>CONCATENATE(B474,C474,VLOOKUP(H474,Sheet1!$D$1:$E$21,2,0))</f>
        <v>Scotland27admgrp4</v>
      </c>
      <c r="B474" t="s">
        <v>5</v>
      </c>
      <c r="C474">
        <v>27</v>
      </c>
      <c r="D474" t="s">
        <v>102</v>
      </c>
      <c r="E474">
        <v>805</v>
      </c>
      <c r="F474">
        <v>34269</v>
      </c>
      <c r="G474">
        <v>2.34906183431089</v>
      </c>
      <c r="H474" t="s">
        <v>28</v>
      </c>
    </row>
    <row r="475" spans="1:8">
      <c r="A475" t="str">
        <f>CONCATENATE(B475,C475,VLOOKUP(H475,Sheet1!$D$1:$E$21,2,0))</f>
        <v>Scotland28admgrp1</v>
      </c>
      <c r="B475" t="s">
        <v>5</v>
      </c>
      <c r="C475">
        <v>28</v>
      </c>
      <c r="D475" t="s">
        <v>103</v>
      </c>
      <c r="E475">
        <v>401</v>
      </c>
      <c r="F475">
        <v>31436</v>
      </c>
      <c r="G475">
        <v>1.27560758366204</v>
      </c>
      <c r="H475" t="s">
        <v>25</v>
      </c>
    </row>
    <row r="476" spans="1:8">
      <c r="A476" t="str">
        <f>CONCATENATE(B476,C476,VLOOKUP(H476,Sheet1!$D$1:$E$21,2,0))</f>
        <v>Scotland28admgrp3</v>
      </c>
      <c r="B476" t="s">
        <v>5</v>
      </c>
      <c r="C476">
        <v>28</v>
      </c>
      <c r="D476" t="s">
        <v>103</v>
      </c>
      <c r="E476">
        <v>5525</v>
      </c>
      <c r="F476">
        <v>83936</v>
      </c>
      <c r="G476">
        <v>6.5823961113229101</v>
      </c>
      <c r="H476" t="s">
        <v>26</v>
      </c>
    </row>
    <row r="477" spans="1:8">
      <c r="A477" t="str">
        <f>CONCATENATE(B477,C477,VLOOKUP(H477,Sheet1!$D$1:$E$21,2,0))</f>
        <v>Scotland28admgrp2</v>
      </c>
      <c r="B477" t="s">
        <v>5</v>
      </c>
      <c r="C477">
        <v>28</v>
      </c>
      <c r="D477" t="s">
        <v>103</v>
      </c>
      <c r="E477">
        <v>120</v>
      </c>
      <c r="F477">
        <v>87520</v>
      </c>
      <c r="G477">
        <v>0.137111517367458</v>
      </c>
      <c r="H477" t="s">
        <v>27</v>
      </c>
    </row>
    <row r="478" spans="1:8">
      <c r="A478" t="str">
        <f>CONCATENATE(B478,C478,VLOOKUP(H478,Sheet1!$D$1:$E$21,2,0))</f>
        <v>Scotland28admgrp4</v>
      </c>
      <c r="B478" t="s">
        <v>5</v>
      </c>
      <c r="C478">
        <v>28</v>
      </c>
      <c r="D478" t="s">
        <v>103</v>
      </c>
      <c r="E478">
        <v>872</v>
      </c>
      <c r="F478">
        <v>32525</v>
      </c>
      <c r="G478">
        <v>2.6810146041506502</v>
      </c>
      <c r="H478" t="s">
        <v>28</v>
      </c>
    </row>
    <row r="479" spans="1:8">
      <c r="A479" t="str">
        <f>CONCATENATE(B479,C479,VLOOKUP(H479,Sheet1!$D$1:$E$21,2,0))</f>
        <v>Scotland29admgrp1</v>
      </c>
      <c r="B479" t="s">
        <v>5</v>
      </c>
      <c r="C479">
        <v>29</v>
      </c>
      <c r="D479" t="s">
        <v>104</v>
      </c>
      <c r="E479">
        <v>464</v>
      </c>
      <c r="F479">
        <v>32132</v>
      </c>
      <c r="G479">
        <v>1.44404332129963</v>
      </c>
      <c r="H479" t="s">
        <v>25</v>
      </c>
    </row>
    <row r="480" spans="1:8">
      <c r="A480" t="str">
        <f>CONCATENATE(B480,C480,VLOOKUP(H480,Sheet1!$D$1:$E$21,2,0))</f>
        <v>Scotland29admgrp3</v>
      </c>
      <c r="B480" t="s">
        <v>5</v>
      </c>
      <c r="C480">
        <v>29</v>
      </c>
      <c r="D480" t="s">
        <v>104</v>
      </c>
      <c r="E480">
        <v>5958</v>
      </c>
      <c r="F480">
        <v>84227</v>
      </c>
      <c r="G480">
        <v>7.0737411993778698</v>
      </c>
      <c r="H480" t="s">
        <v>26</v>
      </c>
    </row>
    <row r="481" spans="1:8">
      <c r="A481" t="str">
        <f>CONCATENATE(B481,C481,VLOOKUP(H481,Sheet1!$D$1:$E$21,2,0))</f>
        <v>Scotland29admgrp2</v>
      </c>
      <c r="B481" t="s">
        <v>5</v>
      </c>
      <c r="C481">
        <v>29</v>
      </c>
      <c r="D481" t="s">
        <v>104</v>
      </c>
      <c r="E481">
        <v>129</v>
      </c>
      <c r="F481">
        <v>88688</v>
      </c>
      <c r="G481">
        <v>0.14545372541944701</v>
      </c>
      <c r="H481" t="s">
        <v>27</v>
      </c>
    </row>
    <row r="482" spans="1:8">
      <c r="A482" t="str">
        <f>CONCATENATE(B482,C482,VLOOKUP(H482,Sheet1!$D$1:$E$21,2,0))</f>
        <v>Scotland29admgrp4</v>
      </c>
      <c r="B482" t="s">
        <v>5</v>
      </c>
      <c r="C482">
        <v>29</v>
      </c>
      <c r="D482" t="s">
        <v>104</v>
      </c>
      <c r="E482">
        <v>826</v>
      </c>
      <c r="F482">
        <v>31592</v>
      </c>
      <c r="G482">
        <v>2.6145859711319299</v>
      </c>
      <c r="H482" t="s">
        <v>28</v>
      </c>
    </row>
    <row r="483" spans="1:8">
      <c r="A483" t="str">
        <f>CONCATENATE(B483,C483,VLOOKUP(H483,Sheet1!$D$1:$E$21,2,0))</f>
        <v>Scotland30admgrp1</v>
      </c>
      <c r="B483" t="s">
        <v>5</v>
      </c>
      <c r="C483">
        <v>30</v>
      </c>
      <c r="D483" t="s">
        <v>105</v>
      </c>
      <c r="E483">
        <v>438</v>
      </c>
      <c r="F483">
        <v>31881</v>
      </c>
      <c r="G483">
        <v>1.37385903829867</v>
      </c>
      <c r="H483" t="s">
        <v>25</v>
      </c>
    </row>
    <row r="484" spans="1:8">
      <c r="A484" t="str">
        <f>CONCATENATE(B484,C484,VLOOKUP(H484,Sheet1!$D$1:$E$21,2,0))</f>
        <v>Scotland30admgrp3</v>
      </c>
      <c r="B484" t="s">
        <v>5</v>
      </c>
      <c r="C484">
        <v>30</v>
      </c>
      <c r="D484" t="s">
        <v>105</v>
      </c>
      <c r="E484">
        <v>5085</v>
      </c>
      <c r="F484">
        <v>81733</v>
      </c>
      <c r="G484">
        <v>6.2214772490915502</v>
      </c>
      <c r="H484" t="s">
        <v>26</v>
      </c>
    </row>
    <row r="485" spans="1:8">
      <c r="A485" t="str">
        <f>CONCATENATE(B485,C485,VLOOKUP(H485,Sheet1!$D$1:$E$21,2,0))</f>
        <v>Scotland30admgrp2</v>
      </c>
      <c r="B485" t="s">
        <v>5</v>
      </c>
      <c r="C485">
        <v>30</v>
      </c>
      <c r="D485" t="s">
        <v>105</v>
      </c>
      <c r="E485">
        <v>128</v>
      </c>
      <c r="F485">
        <v>85541</v>
      </c>
      <c r="G485">
        <v>0.14963584713762901</v>
      </c>
      <c r="H485" t="s">
        <v>27</v>
      </c>
    </row>
    <row r="486" spans="1:8">
      <c r="A486" t="str">
        <f>CONCATENATE(B486,C486,VLOOKUP(H486,Sheet1!$D$1:$E$21,2,0))</f>
        <v>Scotland30admgrp4</v>
      </c>
      <c r="B486" t="s">
        <v>5</v>
      </c>
      <c r="C486">
        <v>30</v>
      </c>
      <c r="D486" t="s">
        <v>105</v>
      </c>
      <c r="E486">
        <v>817</v>
      </c>
      <c r="F486">
        <v>32874</v>
      </c>
      <c r="G486">
        <v>2.4852466995193701</v>
      </c>
      <c r="H486" t="s">
        <v>28</v>
      </c>
    </row>
    <row r="487" spans="1:8">
      <c r="A487" t="str">
        <f>CONCATENATE(B487,C487,VLOOKUP(H487,Sheet1!$D$1:$E$21,2,0))</f>
        <v>Scotland31admgrp1</v>
      </c>
      <c r="B487" t="s">
        <v>5</v>
      </c>
      <c r="C487">
        <v>31</v>
      </c>
      <c r="D487" t="s">
        <v>106</v>
      </c>
      <c r="E487">
        <v>337</v>
      </c>
      <c r="F487">
        <v>31931</v>
      </c>
      <c r="G487">
        <v>1.05540070777614</v>
      </c>
      <c r="H487" t="s">
        <v>25</v>
      </c>
    </row>
    <row r="488" spans="1:8">
      <c r="A488" t="str">
        <f>CONCATENATE(B488,C488,VLOOKUP(H488,Sheet1!$D$1:$E$21,2,0))</f>
        <v>Scotland31admgrp3</v>
      </c>
      <c r="B488" t="s">
        <v>5</v>
      </c>
      <c r="C488">
        <v>31</v>
      </c>
      <c r="D488" t="s">
        <v>106</v>
      </c>
      <c r="E488">
        <v>4853</v>
      </c>
      <c r="F488">
        <v>80987</v>
      </c>
      <c r="G488">
        <v>5.9923197550224101</v>
      </c>
      <c r="H488" t="s">
        <v>26</v>
      </c>
    </row>
    <row r="489" spans="1:8">
      <c r="A489" t="str">
        <f>CONCATENATE(B489,C489,VLOOKUP(H489,Sheet1!$D$1:$E$21,2,0))</f>
        <v>Scotland31admgrp2</v>
      </c>
      <c r="B489" t="s">
        <v>5</v>
      </c>
      <c r="C489">
        <v>31</v>
      </c>
      <c r="D489" t="s">
        <v>106</v>
      </c>
      <c r="E489">
        <v>105</v>
      </c>
      <c r="F489">
        <v>85532</v>
      </c>
      <c r="G489">
        <v>0.12276107187953</v>
      </c>
      <c r="H489" t="s">
        <v>27</v>
      </c>
    </row>
    <row r="490" spans="1:8">
      <c r="A490" t="str">
        <f>CONCATENATE(B490,C490,VLOOKUP(H490,Sheet1!$D$1:$E$21,2,0))</f>
        <v>Scotland31admgrp4</v>
      </c>
      <c r="B490" t="s">
        <v>5</v>
      </c>
      <c r="C490">
        <v>31</v>
      </c>
      <c r="D490" t="s">
        <v>106</v>
      </c>
      <c r="E490">
        <v>789</v>
      </c>
      <c r="F490">
        <v>33990</v>
      </c>
      <c r="G490">
        <v>2.3212709620476599</v>
      </c>
      <c r="H490" t="s">
        <v>28</v>
      </c>
    </row>
    <row r="491" spans="1:8">
      <c r="A491" t="str">
        <f>CONCATENATE(B491,C491,VLOOKUP(H491,Sheet1!$D$1:$E$21,2,0))</f>
        <v>Scotland32admgrp1</v>
      </c>
      <c r="B491" t="s">
        <v>5</v>
      </c>
      <c r="C491">
        <v>32</v>
      </c>
      <c r="D491" t="s">
        <v>107</v>
      </c>
      <c r="E491">
        <v>376</v>
      </c>
      <c r="F491">
        <v>31867</v>
      </c>
      <c r="G491">
        <v>1.17990397589983</v>
      </c>
      <c r="H491" t="s">
        <v>25</v>
      </c>
    </row>
    <row r="492" spans="1:8">
      <c r="A492" t="str">
        <f>CONCATENATE(B492,C492,VLOOKUP(H492,Sheet1!$D$1:$E$21,2,0))</f>
        <v>Scotland32admgrp3</v>
      </c>
      <c r="B492" t="s">
        <v>5</v>
      </c>
      <c r="C492">
        <v>32</v>
      </c>
      <c r="D492" t="s">
        <v>107</v>
      </c>
      <c r="E492">
        <v>5358</v>
      </c>
      <c r="F492">
        <v>85354</v>
      </c>
      <c r="G492">
        <v>6.2773859455913001</v>
      </c>
      <c r="H492" t="s">
        <v>26</v>
      </c>
    </row>
    <row r="493" spans="1:8">
      <c r="A493" t="str">
        <f>CONCATENATE(B493,C493,VLOOKUP(H493,Sheet1!$D$1:$E$21,2,0))</f>
        <v>Scotland32admgrp2</v>
      </c>
      <c r="B493" t="s">
        <v>5</v>
      </c>
      <c r="C493">
        <v>32</v>
      </c>
      <c r="D493" t="s">
        <v>107</v>
      </c>
      <c r="E493">
        <v>150</v>
      </c>
      <c r="F493">
        <v>86182</v>
      </c>
      <c r="G493">
        <v>0.17405026571673801</v>
      </c>
      <c r="H493" t="s">
        <v>27</v>
      </c>
    </row>
    <row r="494" spans="1:8">
      <c r="A494" t="str">
        <f>CONCATENATE(B494,C494,VLOOKUP(H494,Sheet1!$D$1:$E$21,2,0))</f>
        <v>Scotland32admgrp4</v>
      </c>
      <c r="B494" t="s">
        <v>5</v>
      </c>
      <c r="C494">
        <v>32</v>
      </c>
      <c r="D494" t="s">
        <v>107</v>
      </c>
      <c r="E494">
        <v>840</v>
      </c>
      <c r="F494">
        <v>32862</v>
      </c>
      <c r="G494">
        <v>2.5561438743837801</v>
      </c>
      <c r="H494" t="s">
        <v>28</v>
      </c>
    </row>
    <row r="495" spans="1:8">
      <c r="A495" t="str">
        <f>CONCATENATE(B495,C495,VLOOKUP(H495,Sheet1!$D$1:$E$21,2,0))</f>
        <v>Scotland33admgrp1</v>
      </c>
      <c r="B495" t="s">
        <v>5</v>
      </c>
      <c r="C495">
        <v>33</v>
      </c>
      <c r="D495" t="s">
        <v>108</v>
      </c>
      <c r="E495">
        <v>361</v>
      </c>
      <c r="F495">
        <v>30888</v>
      </c>
      <c r="G495">
        <v>1.1687386687386601</v>
      </c>
      <c r="H495" t="s">
        <v>25</v>
      </c>
    </row>
    <row r="496" spans="1:8">
      <c r="A496" t="str">
        <f>CONCATENATE(B496,C496,VLOOKUP(H496,Sheet1!$D$1:$E$21,2,0))</f>
        <v>Scotland33admgrp3</v>
      </c>
      <c r="B496" t="s">
        <v>5</v>
      </c>
      <c r="C496">
        <v>33</v>
      </c>
      <c r="D496" t="s">
        <v>108</v>
      </c>
      <c r="E496">
        <v>5875</v>
      </c>
      <c r="F496">
        <v>87724</v>
      </c>
      <c r="G496">
        <v>6.6971410332406096</v>
      </c>
      <c r="H496" t="s">
        <v>26</v>
      </c>
    </row>
    <row r="497" spans="1:8">
      <c r="A497" t="str">
        <f>CONCATENATE(B497,C497,VLOOKUP(H497,Sheet1!$D$1:$E$21,2,0))</f>
        <v>Scotland33admgrp2</v>
      </c>
      <c r="B497" t="s">
        <v>5</v>
      </c>
      <c r="C497">
        <v>33</v>
      </c>
      <c r="D497" t="s">
        <v>108</v>
      </c>
      <c r="E497">
        <v>115</v>
      </c>
      <c r="F497">
        <v>85490</v>
      </c>
      <c r="G497">
        <v>0.134518657152883</v>
      </c>
      <c r="H497" t="s">
        <v>27</v>
      </c>
    </row>
    <row r="498" spans="1:8">
      <c r="A498" t="str">
        <f>CONCATENATE(B498,C498,VLOOKUP(H498,Sheet1!$D$1:$E$21,2,0))</f>
        <v>Scotland33admgrp4</v>
      </c>
      <c r="B498" t="s">
        <v>5</v>
      </c>
      <c r="C498">
        <v>33</v>
      </c>
      <c r="D498" t="s">
        <v>108</v>
      </c>
      <c r="E498">
        <v>837</v>
      </c>
      <c r="F498">
        <v>33204</v>
      </c>
      <c r="G498">
        <v>2.5207806288398902</v>
      </c>
      <c r="H498" t="s">
        <v>28</v>
      </c>
    </row>
    <row r="499" spans="1:8">
      <c r="A499" t="str">
        <f>CONCATENATE(B499,C499,VLOOKUP(H499,Sheet1!$D$1:$E$21,2,0))</f>
        <v>Scotland34admgrp1</v>
      </c>
      <c r="B499" t="s">
        <v>5</v>
      </c>
      <c r="C499">
        <v>34</v>
      </c>
      <c r="D499" t="s">
        <v>109</v>
      </c>
      <c r="E499">
        <v>348</v>
      </c>
      <c r="F499">
        <v>31753</v>
      </c>
      <c r="G499">
        <v>1.0959594369035901</v>
      </c>
      <c r="H499" t="s">
        <v>25</v>
      </c>
    </row>
    <row r="500" spans="1:8">
      <c r="A500" t="str">
        <f>CONCATENATE(B500,C500,VLOOKUP(H500,Sheet1!$D$1:$E$21,2,0))</f>
        <v>Scotland34admgrp3</v>
      </c>
      <c r="B500" t="s">
        <v>5</v>
      </c>
      <c r="C500">
        <v>34</v>
      </c>
      <c r="D500" t="s">
        <v>109</v>
      </c>
      <c r="E500">
        <v>4912</v>
      </c>
      <c r="F500">
        <v>83576</v>
      </c>
      <c r="G500">
        <v>5.8772853450751397</v>
      </c>
      <c r="H500" t="s">
        <v>26</v>
      </c>
    </row>
    <row r="501" spans="1:8">
      <c r="A501" t="str">
        <f>CONCATENATE(B501,C501,VLOOKUP(H501,Sheet1!$D$1:$E$21,2,0))</f>
        <v>Scotland34admgrp2</v>
      </c>
      <c r="B501" t="s">
        <v>5</v>
      </c>
      <c r="C501">
        <v>34</v>
      </c>
      <c r="D501" t="s">
        <v>109</v>
      </c>
      <c r="E501">
        <v>101</v>
      </c>
      <c r="F501">
        <v>86200</v>
      </c>
      <c r="G501">
        <v>0.11716937354988299</v>
      </c>
      <c r="H501" t="s">
        <v>27</v>
      </c>
    </row>
    <row r="502" spans="1:8">
      <c r="A502" t="str">
        <f>CONCATENATE(B502,C502,VLOOKUP(H502,Sheet1!$D$1:$E$21,2,0))</f>
        <v>Scotland34admgrp4</v>
      </c>
      <c r="B502" t="s">
        <v>5</v>
      </c>
      <c r="C502">
        <v>34</v>
      </c>
      <c r="D502" t="s">
        <v>109</v>
      </c>
      <c r="E502">
        <v>765</v>
      </c>
      <c r="F502">
        <v>34223</v>
      </c>
      <c r="G502">
        <v>2.2353388072348999</v>
      </c>
      <c r="H502" t="s">
        <v>28</v>
      </c>
    </row>
    <row r="503" spans="1:8">
      <c r="A503" t="str">
        <f>CONCATENATE(B503,C503,VLOOKUP(H503,Sheet1!$D$1:$E$21,2,0))</f>
        <v>Scotland35admgrp1</v>
      </c>
      <c r="B503" t="s">
        <v>5</v>
      </c>
      <c r="C503">
        <v>35</v>
      </c>
      <c r="D503" t="s">
        <v>110</v>
      </c>
      <c r="E503">
        <v>344</v>
      </c>
      <c r="F503">
        <v>31110</v>
      </c>
      <c r="G503">
        <v>1.1057537769206001</v>
      </c>
      <c r="H503" t="s">
        <v>25</v>
      </c>
    </row>
    <row r="504" spans="1:8">
      <c r="A504" t="str">
        <f>CONCATENATE(B504,C504,VLOOKUP(H504,Sheet1!$D$1:$E$21,2,0))</f>
        <v>Scotland35admgrp3</v>
      </c>
      <c r="B504" t="s">
        <v>5</v>
      </c>
      <c r="C504">
        <v>35</v>
      </c>
      <c r="D504" t="s">
        <v>110</v>
      </c>
      <c r="E504">
        <v>4920</v>
      </c>
      <c r="F504">
        <v>81999</v>
      </c>
      <c r="G504">
        <v>6.0000731716240399</v>
      </c>
      <c r="H504" t="s">
        <v>26</v>
      </c>
    </row>
    <row r="505" spans="1:8">
      <c r="A505" t="str">
        <f>CONCATENATE(B505,C505,VLOOKUP(H505,Sheet1!$D$1:$E$21,2,0))</f>
        <v>Scotland35admgrp2</v>
      </c>
      <c r="B505" t="s">
        <v>5</v>
      </c>
      <c r="C505">
        <v>35</v>
      </c>
      <c r="D505" t="s">
        <v>110</v>
      </c>
      <c r="E505">
        <v>125</v>
      </c>
      <c r="F505">
        <v>81515</v>
      </c>
      <c r="G505">
        <v>0.15334600993682099</v>
      </c>
      <c r="H505" t="s">
        <v>27</v>
      </c>
    </row>
    <row r="506" spans="1:8">
      <c r="A506" t="str">
        <f>CONCATENATE(B506,C506,VLOOKUP(H506,Sheet1!$D$1:$E$21,2,0))</f>
        <v>Scotland35admgrp4</v>
      </c>
      <c r="B506" t="s">
        <v>5</v>
      </c>
      <c r="C506">
        <v>35</v>
      </c>
      <c r="D506" t="s">
        <v>110</v>
      </c>
      <c r="E506">
        <v>768</v>
      </c>
      <c r="F506">
        <v>34541</v>
      </c>
      <c r="G506">
        <v>2.2234446020670999</v>
      </c>
      <c r="H506" t="s">
        <v>28</v>
      </c>
    </row>
    <row r="507" spans="1:8">
      <c r="A507" t="str">
        <f>CONCATENATE(B507,C507,VLOOKUP(H507,Sheet1!$D$1:$E$21,2,0))</f>
        <v>Scotland36admgrp1</v>
      </c>
      <c r="B507" t="s">
        <v>5</v>
      </c>
      <c r="C507">
        <v>36</v>
      </c>
      <c r="D507" t="s">
        <v>111</v>
      </c>
      <c r="E507">
        <v>337</v>
      </c>
      <c r="F507">
        <v>31132</v>
      </c>
      <c r="G507">
        <v>1.0824874726969</v>
      </c>
      <c r="H507" t="s">
        <v>25</v>
      </c>
    </row>
    <row r="508" spans="1:8">
      <c r="A508" t="str">
        <f>CONCATENATE(B508,C508,VLOOKUP(H508,Sheet1!$D$1:$E$21,2,0))</f>
        <v>Scotland36admgrp3</v>
      </c>
      <c r="B508" t="s">
        <v>5</v>
      </c>
      <c r="C508">
        <v>36</v>
      </c>
      <c r="D508" t="s">
        <v>111</v>
      </c>
      <c r="E508">
        <v>5807</v>
      </c>
      <c r="F508">
        <v>86124</v>
      </c>
      <c r="G508">
        <v>6.7426036877060902</v>
      </c>
      <c r="H508" t="s">
        <v>26</v>
      </c>
    </row>
    <row r="509" spans="1:8">
      <c r="A509" t="str">
        <f>CONCATENATE(B509,C509,VLOOKUP(H509,Sheet1!$D$1:$E$21,2,0))</f>
        <v>Scotland36admgrp2</v>
      </c>
      <c r="B509" t="s">
        <v>5</v>
      </c>
      <c r="C509">
        <v>36</v>
      </c>
      <c r="D509" t="s">
        <v>111</v>
      </c>
      <c r="E509">
        <v>116</v>
      </c>
      <c r="F509">
        <v>80827</v>
      </c>
      <c r="G509">
        <v>0.143516399223031</v>
      </c>
      <c r="H509" t="s">
        <v>27</v>
      </c>
    </row>
    <row r="510" spans="1:8">
      <c r="A510" t="str">
        <f>CONCATENATE(B510,C510,VLOOKUP(H510,Sheet1!$D$1:$E$21,2,0))</f>
        <v>Scotland36admgrp4</v>
      </c>
      <c r="B510" t="s">
        <v>5</v>
      </c>
      <c r="C510">
        <v>36</v>
      </c>
      <c r="D510" t="s">
        <v>111</v>
      </c>
      <c r="E510">
        <v>847</v>
      </c>
      <c r="F510">
        <v>32862</v>
      </c>
      <c r="G510">
        <v>2.57744507333698</v>
      </c>
      <c r="H510" t="s">
        <v>28</v>
      </c>
    </row>
    <row r="511" spans="1:8">
      <c r="A511" t="str">
        <f>CONCATENATE(B511,C511,VLOOKUP(H511,Sheet1!$D$1:$E$21,2,0))</f>
        <v>Scotland37admgrp1</v>
      </c>
      <c r="B511" t="s">
        <v>5</v>
      </c>
      <c r="C511">
        <v>37</v>
      </c>
      <c r="D511" t="s">
        <v>112</v>
      </c>
      <c r="E511">
        <v>360</v>
      </c>
      <c r="F511">
        <v>32545</v>
      </c>
      <c r="G511">
        <v>1.10616070056844</v>
      </c>
      <c r="H511" t="s">
        <v>25</v>
      </c>
    </row>
    <row r="512" spans="1:8">
      <c r="A512" t="str">
        <f>CONCATENATE(B512,C512,VLOOKUP(H512,Sheet1!$D$1:$E$21,2,0))</f>
        <v>Scotland37admgrp3</v>
      </c>
      <c r="B512" t="s">
        <v>5</v>
      </c>
      <c r="C512">
        <v>37</v>
      </c>
      <c r="D512" t="s">
        <v>112</v>
      </c>
      <c r="E512">
        <v>5774</v>
      </c>
      <c r="F512">
        <v>83616</v>
      </c>
      <c r="G512">
        <v>6.9053769613471099</v>
      </c>
      <c r="H512" t="s">
        <v>26</v>
      </c>
    </row>
    <row r="513" spans="1:8">
      <c r="A513" t="str">
        <f>CONCATENATE(B513,C513,VLOOKUP(H513,Sheet1!$D$1:$E$21,2,0))</f>
        <v>Scotland37admgrp2</v>
      </c>
      <c r="B513" t="s">
        <v>5</v>
      </c>
      <c r="C513">
        <v>37</v>
      </c>
      <c r="D513" t="s">
        <v>112</v>
      </c>
      <c r="E513">
        <v>125</v>
      </c>
      <c r="F513">
        <v>82220</v>
      </c>
      <c r="G513">
        <v>0.152031135976648</v>
      </c>
      <c r="H513" t="s">
        <v>27</v>
      </c>
    </row>
    <row r="514" spans="1:8">
      <c r="A514" t="str">
        <f>CONCATENATE(B514,C514,VLOOKUP(H514,Sheet1!$D$1:$E$21,2,0))</f>
        <v>Scotland37admgrp4</v>
      </c>
      <c r="B514" t="s">
        <v>5</v>
      </c>
      <c r="C514">
        <v>37</v>
      </c>
      <c r="D514" t="s">
        <v>112</v>
      </c>
      <c r="E514">
        <v>861</v>
      </c>
      <c r="F514">
        <v>32510</v>
      </c>
      <c r="G514">
        <v>2.64841587203937</v>
      </c>
      <c r="H514" t="s">
        <v>28</v>
      </c>
    </row>
    <row r="515" spans="1:8">
      <c r="A515" t="str">
        <f>CONCATENATE(B515,C515,VLOOKUP(H515,Sheet1!$D$1:$E$21,2,0))</f>
        <v>Scotland38admgrp1</v>
      </c>
      <c r="B515" t="s">
        <v>5</v>
      </c>
      <c r="C515">
        <v>38</v>
      </c>
      <c r="D515" t="s">
        <v>113</v>
      </c>
      <c r="E515">
        <v>326</v>
      </c>
      <c r="F515">
        <v>31702</v>
      </c>
      <c r="G515">
        <v>1.02832628856223</v>
      </c>
      <c r="H515" t="s">
        <v>25</v>
      </c>
    </row>
    <row r="516" spans="1:8">
      <c r="A516" t="str">
        <f>CONCATENATE(B516,C516,VLOOKUP(H516,Sheet1!$D$1:$E$21,2,0))</f>
        <v>Scotland38admgrp3</v>
      </c>
      <c r="B516" t="s">
        <v>5</v>
      </c>
      <c r="C516">
        <v>38</v>
      </c>
      <c r="D516" t="s">
        <v>113</v>
      </c>
      <c r="E516">
        <v>5100</v>
      </c>
      <c r="F516">
        <v>82774</v>
      </c>
      <c r="G516">
        <v>6.1613550148597298</v>
      </c>
      <c r="H516" t="s">
        <v>26</v>
      </c>
    </row>
    <row r="517" spans="1:8">
      <c r="A517" t="str">
        <f>CONCATENATE(B517,C517,VLOOKUP(H517,Sheet1!$D$1:$E$21,2,0))</f>
        <v>Scotland38admgrp2</v>
      </c>
      <c r="B517" t="s">
        <v>5</v>
      </c>
      <c r="C517">
        <v>38</v>
      </c>
      <c r="D517" t="s">
        <v>113</v>
      </c>
      <c r="E517">
        <v>104</v>
      </c>
      <c r="F517">
        <v>78449</v>
      </c>
      <c r="G517">
        <v>0.13257020484646001</v>
      </c>
      <c r="H517" t="s">
        <v>27</v>
      </c>
    </row>
    <row r="518" spans="1:8">
      <c r="A518" t="str">
        <f>CONCATENATE(B518,C518,VLOOKUP(H518,Sheet1!$D$1:$E$21,2,0))</f>
        <v>Scotland38admgrp4</v>
      </c>
      <c r="B518" t="s">
        <v>5</v>
      </c>
      <c r="C518">
        <v>38</v>
      </c>
      <c r="D518" t="s">
        <v>113</v>
      </c>
      <c r="E518">
        <v>807</v>
      </c>
      <c r="F518">
        <v>33993</v>
      </c>
      <c r="G518">
        <v>2.3740181802135698</v>
      </c>
      <c r="H518" t="s">
        <v>28</v>
      </c>
    </row>
    <row r="519" spans="1:8">
      <c r="A519" t="str">
        <f>CONCATENATE(B519,C519,VLOOKUP(H519,Sheet1!$D$1:$E$21,2,0))</f>
        <v>Scotland39admgrp1</v>
      </c>
      <c r="B519" t="s">
        <v>5</v>
      </c>
      <c r="C519">
        <v>39</v>
      </c>
      <c r="D519" t="s">
        <v>114</v>
      </c>
      <c r="E519">
        <v>270</v>
      </c>
      <c r="F519">
        <v>31539</v>
      </c>
      <c r="G519">
        <v>0.85608294492532999</v>
      </c>
      <c r="H519" t="s">
        <v>25</v>
      </c>
    </row>
    <row r="520" spans="1:8">
      <c r="A520" t="str">
        <f>CONCATENATE(B520,C520,VLOOKUP(H520,Sheet1!$D$1:$E$21,2,0))</f>
        <v>Scotland39admgrp3</v>
      </c>
      <c r="B520" t="s">
        <v>5</v>
      </c>
      <c r="C520">
        <v>39</v>
      </c>
      <c r="D520" t="s">
        <v>114</v>
      </c>
      <c r="E520">
        <v>5026</v>
      </c>
      <c r="F520">
        <v>82717</v>
      </c>
      <c r="G520">
        <v>6.0761391249682601</v>
      </c>
      <c r="H520" t="s">
        <v>26</v>
      </c>
    </row>
    <row r="521" spans="1:8">
      <c r="A521" t="str">
        <f>CONCATENATE(B521,C521,VLOOKUP(H521,Sheet1!$D$1:$E$21,2,0))</f>
        <v>Scotland39admgrp2</v>
      </c>
      <c r="B521" t="s">
        <v>5</v>
      </c>
      <c r="C521">
        <v>39</v>
      </c>
      <c r="D521" t="s">
        <v>114</v>
      </c>
      <c r="E521">
        <v>111</v>
      </c>
      <c r="F521">
        <v>76126</v>
      </c>
      <c r="G521">
        <v>0.14581089246775</v>
      </c>
      <c r="H521" t="s">
        <v>27</v>
      </c>
    </row>
    <row r="522" spans="1:8">
      <c r="A522" t="str">
        <f>CONCATENATE(B522,C522,VLOOKUP(H522,Sheet1!$D$1:$E$21,2,0))</f>
        <v>Scotland39admgrp4</v>
      </c>
      <c r="B522" t="s">
        <v>5</v>
      </c>
      <c r="C522">
        <v>39</v>
      </c>
      <c r="D522" t="s">
        <v>114</v>
      </c>
      <c r="E522">
        <v>765</v>
      </c>
      <c r="F522">
        <v>34178</v>
      </c>
      <c r="G522">
        <v>2.2382819357481401</v>
      </c>
      <c r="H522" t="s">
        <v>28</v>
      </c>
    </row>
    <row r="523" spans="1:8">
      <c r="A523" t="str">
        <f>CONCATENATE(B523,C523,VLOOKUP(H523,Sheet1!$D$1:$E$21,2,0))</f>
        <v>Scotland40admgrp1</v>
      </c>
      <c r="B523" t="s">
        <v>5</v>
      </c>
      <c r="C523">
        <v>40</v>
      </c>
      <c r="D523" t="s">
        <v>115</v>
      </c>
      <c r="E523">
        <v>297</v>
      </c>
      <c r="F523">
        <v>30809</v>
      </c>
      <c r="G523">
        <v>0.964004024797948</v>
      </c>
      <c r="H523" t="s">
        <v>25</v>
      </c>
    </row>
    <row r="524" spans="1:8">
      <c r="A524" t="str">
        <f>CONCATENATE(B524,C524,VLOOKUP(H524,Sheet1!$D$1:$E$21,2,0))</f>
        <v>Scotland40admgrp3</v>
      </c>
      <c r="B524" t="s">
        <v>5</v>
      </c>
      <c r="C524">
        <v>40</v>
      </c>
      <c r="D524" t="s">
        <v>115</v>
      </c>
      <c r="E524">
        <v>6256</v>
      </c>
      <c r="F524">
        <v>89984</v>
      </c>
      <c r="G524">
        <v>6.9523470839260302</v>
      </c>
      <c r="H524" t="s">
        <v>26</v>
      </c>
    </row>
    <row r="525" spans="1:8">
      <c r="A525" t="str">
        <f>CONCATENATE(B525,C525,VLOOKUP(H525,Sheet1!$D$1:$E$21,2,0))</f>
        <v>Scotland40admgrp2</v>
      </c>
      <c r="B525" t="s">
        <v>5</v>
      </c>
      <c r="C525">
        <v>40</v>
      </c>
      <c r="D525" t="s">
        <v>115</v>
      </c>
      <c r="E525">
        <v>107</v>
      </c>
      <c r="F525">
        <v>76856</v>
      </c>
      <c r="G525">
        <v>0.13922140106172501</v>
      </c>
      <c r="H525" t="s">
        <v>27</v>
      </c>
    </row>
    <row r="526" spans="1:8">
      <c r="A526" t="str">
        <f>CONCATENATE(B526,C526,VLOOKUP(H526,Sheet1!$D$1:$E$21,2,0))</f>
        <v>Scotland40admgrp4</v>
      </c>
      <c r="B526" t="s">
        <v>5</v>
      </c>
      <c r="C526">
        <v>40</v>
      </c>
      <c r="D526" t="s">
        <v>115</v>
      </c>
      <c r="E526">
        <v>935</v>
      </c>
      <c r="F526">
        <v>33070</v>
      </c>
      <c r="G526">
        <v>2.8273359540368901</v>
      </c>
      <c r="H526" t="s">
        <v>28</v>
      </c>
    </row>
    <row r="527" spans="1:8">
      <c r="A527" t="str">
        <f>CONCATENATE(B527,C527,VLOOKUP(H527,Sheet1!$D$1:$E$21,2,0))</f>
        <v>Scotland1simd1</v>
      </c>
      <c r="B527" t="s">
        <v>5</v>
      </c>
      <c r="C527">
        <v>1</v>
      </c>
      <c r="D527" t="s">
        <v>88</v>
      </c>
      <c r="E527">
        <v>2024</v>
      </c>
      <c r="F527">
        <v>61189</v>
      </c>
      <c r="G527">
        <v>3.30778407883769</v>
      </c>
      <c r="H527" t="s">
        <v>29</v>
      </c>
    </row>
    <row r="528" spans="1:8">
      <c r="A528" t="str">
        <f>CONCATENATE(B528,C528,VLOOKUP(H528,Sheet1!$D$1:$E$21,2,0))</f>
        <v>Scotland1simd2</v>
      </c>
      <c r="B528" t="s">
        <v>5</v>
      </c>
      <c r="C528">
        <v>1</v>
      </c>
      <c r="D528" t="s">
        <v>88</v>
      </c>
      <c r="E528">
        <v>1823</v>
      </c>
      <c r="F528">
        <v>52512</v>
      </c>
      <c r="G528">
        <v>3.4715874466788499</v>
      </c>
      <c r="H528">
        <v>2</v>
      </c>
    </row>
    <row r="529" spans="1:8">
      <c r="A529" t="str">
        <f>CONCATENATE(B529,C529,VLOOKUP(H529,Sheet1!$D$1:$E$21,2,0))</f>
        <v>Scotland1simd3</v>
      </c>
      <c r="B529" t="s">
        <v>5</v>
      </c>
      <c r="C529">
        <v>1</v>
      </c>
      <c r="D529" t="s">
        <v>88</v>
      </c>
      <c r="E529">
        <v>1447</v>
      </c>
      <c r="F529">
        <v>42434</v>
      </c>
      <c r="G529">
        <v>3.4100014139604999</v>
      </c>
      <c r="H529">
        <v>3</v>
      </c>
    </row>
    <row r="530" spans="1:8">
      <c r="A530" t="str">
        <f>CONCATENATE(B530,C530,VLOOKUP(H530,Sheet1!$D$1:$E$21,2,0))</f>
        <v>Scotland1simd4</v>
      </c>
      <c r="B530" t="s">
        <v>5</v>
      </c>
      <c r="C530">
        <v>1</v>
      </c>
      <c r="D530" t="s">
        <v>88</v>
      </c>
      <c r="E530">
        <v>1228</v>
      </c>
      <c r="F530">
        <v>35977</v>
      </c>
      <c r="G530">
        <v>3.4132918253328501</v>
      </c>
      <c r="H530">
        <v>4</v>
      </c>
    </row>
    <row r="531" spans="1:8">
      <c r="A531" t="str">
        <f>CONCATENATE(B531,C531,VLOOKUP(H531,Sheet1!$D$1:$E$21,2,0))</f>
        <v>Scotland1simd5</v>
      </c>
      <c r="B531" t="s">
        <v>5</v>
      </c>
      <c r="C531">
        <v>1</v>
      </c>
      <c r="D531" t="s">
        <v>88</v>
      </c>
      <c r="E531">
        <v>1018</v>
      </c>
      <c r="F531">
        <v>30651</v>
      </c>
      <c r="G531">
        <v>3.3212619490391799</v>
      </c>
      <c r="H531" t="s">
        <v>30</v>
      </c>
    </row>
    <row r="532" spans="1:8">
      <c r="A532" t="str">
        <f>CONCATENATE(B532,C532,VLOOKUP(H532,Sheet1!$D$1:$E$21,2,0))</f>
        <v>Scotland1unknown</v>
      </c>
      <c r="B532" t="s">
        <v>5</v>
      </c>
      <c r="C532">
        <v>1</v>
      </c>
      <c r="D532" t="s">
        <v>88</v>
      </c>
      <c r="E532">
        <v>20</v>
      </c>
      <c r="F532">
        <v>1041</v>
      </c>
      <c r="G532">
        <v>1.92122958693563</v>
      </c>
      <c r="H532" t="s">
        <v>31</v>
      </c>
    </row>
    <row r="533" spans="1:8">
      <c r="A533" t="str">
        <f>CONCATENATE(B533,C533,VLOOKUP(H533,Sheet1!$D$1:$E$21,2,0))</f>
        <v>Scotland2simd1</v>
      </c>
      <c r="B533" t="s">
        <v>5</v>
      </c>
      <c r="C533">
        <v>2</v>
      </c>
      <c r="D533" t="s">
        <v>89</v>
      </c>
      <c r="E533">
        <v>1697</v>
      </c>
      <c r="F533">
        <v>60892</v>
      </c>
      <c r="G533">
        <v>2.7869013991985798</v>
      </c>
      <c r="H533" t="s">
        <v>29</v>
      </c>
    </row>
    <row r="534" spans="1:8">
      <c r="A534" t="str">
        <f>CONCATENATE(B534,C534,VLOOKUP(H534,Sheet1!$D$1:$E$21,2,0))</f>
        <v>Scotland2simd2</v>
      </c>
      <c r="B534" t="s">
        <v>5</v>
      </c>
      <c r="C534">
        <v>2</v>
      </c>
      <c r="D534" t="s">
        <v>89</v>
      </c>
      <c r="E534">
        <v>1494</v>
      </c>
      <c r="F534">
        <v>52239</v>
      </c>
      <c r="G534">
        <v>2.8599322345374101</v>
      </c>
      <c r="H534">
        <v>2</v>
      </c>
    </row>
    <row r="535" spans="1:8">
      <c r="A535" t="str">
        <f>CONCATENATE(B535,C535,VLOOKUP(H535,Sheet1!$D$1:$E$21,2,0))</f>
        <v>Scotland2simd3</v>
      </c>
      <c r="B535" t="s">
        <v>5</v>
      </c>
      <c r="C535">
        <v>2</v>
      </c>
      <c r="D535" t="s">
        <v>89</v>
      </c>
      <c r="E535">
        <v>1161</v>
      </c>
      <c r="F535">
        <v>42456</v>
      </c>
      <c r="G535">
        <v>2.7345958168456699</v>
      </c>
      <c r="H535">
        <v>3</v>
      </c>
    </row>
    <row r="536" spans="1:8">
      <c r="A536" t="str">
        <f>CONCATENATE(B536,C536,VLOOKUP(H536,Sheet1!$D$1:$E$21,2,0))</f>
        <v>Scotland2simd4</v>
      </c>
      <c r="B536" t="s">
        <v>5</v>
      </c>
      <c r="C536">
        <v>2</v>
      </c>
      <c r="D536" t="s">
        <v>89</v>
      </c>
      <c r="E536">
        <v>993</v>
      </c>
      <c r="F536">
        <v>35410</v>
      </c>
      <c r="G536">
        <v>2.8042925727195702</v>
      </c>
      <c r="H536">
        <v>4</v>
      </c>
    </row>
    <row r="537" spans="1:8">
      <c r="A537" t="str">
        <f>CONCATENATE(B537,C537,VLOOKUP(H537,Sheet1!$D$1:$E$21,2,0))</f>
        <v>Scotland2simd5</v>
      </c>
      <c r="B537" t="s">
        <v>5</v>
      </c>
      <c r="C537">
        <v>2</v>
      </c>
      <c r="D537" t="s">
        <v>89</v>
      </c>
      <c r="E537">
        <v>856</v>
      </c>
      <c r="F537">
        <v>30430</v>
      </c>
      <c r="G537">
        <v>2.8130134735458401</v>
      </c>
      <c r="H537" t="s">
        <v>30</v>
      </c>
    </row>
    <row r="538" spans="1:8">
      <c r="A538" t="str">
        <f>CONCATENATE(B538,C538,VLOOKUP(H538,Sheet1!$D$1:$E$21,2,0))</f>
        <v>Scotland2unknown</v>
      </c>
      <c r="B538" t="s">
        <v>5</v>
      </c>
      <c r="C538">
        <v>2</v>
      </c>
      <c r="D538" t="s">
        <v>89</v>
      </c>
      <c r="E538">
        <v>37</v>
      </c>
      <c r="F538">
        <v>1060</v>
      </c>
      <c r="G538">
        <v>3.4905660377358401</v>
      </c>
      <c r="H538" t="s">
        <v>31</v>
      </c>
    </row>
    <row r="539" spans="1:8">
      <c r="A539" t="str">
        <f>CONCATENATE(B539,C539,VLOOKUP(H539,Sheet1!$D$1:$E$21,2,0))</f>
        <v>Scotland3simd1</v>
      </c>
      <c r="B539" t="s">
        <v>5</v>
      </c>
      <c r="C539">
        <v>3</v>
      </c>
      <c r="D539" t="s">
        <v>90</v>
      </c>
      <c r="E539">
        <v>1696</v>
      </c>
      <c r="F539">
        <v>59793</v>
      </c>
      <c r="G539">
        <v>2.8364524275416798</v>
      </c>
      <c r="H539" t="s">
        <v>29</v>
      </c>
    </row>
    <row r="540" spans="1:8">
      <c r="A540" t="str">
        <f>CONCATENATE(B540,C540,VLOOKUP(H540,Sheet1!$D$1:$E$21,2,0))</f>
        <v>Scotland3simd2</v>
      </c>
      <c r="B540" t="s">
        <v>5</v>
      </c>
      <c r="C540">
        <v>3</v>
      </c>
      <c r="D540" t="s">
        <v>90</v>
      </c>
      <c r="E540">
        <v>1474</v>
      </c>
      <c r="F540">
        <v>51890</v>
      </c>
      <c r="G540">
        <v>2.8406243977645</v>
      </c>
      <c r="H540">
        <v>2</v>
      </c>
    </row>
    <row r="541" spans="1:8">
      <c r="A541" t="str">
        <f>CONCATENATE(B541,C541,VLOOKUP(H541,Sheet1!$D$1:$E$21,2,0))</f>
        <v>Scotland3simd3</v>
      </c>
      <c r="B541" t="s">
        <v>5</v>
      </c>
      <c r="C541">
        <v>3</v>
      </c>
      <c r="D541" t="s">
        <v>90</v>
      </c>
      <c r="E541">
        <v>1181</v>
      </c>
      <c r="F541">
        <v>42046</v>
      </c>
      <c r="G541">
        <v>2.8088284260096001</v>
      </c>
      <c r="H541">
        <v>3</v>
      </c>
    </row>
    <row r="542" spans="1:8">
      <c r="A542" t="str">
        <f>CONCATENATE(B542,C542,VLOOKUP(H542,Sheet1!$D$1:$E$21,2,0))</f>
        <v>Scotland3simd4</v>
      </c>
      <c r="B542" t="s">
        <v>5</v>
      </c>
      <c r="C542">
        <v>3</v>
      </c>
      <c r="D542" t="s">
        <v>90</v>
      </c>
      <c r="E542">
        <v>952</v>
      </c>
      <c r="F542">
        <v>35216</v>
      </c>
      <c r="G542">
        <v>2.7033166742389798</v>
      </c>
      <c r="H542">
        <v>4</v>
      </c>
    </row>
    <row r="543" spans="1:8">
      <c r="A543" t="str">
        <f>CONCATENATE(B543,C543,VLOOKUP(H543,Sheet1!$D$1:$E$21,2,0))</f>
        <v>Scotland3simd5</v>
      </c>
      <c r="B543" t="s">
        <v>5</v>
      </c>
      <c r="C543">
        <v>3</v>
      </c>
      <c r="D543" t="s">
        <v>90</v>
      </c>
      <c r="E543">
        <v>838</v>
      </c>
      <c r="F543">
        <v>29851</v>
      </c>
      <c r="G543">
        <v>2.8072761381528202</v>
      </c>
      <c r="H543" t="s">
        <v>30</v>
      </c>
    </row>
    <row r="544" spans="1:8">
      <c r="A544" t="str">
        <f>CONCATENATE(B544,C544,VLOOKUP(H544,Sheet1!$D$1:$E$21,2,0))</f>
        <v>Scotland3unknown</v>
      </c>
      <c r="B544" t="s">
        <v>5</v>
      </c>
      <c r="C544">
        <v>3</v>
      </c>
      <c r="D544" t="s">
        <v>90</v>
      </c>
      <c r="E544">
        <v>25</v>
      </c>
      <c r="F544">
        <v>1073</v>
      </c>
      <c r="G544">
        <v>2.32991612301957</v>
      </c>
      <c r="H544" t="s">
        <v>31</v>
      </c>
    </row>
    <row r="545" spans="1:8">
      <c r="A545" t="str">
        <f>CONCATENATE(B545,C545,VLOOKUP(H545,Sheet1!$D$1:$E$21,2,0))</f>
        <v>Scotland4simd1</v>
      </c>
      <c r="B545" t="s">
        <v>5</v>
      </c>
      <c r="C545">
        <v>4</v>
      </c>
      <c r="D545" t="s">
        <v>91</v>
      </c>
      <c r="E545">
        <v>2037</v>
      </c>
      <c r="F545">
        <v>61499</v>
      </c>
      <c r="G545">
        <v>3.3122489796582002</v>
      </c>
      <c r="H545" t="s">
        <v>29</v>
      </c>
    </row>
    <row r="546" spans="1:8">
      <c r="A546" t="str">
        <f>CONCATENATE(B546,C546,VLOOKUP(H546,Sheet1!$D$1:$E$21,2,0))</f>
        <v>Scotland4simd2</v>
      </c>
      <c r="B546" t="s">
        <v>5</v>
      </c>
      <c r="C546">
        <v>4</v>
      </c>
      <c r="D546" t="s">
        <v>91</v>
      </c>
      <c r="E546">
        <v>1764</v>
      </c>
      <c r="F546">
        <v>52691</v>
      </c>
      <c r="G546">
        <v>3.3478203108690199</v>
      </c>
      <c r="H546">
        <v>2</v>
      </c>
    </row>
    <row r="547" spans="1:8">
      <c r="A547" t="str">
        <f>CONCATENATE(B547,C547,VLOOKUP(H547,Sheet1!$D$1:$E$21,2,0))</f>
        <v>Scotland4simd3</v>
      </c>
      <c r="B547" t="s">
        <v>5</v>
      </c>
      <c r="C547">
        <v>4</v>
      </c>
      <c r="D547" t="s">
        <v>91</v>
      </c>
      <c r="E547">
        <v>1323</v>
      </c>
      <c r="F547">
        <v>42366</v>
      </c>
      <c r="G547">
        <v>3.1227871406316301</v>
      </c>
      <c r="H547">
        <v>3</v>
      </c>
    </row>
    <row r="548" spans="1:8">
      <c r="A548" t="str">
        <f>CONCATENATE(B548,C548,VLOOKUP(H548,Sheet1!$D$1:$E$21,2,0))</f>
        <v>Scotland4simd4</v>
      </c>
      <c r="B548" t="s">
        <v>5</v>
      </c>
      <c r="C548">
        <v>4</v>
      </c>
      <c r="D548" t="s">
        <v>91</v>
      </c>
      <c r="E548">
        <v>1139</v>
      </c>
      <c r="F548">
        <v>35940</v>
      </c>
      <c r="G548">
        <v>3.1691708402893699</v>
      </c>
      <c r="H548">
        <v>4</v>
      </c>
    </row>
    <row r="549" spans="1:8">
      <c r="A549" t="str">
        <f>CONCATENATE(B549,C549,VLOOKUP(H549,Sheet1!$D$1:$E$21,2,0))</f>
        <v>Scotland4simd5</v>
      </c>
      <c r="B549" t="s">
        <v>5</v>
      </c>
      <c r="C549">
        <v>4</v>
      </c>
      <c r="D549" t="s">
        <v>91</v>
      </c>
      <c r="E549">
        <v>959</v>
      </c>
      <c r="F549">
        <v>30452</v>
      </c>
      <c r="G549">
        <v>3.1492184421384399</v>
      </c>
      <c r="H549" t="s">
        <v>30</v>
      </c>
    </row>
    <row r="550" spans="1:8">
      <c r="A550" t="str">
        <f>CONCATENATE(B550,C550,VLOOKUP(H550,Sheet1!$D$1:$E$21,2,0))</f>
        <v>Scotland4unknown</v>
      </c>
      <c r="B550" t="s">
        <v>5</v>
      </c>
      <c r="C550">
        <v>4</v>
      </c>
      <c r="D550" t="s">
        <v>91</v>
      </c>
      <c r="E550">
        <v>35</v>
      </c>
      <c r="F550">
        <v>1078</v>
      </c>
      <c r="G550">
        <v>3.2467532467532401</v>
      </c>
      <c r="H550" t="s">
        <v>31</v>
      </c>
    </row>
    <row r="551" spans="1:8">
      <c r="A551" t="str">
        <f>CONCATENATE(B551,C551,VLOOKUP(H551,Sheet1!$D$1:$E$21,2,0))</f>
        <v>Scotland5simd1</v>
      </c>
      <c r="B551" t="s">
        <v>5</v>
      </c>
      <c r="C551">
        <v>5</v>
      </c>
      <c r="D551" t="s">
        <v>92</v>
      </c>
      <c r="E551">
        <v>1849</v>
      </c>
      <c r="F551">
        <v>63046</v>
      </c>
      <c r="G551">
        <v>2.9327792405545101</v>
      </c>
      <c r="H551" t="s">
        <v>29</v>
      </c>
    </row>
    <row r="552" spans="1:8">
      <c r="A552" t="str">
        <f>CONCATENATE(B552,C552,VLOOKUP(H552,Sheet1!$D$1:$E$21,2,0))</f>
        <v>Scotland5simd2</v>
      </c>
      <c r="B552" t="s">
        <v>5</v>
      </c>
      <c r="C552">
        <v>5</v>
      </c>
      <c r="D552" t="s">
        <v>92</v>
      </c>
      <c r="E552">
        <v>1688</v>
      </c>
      <c r="F552">
        <v>53420</v>
      </c>
      <c r="G552">
        <v>3.1598652190190899</v>
      </c>
      <c r="H552">
        <v>2</v>
      </c>
    </row>
    <row r="553" spans="1:8">
      <c r="A553" t="str">
        <f>CONCATENATE(B553,C553,VLOOKUP(H553,Sheet1!$D$1:$E$21,2,0))</f>
        <v>Scotland5simd3</v>
      </c>
      <c r="B553" t="s">
        <v>5</v>
      </c>
      <c r="C553">
        <v>5</v>
      </c>
      <c r="D553" t="s">
        <v>92</v>
      </c>
      <c r="E553">
        <v>1267</v>
      </c>
      <c r="F553">
        <v>43751</v>
      </c>
      <c r="G553">
        <v>2.89593380722726</v>
      </c>
      <c r="H553">
        <v>3</v>
      </c>
    </row>
    <row r="554" spans="1:8">
      <c r="A554" t="str">
        <f>CONCATENATE(B554,C554,VLOOKUP(H554,Sheet1!$D$1:$E$21,2,0))</f>
        <v>Scotland5simd4</v>
      </c>
      <c r="B554" t="s">
        <v>5</v>
      </c>
      <c r="C554">
        <v>5</v>
      </c>
      <c r="D554" t="s">
        <v>92</v>
      </c>
      <c r="E554">
        <v>1098</v>
      </c>
      <c r="F554">
        <v>36824</v>
      </c>
      <c r="G554">
        <v>2.9817510319356901</v>
      </c>
      <c r="H554">
        <v>4</v>
      </c>
    </row>
    <row r="555" spans="1:8">
      <c r="A555" t="str">
        <f>CONCATENATE(B555,C555,VLOOKUP(H555,Sheet1!$D$1:$E$21,2,0))</f>
        <v>Scotland5simd5</v>
      </c>
      <c r="B555" t="s">
        <v>5</v>
      </c>
      <c r="C555">
        <v>5</v>
      </c>
      <c r="D555" t="s">
        <v>92</v>
      </c>
      <c r="E555">
        <v>910</v>
      </c>
      <c r="F555">
        <v>31485</v>
      </c>
      <c r="G555">
        <v>2.8902652056534799</v>
      </c>
      <c r="H555" t="s">
        <v>30</v>
      </c>
    </row>
    <row r="556" spans="1:8">
      <c r="A556" t="str">
        <f>CONCATENATE(B556,C556,VLOOKUP(H556,Sheet1!$D$1:$E$21,2,0))</f>
        <v>Scotland5unknown</v>
      </c>
      <c r="B556" t="s">
        <v>5</v>
      </c>
      <c r="C556">
        <v>5</v>
      </c>
      <c r="D556" t="s">
        <v>92</v>
      </c>
      <c r="E556">
        <v>45</v>
      </c>
      <c r="F556">
        <v>1141</v>
      </c>
      <c r="G556">
        <v>3.9439088518843102</v>
      </c>
      <c r="H556" t="s">
        <v>31</v>
      </c>
    </row>
    <row r="557" spans="1:8">
      <c r="A557" t="str">
        <f>CONCATENATE(B557,C557,VLOOKUP(H557,Sheet1!$D$1:$E$21,2,0))</f>
        <v>Scotland6simd1</v>
      </c>
      <c r="B557" t="s">
        <v>5</v>
      </c>
      <c r="C557">
        <v>6</v>
      </c>
      <c r="D557" t="s">
        <v>93</v>
      </c>
      <c r="E557">
        <v>1726</v>
      </c>
      <c r="F557">
        <v>62825</v>
      </c>
      <c r="G557">
        <v>2.7473139673696698</v>
      </c>
      <c r="H557" t="s">
        <v>29</v>
      </c>
    </row>
    <row r="558" spans="1:8">
      <c r="A558" t="str">
        <f>CONCATENATE(B558,C558,VLOOKUP(H558,Sheet1!$D$1:$E$21,2,0))</f>
        <v>Scotland6simd2</v>
      </c>
      <c r="B558" t="s">
        <v>5</v>
      </c>
      <c r="C558">
        <v>6</v>
      </c>
      <c r="D558" t="s">
        <v>93</v>
      </c>
      <c r="E558">
        <v>1388</v>
      </c>
      <c r="F558">
        <v>52275</v>
      </c>
      <c r="G558">
        <v>2.65518890483022</v>
      </c>
      <c r="H558">
        <v>2</v>
      </c>
    </row>
    <row r="559" spans="1:8">
      <c r="A559" t="str">
        <f>CONCATENATE(B559,C559,VLOOKUP(H559,Sheet1!$D$1:$E$21,2,0))</f>
        <v>Scotland6simd3</v>
      </c>
      <c r="B559" t="s">
        <v>5</v>
      </c>
      <c r="C559">
        <v>6</v>
      </c>
      <c r="D559" t="s">
        <v>93</v>
      </c>
      <c r="E559">
        <v>1244</v>
      </c>
      <c r="F559">
        <v>42409</v>
      </c>
      <c r="G559">
        <v>2.9333396213067902</v>
      </c>
      <c r="H559">
        <v>3</v>
      </c>
    </row>
    <row r="560" spans="1:8">
      <c r="A560" t="str">
        <f>CONCATENATE(B560,C560,VLOOKUP(H560,Sheet1!$D$1:$E$21,2,0))</f>
        <v>Scotland6simd4</v>
      </c>
      <c r="B560" t="s">
        <v>5</v>
      </c>
      <c r="C560">
        <v>6</v>
      </c>
      <c r="D560" t="s">
        <v>93</v>
      </c>
      <c r="E560">
        <v>975</v>
      </c>
      <c r="F560">
        <v>35292</v>
      </c>
      <c r="G560">
        <v>2.7626657599455902</v>
      </c>
      <c r="H560">
        <v>4</v>
      </c>
    </row>
    <row r="561" spans="1:8">
      <c r="A561" t="str">
        <f>CONCATENATE(B561,C561,VLOOKUP(H561,Sheet1!$D$1:$E$21,2,0))</f>
        <v>Scotland6simd5</v>
      </c>
      <c r="B561" t="s">
        <v>5</v>
      </c>
      <c r="C561">
        <v>6</v>
      </c>
      <c r="D561" t="s">
        <v>93</v>
      </c>
      <c r="E561">
        <v>799</v>
      </c>
      <c r="F561">
        <v>30313</v>
      </c>
      <c r="G561">
        <v>2.6358328110051699</v>
      </c>
      <c r="H561" t="s">
        <v>30</v>
      </c>
    </row>
    <row r="562" spans="1:8">
      <c r="A562" t="str">
        <f>CONCATENATE(B562,C562,VLOOKUP(H562,Sheet1!$D$1:$E$21,2,0))</f>
        <v>Scotland6unknown</v>
      </c>
      <c r="B562" t="s">
        <v>5</v>
      </c>
      <c r="C562">
        <v>6</v>
      </c>
      <c r="D562" t="s">
        <v>93</v>
      </c>
      <c r="E562">
        <v>31</v>
      </c>
      <c r="F562">
        <v>1062</v>
      </c>
      <c r="G562">
        <v>2.9190207156308801</v>
      </c>
      <c r="H562" t="s">
        <v>31</v>
      </c>
    </row>
    <row r="563" spans="1:8">
      <c r="A563" t="str">
        <f>CONCATENATE(B563,C563,VLOOKUP(H563,Sheet1!$D$1:$E$21,2,0))</f>
        <v>Scotland7simd1</v>
      </c>
      <c r="B563" t="s">
        <v>5</v>
      </c>
      <c r="C563">
        <v>7</v>
      </c>
      <c r="D563" t="s">
        <v>94</v>
      </c>
      <c r="E563">
        <v>1665</v>
      </c>
      <c r="F563">
        <v>61320</v>
      </c>
      <c r="G563">
        <v>2.7152641878669201</v>
      </c>
      <c r="H563" t="s">
        <v>29</v>
      </c>
    </row>
    <row r="564" spans="1:8">
      <c r="A564" t="str">
        <f>CONCATENATE(B564,C564,VLOOKUP(H564,Sheet1!$D$1:$E$21,2,0))</f>
        <v>Scotland7simd2</v>
      </c>
      <c r="B564" t="s">
        <v>5</v>
      </c>
      <c r="C564">
        <v>7</v>
      </c>
      <c r="D564" t="s">
        <v>94</v>
      </c>
      <c r="E564">
        <v>1447</v>
      </c>
      <c r="F564">
        <v>52066</v>
      </c>
      <c r="G564">
        <v>2.77916490608074</v>
      </c>
      <c r="H564">
        <v>2</v>
      </c>
    </row>
    <row r="565" spans="1:8">
      <c r="A565" t="str">
        <f>CONCATENATE(B565,C565,VLOOKUP(H565,Sheet1!$D$1:$E$21,2,0))</f>
        <v>Scotland7simd3</v>
      </c>
      <c r="B565" t="s">
        <v>5</v>
      </c>
      <c r="C565">
        <v>7</v>
      </c>
      <c r="D565" t="s">
        <v>94</v>
      </c>
      <c r="E565">
        <v>1136</v>
      </c>
      <c r="F565">
        <v>42317</v>
      </c>
      <c r="G565">
        <v>2.6845003190207199</v>
      </c>
      <c r="H565">
        <v>3</v>
      </c>
    </row>
    <row r="566" spans="1:8">
      <c r="A566" t="str">
        <f>CONCATENATE(B566,C566,VLOOKUP(H566,Sheet1!$D$1:$E$21,2,0))</f>
        <v>Scotland7simd4</v>
      </c>
      <c r="B566" t="s">
        <v>5</v>
      </c>
      <c r="C566">
        <v>7</v>
      </c>
      <c r="D566" t="s">
        <v>94</v>
      </c>
      <c r="E566">
        <v>922</v>
      </c>
      <c r="F566">
        <v>35230</v>
      </c>
      <c r="G566">
        <v>2.6170877093386302</v>
      </c>
      <c r="H566">
        <v>4</v>
      </c>
    </row>
    <row r="567" spans="1:8">
      <c r="A567" t="str">
        <f>CONCATENATE(B567,C567,VLOOKUP(H567,Sheet1!$D$1:$E$21,2,0))</f>
        <v>Scotland7simd5</v>
      </c>
      <c r="B567" t="s">
        <v>5</v>
      </c>
      <c r="C567">
        <v>7</v>
      </c>
      <c r="D567" t="s">
        <v>94</v>
      </c>
      <c r="E567">
        <v>827</v>
      </c>
      <c r="F567">
        <v>30389</v>
      </c>
      <c r="G567">
        <v>2.7213794465102499</v>
      </c>
      <c r="H567" t="s">
        <v>30</v>
      </c>
    </row>
    <row r="568" spans="1:8">
      <c r="A568" t="str">
        <f>CONCATENATE(B568,C568,VLOOKUP(H568,Sheet1!$D$1:$E$21,2,0))</f>
        <v>Scotland7unknown</v>
      </c>
      <c r="B568" t="s">
        <v>5</v>
      </c>
      <c r="C568">
        <v>7</v>
      </c>
      <c r="D568" t="s">
        <v>94</v>
      </c>
      <c r="E568">
        <v>35</v>
      </c>
      <c r="F568">
        <v>1026</v>
      </c>
      <c r="G568">
        <v>3.41130604288499</v>
      </c>
      <c r="H568" t="s">
        <v>31</v>
      </c>
    </row>
    <row r="569" spans="1:8">
      <c r="A569" t="str">
        <f>CONCATENATE(B569,C569,VLOOKUP(H569,Sheet1!$D$1:$E$21,2,0))</f>
        <v>Scotland8simd1</v>
      </c>
      <c r="B569" t="s">
        <v>5</v>
      </c>
      <c r="C569">
        <v>8</v>
      </c>
      <c r="D569" t="s">
        <v>95</v>
      </c>
      <c r="E569">
        <v>1893</v>
      </c>
      <c r="F569">
        <v>62407</v>
      </c>
      <c r="G569">
        <v>3.0333135705930401</v>
      </c>
      <c r="H569" t="s">
        <v>29</v>
      </c>
    </row>
    <row r="570" spans="1:8">
      <c r="A570" t="str">
        <f>CONCATENATE(B570,C570,VLOOKUP(H570,Sheet1!$D$1:$E$21,2,0))</f>
        <v>Scotland8simd2</v>
      </c>
      <c r="B570" t="s">
        <v>5</v>
      </c>
      <c r="C570">
        <v>8</v>
      </c>
      <c r="D570" t="s">
        <v>95</v>
      </c>
      <c r="E570">
        <v>1669</v>
      </c>
      <c r="F570">
        <v>52736</v>
      </c>
      <c r="G570">
        <v>3.1648209951456301</v>
      </c>
      <c r="H570">
        <v>2</v>
      </c>
    </row>
    <row r="571" spans="1:8">
      <c r="A571" t="str">
        <f>CONCATENATE(B571,C571,VLOOKUP(H571,Sheet1!$D$1:$E$21,2,0))</f>
        <v>Scotland8simd3</v>
      </c>
      <c r="B571" t="s">
        <v>5</v>
      </c>
      <c r="C571">
        <v>8</v>
      </c>
      <c r="D571" t="s">
        <v>95</v>
      </c>
      <c r="E571">
        <v>1261</v>
      </c>
      <c r="F571">
        <v>42516</v>
      </c>
      <c r="G571">
        <v>2.96594223351208</v>
      </c>
      <c r="H571">
        <v>3</v>
      </c>
    </row>
    <row r="572" spans="1:8">
      <c r="A572" t="str">
        <f>CONCATENATE(B572,C572,VLOOKUP(H572,Sheet1!$D$1:$E$21,2,0))</f>
        <v>Scotland8simd4</v>
      </c>
      <c r="B572" t="s">
        <v>5</v>
      </c>
      <c r="C572">
        <v>8</v>
      </c>
      <c r="D572" t="s">
        <v>95</v>
      </c>
      <c r="E572">
        <v>1116</v>
      </c>
      <c r="F572">
        <v>35689</v>
      </c>
      <c r="G572">
        <v>3.1270139258595</v>
      </c>
      <c r="H572">
        <v>4</v>
      </c>
    </row>
    <row r="573" spans="1:8">
      <c r="A573" t="str">
        <f>CONCATENATE(B573,C573,VLOOKUP(H573,Sheet1!$D$1:$E$21,2,0))</f>
        <v>Scotland8simd5</v>
      </c>
      <c r="B573" t="s">
        <v>5</v>
      </c>
      <c r="C573">
        <v>8</v>
      </c>
      <c r="D573" t="s">
        <v>95</v>
      </c>
      <c r="E573">
        <v>934</v>
      </c>
      <c r="F573">
        <v>30845</v>
      </c>
      <c r="G573">
        <v>3.0280434430215499</v>
      </c>
      <c r="H573" t="s">
        <v>30</v>
      </c>
    </row>
    <row r="574" spans="1:8">
      <c r="A574" t="str">
        <f>CONCATENATE(B574,C574,VLOOKUP(H574,Sheet1!$D$1:$E$21,2,0))</f>
        <v>Scotland8unknown</v>
      </c>
      <c r="B574" t="s">
        <v>5</v>
      </c>
      <c r="C574">
        <v>8</v>
      </c>
      <c r="D574" t="s">
        <v>95</v>
      </c>
      <c r="E574">
        <v>22</v>
      </c>
      <c r="F574">
        <v>1134</v>
      </c>
      <c r="G574">
        <v>1.9400352733685999</v>
      </c>
      <c r="H574" t="s">
        <v>31</v>
      </c>
    </row>
    <row r="575" spans="1:8">
      <c r="A575" t="str">
        <f>CONCATENATE(B575,C575,VLOOKUP(H575,Sheet1!$D$1:$E$21,2,0))</f>
        <v>Scotland9simd1</v>
      </c>
      <c r="B575" t="s">
        <v>5</v>
      </c>
      <c r="C575">
        <v>9</v>
      </c>
      <c r="D575" t="s">
        <v>96</v>
      </c>
      <c r="E575">
        <v>1891</v>
      </c>
      <c r="F575">
        <v>61851</v>
      </c>
      <c r="G575">
        <v>3.0573474964026399</v>
      </c>
      <c r="H575" t="s">
        <v>29</v>
      </c>
    </row>
    <row r="576" spans="1:8">
      <c r="A576" t="str">
        <f>CONCATENATE(B576,C576,VLOOKUP(H576,Sheet1!$D$1:$E$21,2,0))</f>
        <v>Scotland9simd2</v>
      </c>
      <c r="B576" t="s">
        <v>5</v>
      </c>
      <c r="C576">
        <v>9</v>
      </c>
      <c r="D576" t="s">
        <v>96</v>
      </c>
      <c r="E576">
        <v>1581</v>
      </c>
      <c r="F576">
        <v>52290</v>
      </c>
      <c r="G576">
        <v>3.02352266207687</v>
      </c>
      <c r="H576">
        <v>2</v>
      </c>
    </row>
    <row r="577" spans="1:8">
      <c r="A577" t="str">
        <f>CONCATENATE(B577,C577,VLOOKUP(H577,Sheet1!$D$1:$E$21,2,0))</f>
        <v>Scotland9simd3</v>
      </c>
      <c r="B577" t="s">
        <v>5</v>
      </c>
      <c r="C577">
        <v>9</v>
      </c>
      <c r="D577" t="s">
        <v>96</v>
      </c>
      <c r="E577">
        <v>1252</v>
      </c>
      <c r="F577">
        <v>42297</v>
      </c>
      <c r="G577">
        <v>2.9600208052580501</v>
      </c>
      <c r="H577">
        <v>3</v>
      </c>
    </row>
    <row r="578" spans="1:8">
      <c r="A578" t="str">
        <f>CONCATENATE(B578,C578,VLOOKUP(H578,Sheet1!$D$1:$E$21,2,0))</f>
        <v>Scotland9simd4</v>
      </c>
      <c r="B578" t="s">
        <v>5</v>
      </c>
      <c r="C578">
        <v>9</v>
      </c>
      <c r="D578" t="s">
        <v>96</v>
      </c>
      <c r="E578">
        <v>1107</v>
      </c>
      <c r="F578">
        <v>36336</v>
      </c>
      <c r="G578">
        <v>3.04656538969616</v>
      </c>
      <c r="H578">
        <v>4</v>
      </c>
    </row>
    <row r="579" spans="1:8">
      <c r="A579" t="str">
        <f>CONCATENATE(B579,C579,VLOOKUP(H579,Sheet1!$D$1:$E$21,2,0))</f>
        <v>Scotland9simd5</v>
      </c>
      <c r="B579" t="s">
        <v>5</v>
      </c>
      <c r="C579">
        <v>9</v>
      </c>
      <c r="D579" t="s">
        <v>96</v>
      </c>
      <c r="E579">
        <v>1001</v>
      </c>
      <c r="F579">
        <v>31963</v>
      </c>
      <c r="G579">
        <v>3.1317460814066198</v>
      </c>
      <c r="H579" t="s">
        <v>30</v>
      </c>
    </row>
    <row r="580" spans="1:8">
      <c r="A580" t="str">
        <f>CONCATENATE(B580,C580,VLOOKUP(H580,Sheet1!$D$1:$E$21,2,0))</f>
        <v>Scotland9unknown</v>
      </c>
      <c r="B580" t="s">
        <v>5</v>
      </c>
      <c r="C580">
        <v>9</v>
      </c>
      <c r="D580" t="s">
        <v>96</v>
      </c>
      <c r="E580">
        <v>11</v>
      </c>
      <c r="F580">
        <v>401</v>
      </c>
      <c r="G580">
        <v>2.7431421446384001</v>
      </c>
      <c r="H580" t="s">
        <v>31</v>
      </c>
    </row>
    <row r="581" spans="1:8">
      <c r="A581" t="str">
        <f>CONCATENATE(B581,C581,VLOOKUP(H581,Sheet1!$D$1:$E$21,2,0))</f>
        <v>Scotland10simd1</v>
      </c>
      <c r="B581" t="s">
        <v>5</v>
      </c>
      <c r="C581">
        <v>10</v>
      </c>
      <c r="D581" t="s">
        <v>97</v>
      </c>
      <c r="E581">
        <v>1675</v>
      </c>
      <c r="F581">
        <v>61918</v>
      </c>
      <c r="G581">
        <v>2.7051907361348801</v>
      </c>
      <c r="H581" t="s">
        <v>29</v>
      </c>
    </row>
    <row r="582" spans="1:8">
      <c r="A582" t="str">
        <f>CONCATENATE(B582,C582,VLOOKUP(H582,Sheet1!$D$1:$E$21,2,0))</f>
        <v>Scotland10simd2</v>
      </c>
      <c r="B582" t="s">
        <v>5</v>
      </c>
      <c r="C582">
        <v>10</v>
      </c>
      <c r="D582" t="s">
        <v>97</v>
      </c>
      <c r="E582">
        <v>1499</v>
      </c>
      <c r="F582">
        <v>51864</v>
      </c>
      <c r="G582">
        <v>2.8902514268085699</v>
      </c>
      <c r="H582">
        <v>2</v>
      </c>
    </row>
    <row r="583" spans="1:8">
      <c r="A583" t="str">
        <f>CONCATENATE(B583,C583,VLOOKUP(H583,Sheet1!$D$1:$E$21,2,0))</f>
        <v>Scotland10simd3</v>
      </c>
      <c r="B583" t="s">
        <v>5</v>
      </c>
      <c r="C583">
        <v>10</v>
      </c>
      <c r="D583" t="s">
        <v>97</v>
      </c>
      <c r="E583">
        <v>1130</v>
      </c>
      <c r="F583">
        <v>42058</v>
      </c>
      <c r="G583">
        <v>2.6867658947168098</v>
      </c>
      <c r="H583">
        <v>3</v>
      </c>
    </row>
    <row r="584" spans="1:8">
      <c r="A584" t="str">
        <f>CONCATENATE(B584,C584,VLOOKUP(H584,Sheet1!$D$1:$E$21,2,0))</f>
        <v>Scotland10simd4</v>
      </c>
      <c r="B584" t="s">
        <v>5</v>
      </c>
      <c r="C584">
        <v>10</v>
      </c>
      <c r="D584" t="s">
        <v>97</v>
      </c>
      <c r="E584">
        <v>954</v>
      </c>
      <c r="F584">
        <v>36329</v>
      </c>
      <c r="G584">
        <v>2.6260012662060599</v>
      </c>
      <c r="H584">
        <v>4</v>
      </c>
    </row>
    <row r="585" spans="1:8">
      <c r="A585" t="str">
        <f>CONCATENATE(B585,C585,VLOOKUP(H585,Sheet1!$D$1:$E$21,2,0))</f>
        <v>Scotland10simd5</v>
      </c>
      <c r="B585" t="s">
        <v>5</v>
      </c>
      <c r="C585">
        <v>10</v>
      </c>
      <c r="D585" t="s">
        <v>97</v>
      </c>
      <c r="E585">
        <v>914</v>
      </c>
      <c r="F585">
        <v>31880</v>
      </c>
      <c r="G585">
        <v>2.8670012547051398</v>
      </c>
      <c r="H585" t="s">
        <v>30</v>
      </c>
    </row>
    <row r="586" spans="1:8">
      <c r="A586" t="str">
        <f>CONCATENATE(B586,C586,VLOOKUP(H586,Sheet1!$D$1:$E$21,2,0))</f>
        <v>Scotland10unknown</v>
      </c>
      <c r="B586" t="s">
        <v>5</v>
      </c>
      <c r="C586">
        <v>10</v>
      </c>
      <c r="D586" t="s">
        <v>97</v>
      </c>
      <c r="E586">
        <v>13</v>
      </c>
      <c r="F586">
        <v>412</v>
      </c>
      <c r="G586">
        <v>3.15533980582524</v>
      </c>
      <c r="H586" t="s">
        <v>31</v>
      </c>
    </row>
    <row r="587" spans="1:8">
      <c r="A587" t="str">
        <f>CONCATENATE(B587,C587,VLOOKUP(H587,Sheet1!$D$1:$E$21,2,0))</f>
        <v>Scotland11simd1</v>
      </c>
      <c r="B587" t="s">
        <v>5</v>
      </c>
      <c r="C587">
        <v>11</v>
      </c>
      <c r="D587" t="s">
        <v>98</v>
      </c>
      <c r="E587">
        <v>1701</v>
      </c>
      <c r="F587">
        <v>61437</v>
      </c>
      <c r="G587">
        <v>2.7686898774354201</v>
      </c>
      <c r="H587" t="s">
        <v>29</v>
      </c>
    </row>
    <row r="588" spans="1:8">
      <c r="A588" t="str">
        <f>CONCATENATE(B588,C588,VLOOKUP(H588,Sheet1!$D$1:$E$21,2,0))</f>
        <v>Scotland11simd2</v>
      </c>
      <c r="B588" t="s">
        <v>5</v>
      </c>
      <c r="C588">
        <v>11</v>
      </c>
      <c r="D588" t="s">
        <v>98</v>
      </c>
      <c r="E588">
        <v>1367</v>
      </c>
      <c r="F588">
        <v>51516</v>
      </c>
      <c r="G588">
        <v>2.6535445298548002</v>
      </c>
      <c r="H588">
        <v>2</v>
      </c>
    </row>
    <row r="589" spans="1:8">
      <c r="A589" t="str">
        <f>CONCATENATE(B589,C589,VLOOKUP(H589,Sheet1!$D$1:$E$21,2,0))</f>
        <v>Scotland11simd3</v>
      </c>
      <c r="B589" t="s">
        <v>5</v>
      </c>
      <c r="C589">
        <v>11</v>
      </c>
      <c r="D589" t="s">
        <v>98</v>
      </c>
      <c r="E589">
        <v>1130</v>
      </c>
      <c r="F589">
        <v>41723</v>
      </c>
      <c r="G589">
        <v>2.7083383265824601</v>
      </c>
      <c r="H589">
        <v>3</v>
      </c>
    </row>
    <row r="590" spans="1:8">
      <c r="A590" t="str">
        <f>CONCATENATE(B590,C590,VLOOKUP(H590,Sheet1!$D$1:$E$21,2,0))</f>
        <v>Scotland11simd4</v>
      </c>
      <c r="B590" t="s">
        <v>5</v>
      </c>
      <c r="C590">
        <v>11</v>
      </c>
      <c r="D590" t="s">
        <v>98</v>
      </c>
      <c r="E590">
        <v>995</v>
      </c>
      <c r="F590">
        <v>36004</v>
      </c>
      <c r="G590">
        <v>2.7635818242417498</v>
      </c>
      <c r="H590">
        <v>4</v>
      </c>
    </row>
    <row r="591" spans="1:8">
      <c r="A591" t="str">
        <f>CONCATENATE(B591,C591,VLOOKUP(H591,Sheet1!$D$1:$E$21,2,0))</f>
        <v>Scotland11simd5</v>
      </c>
      <c r="B591" t="s">
        <v>5</v>
      </c>
      <c r="C591">
        <v>11</v>
      </c>
      <c r="D591" t="s">
        <v>98</v>
      </c>
      <c r="E591">
        <v>893</v>
      </c>
      <c r="F591">
        <v>31478</v>
      </c>
      <c r="G591">
        <v>2.8369019632759298</v>
      </c>
      <c r="H591" t="s">
        <v>30</v>
      </c>
    </row>
    <row r="592" spans="1:8">
      <c r="A592" t="str">
        <f>CONCATENATE(B592,C592,VLOOKUP(H592,Sheet1!$D$1:$E$21,2,0))</f>
        <v>Scotland11unknown</v>
      </c>
      <c r="B592" t="s">
        <v>5</v>
      </c>
      <c r="C592">
        <v>11</v>
      </c>
      <c r="D592" t="s">
        <v>98</v>
      </c>
      <c r="E592">
        <v>8</v>
      </c>
      <c r="F592">
        <v>426</v>
      </c>
      <c r="G592">
        <v>1.87793427230046</v>
      </c>
      <c r="H592" t="s">
        <v>31</v>
      </c>
    </row>
    <row r="593" spans="1:8">
      <c r="A593" t="str">
        <f>CONCATENATE(B593,C593,VLOOKUP(H593,Sheet1!$D$1:$E$21,2,0))</f>
        <v>Scotland12simd1</v>
      </c>
      <c r="B593" t="s">
        <v>5</v>
      </c>
      <c r="C593">
        <v>12</v>
      </c>
      <c r="D593" t="s">
        <v>99</v>
      </c>
      <c r="E593">
        <v>1844</v>
      </c>
      <c r="F593">
        <v>60356</v>
      </c>
      <c r="G593">
        <v>3.0552057790443299</v>
      </c>
      <c r="H593" t="s">
        <v>29</v>
      </c>
    </row>
    <row r="594" spans="1:8">
      <c r="A594" t="str">
        <f>CONCATENATE(B594,C594,VLOOKUP(H594,Sheet1!$D$1:$E$21,2,0))</f>
        <v>Scotland12simd2</v>
      </c>
      <c r="B594" t="s">
        <v>5</v>
      </c>
      <c r="C594">
        <v>12</v>
      </c>
      <c r="D594" t="s">
        <v>99</v>
      </c>
      <c r="E594">
        <v>1665</v>
      </c>
      <c r="F594">
        <v>51064</v>
      </c>
      <c r="G594">
        <v>3.26061413128622</v>
      </c>
      <c r="H594">
        <v>2</v>
      </c>
    </row>
    <row r="595" spans="1:8">
      <c r="A595" t="str">
        <f>CONCATENATE(B595,C595,VLOOKUP(H595,Sheet1!$D$1:$E$21,2,0))</f>
        <v>Scotland12simd3</v>
      </c>
      <c r="B595" t="s">
        <v>5</v>
      </c>
      <c r="C595">
        <v>12</v>
      </c>
      <c r="D595" t="s">
        <v>99</v>
      </c>
      <c r="E595">
        <v>1234</v>
      </c>
      <c r="F595">
        <v>40889</v>
      </c>
      <c r="G595">
        <v>3.0179265817212402</v>
      </c>
      <c r="H595">
        <v>3</v>
      </c>
    </row>
    <row r="596" spans="1:8">
      <c r="A596" t="str">
        <f>CONCATENATE(B596,C596,VLOOKUP(H596,Sheet1!$D$1:$E$21,2,0))</f>
        <v>Scotland12simd4</v>
      </c>
      <c r="B596" t="s">
        <v>5</v>
      </c>
      <c r="C596">
        <v>12</v>
      </c>
      <c r="D596" t="s">
        <v>99</v>
      </c>
      <c r="E596">
        <v>1154</v>
      </c>
      <c r="F596">
        <v>35086</v>
      </c>
      <c r="G596">
        <v>3.28906116399703</v>
      </c>
      <c r="H596">
        <v>4</v>
      </c>
    </row>
    <row r="597" spans="1:8">
      <c r="A597" t="str">
        <f>CONCATENATE(B597,C597,VLOOKUP(H597,Sheet1!$D$1:$E$21,2,0))</f>
        <v>Scotland12simd5</v>
      </c>
      <c r="B597" t="s">
        <v>5</v>
      </c>
      <c r="C597">
        <v>12</v>
      </c>
      <c r="D597" t="s">
        <v>99</v>
      </c>
      <c r="E597">
        <v>963</v>
      </c>
      <c r="F597">
        <v>30204</v>
      </c>
      <c r="G597">
        <v>3.18831942789034</v>
      </c>
      <c r="H597" t="s">
        <v>30</v>
      </c>
    </row>
    <row r="598" spans="1:8">
      <c r="A598" t="str">
        <f>CONCATENATE(B598,C598,VLOOKUP(H598,Sheet1!$D$1:$E$21,2,0))</f>
        <v>Scotland12unknown</v>
      </c>
      <c r="B598" t="s">
        <v>5</v>
      </c>
      <c r="C598">
        <v>12</v>
      </c>
      <c r="D598" t="s">
        <v>99</v>
      </c>
      <c r="E598">
        <v>15</v>
      </c>
      <c r="F598">
        <v>402</v>
      </c>
      <c r="G598">
        <v>3.7313432835820799</v>
      </c>
      <c r="H598" t="s">
        <v>31</v>
      </c>
    </row>
    <row r="599" spans="1:8">
      <c r="A599" t="str">
        <f>CONCATENATE(B599,C599,VLOOKUP(H599,Sheet1!$D$1:$E$21,2,0))</f>
        <v>Scotland13simd1</v>
      </c>
      <c r="B599" t="s">
        <v>5</v>
      </c>
      <c r="C599">
        <v>13</v>
      </c>
      <c r="D599" t="s">
        <v>75</v>
      </c>
      <c r="E599">
        <v>1813</v>
      </c>
      <c r="F599">
        <v>63178</v>
      </c>
      <c r="G599">
        <v>2.8696698217734</v>
      </c>
      <c r="H599" t="s">
        <v>29</v>
      </c>
    </row>
    <row r="600" spans="1:8">
      <c r="A600" t="str">
        <f>CONCATENATE(B600,C600,VLOOKUP(H600,Sheet1!$D$1:$E$21,2,0))</f>
        <v>Scotland13simd2</v>
      </c>
      <c r="B600" t="s">
        <v>5</v>
      </c>
      <c r="C600">
        <v>13</v>
      </c>
      <c r="D600" t="s">
        <v>75</v>
      </c>
      <c r="E600">
        <v>1501</v>
      </c>
      <c r="F600">
        <v>52629</v>
      </c>
      <c r="G600">
        <v>2.8520397499477399</v>
      </c>
      <c r="H600">
        <v>2</v>
      </c>
    </row>
    <row r="601" spans="1:8">
      <c r="A601" t="str">
        <f>CONCATENATE(B601,C601,VLOOKUP(H601,Sheet1!$D$1:$E$21,2,0))</f>
        <v>Scotland13simd3</v>
      </c>
      <c r="B601" t="s">
        <v>5</v>
      </c>
      <c r="C601">
        <v>13</v>
      </c>
      <c r="D601" t="s">
        <v>75</v>
      </c>
      <c r="E601">
        <v>1271</v>
      </c>
      <c r="F601">
        <v>42313</v>
      </c>
      <c r="G601">
        <v>3.00380497719377</v>
      </c>
      <c r="H601">
        <v>3</v>
      </c>
    </row>
    <row r="602" spans="1:8">
      <c r="A602" t="str">
        <f>CONCATENATE(B602,C602,VLOOKUP(H602,Sheet1!$D$1:$E$21,2,0))</f>
        <v>Scotland13simd4</v>
      </c>
      <c r="B602" t="s">
        <v>5</v>
      </c>
      <c r="C602">
        <v>13</v>
      </c>
      <c r="D602" t="s">
        <v>75</v>
      </c>
      <c r="E602">
        <v>1079</v>
      </c>
      <c r="F602">
        <v>36414</v>
      </c>
      <c r="G602">
        <v>2.9631460427308101</v>
      </c>
      <c r="H602">
        <v>4</v>
      </c>
    </row>
    <row r="603" spans="1:8">
      <c r="A603" t="str">
        <f>CONCATENATE(B603,C603,VLOOKUP(H603,Sheet1!$D$1:$E$21,2,0))</f>
        <v>Scotland13simd5</v>
      </c>
      <c r="B603" t="s">
        <v>5</v>
      </c>
      <c r="C603">
        <v>13</v>
      </c>
      <c r="D603" t="s">
        <v>75</v>
      </c>
      <c r="E603">
        <v>923</v>
      </c>
      <c r="F603">
        <v>31678</v>
      </c>
      <c r="G603">
        <v>2.9136940463413001</v>
      </c>
      <c r="H603" t="s">
        <v>30</v>
      </c>
    </row>
    <row r="604" spans="1:8">
      <c r="A604" t="str">
        <f>CONCATENATE(B604,C604,VLOOKUP(H604,Sheet1!$D$1:$E$21,2,0))</f>
        <v>Scotland13unknown</v>
      </c>
      <c r="B604" t="s">
        <v>5</v>
      </c>
      <c r="C604">
        <v>13</v>
      </c>
      <c r="D604" t="s">
        <v>75</v>
      </c>
      <c r="E604">
        <v>12</v>
      </c>
      <c r="F604">
        <v>442</v>
      </c>
      <c r="G604">
        <v>2.71493212669683</v>
      </c>
      <c r="H604" t="s">
        <v>31</v>
      </c>
    </row>
    <row r="605" spans="1:8">
      <c r="A605" t="str">
        <f>CONCATENATE(B605,C605,VLOOKUP(H605,Sheet1!$D$1:$E$21,2,0))</f>
        <v>Scotland14simd1</v>
      </c>
      <c r="B605" t="s">
        <v>5</v>
      </c>
      <c r="C605">
        <v>14</v>
      </c>
      <c r="D605" t="s">
        <v>76</v>
      </c>
      <c r="E605">
        <v>1721</v>
      </c>
      <c r="F605">
        <v>60734</v>
      </c>
      <c r="G605">
        <v>2.8336681265847701</v>
      </c>
      <c r="H605" t="s">
        <v>29</v>
      </c>
    </row>
    <row r="606" spans="1:8">
      <c r="A606" t="str">
        <f>CONCATENATE(B606,C606,VLOOKUP(H606,Sheet1!$D$1:$E$21,2,0))</f>
        <v>Scotland14simd2</v>
      </c>
      <c r="B606" t="s">
        <v>5</v>
      </c>
      <c r="C606">
        <v>14</v>
      </c>
      <c r="D606" t="s">
        <v>76</v>
      </c>
      <c r="E606">
        <v>1459</v>
      </c>
      <c r="F606">
        <v>51200</v>
      </c>
      <c r="G606">
        <v>2.849609375</v>
      </c>
      <c r="H606">
        <v>2</v>
      </c>
    </row>
    <row r="607" spans="1:8">
      <c r="A607" t="str">
        <f>CONCATENATE(B607,C607,VLOOKUP(H607,Sheet1!$D$1:$E$21,2,0))</f>
        <v>Scotland14simd3</v>
      </c>
      <c r="B607" t="s">
        <v>5</v>
      </c>
      <c r="C607">
        <v>14</v>
      </c>
      <c r="D607" t="s">
        <v>76</v>
      </c>
      <c r="E607">
        <v>1217</v>
      </c>
      <c r="F607">
        <v>41355</v>
      </c>
      <c r="G607">
        <v>2.9428122355216999</v>
      </c>
      <c r="H607">
        <v>3</v>
      </c>
    </row>
    <row r="608" spans="1:8">
      <c r="A608" t="str">
        <f>CONCATENATE(B608,C608,VLOOKUP(H608,Sheet1!$D$1:$E$21,2,0))</f>
        <v>Scotland14simd4</v>
      </c>
      <c r="B608" t="s">
        <v>5</v>
      </c>
      <c r="C608">
        <v>14</v>
      </c>
      <c r="D608" t="s">
        <v>76</v>
      </c>
      <c r="E608">
        <v>946</v>
      </c>
      <c r="F608">
        <v>35933</v>
      </c>
      <c r="G608">
        <v>2.6326774830935298</v>
      </c>
      <c r="H608">
        <v>4</v>
      </c>
    </row>
    <row r="609" spans="1:8">
      <c r="A609" t="str">
        <f>CONCATENATE(B609,C609,VLOOKUP(H609,Sheet1!$D$1:$E$21,2,0))</f>
        <v>Scotland14simd5</v>
      </c>
      <c r="B609" t="s">
        <v>5</v>
      </c>
      <c r="C609">
        <v>14</v>
      </c>
      <c r="D609" t="s">
        <v>76</v>
      </c>
      <c r="E609">
        <v>843</v>
      </c>
      <c r="F609">
        <v>31224</v>
      </c>
      <c r="G609">
        <v>2.6998462720983798</v>
      </c>
      <c r="H609" t="s">
        <v>30</v>
      </c>
    </row>
    <row r="610" spans="1:8">
      <c r="A610" t="str">
        <f>CONCATENATE(B610,C610,VLOOKUP(H610,Sheet1!$D$1:$E$21,2,0))</f>
        <v>Scotland14unknown</v>
      </c>
      <c r="B610" t="s">
        <v>5</v>
      </c>
      <c r="C610">
        <v>14</v>
      </c>
      <c r="D610" t="s">
        <v>76</v>
      </c>
      <c r="E610">
        <v>7</v>
      </c>
      <c r="F610">
        <v>407</v>
      </c>
      <c r="G610">
        <v>1.7199017199017199</v>
      </c>
      <c r="H610" t="s">
        <v>31</v>
      </c>
    </row>
    <row r="611" spans="1:8">
      <c r="A611" t="str">
        <f>CONCATENATE(B611,C611,VLOOKUP(H611,Sheet1!$D$1:$E$21,2,0))</f>
        <v>Scotland15simd1</v>
      </c>
      <c r="B611" t="s">
        <v>5</v>
      </c>
      <c r="C611">
        <v>15</v>
      </c>
      <c r="D611" t="s">
        <v>77</v>
      </c>
      <c r="E611">
        <v>1670</v>
      </c>
      <c r="F611">
        <v>61883</v>
      </c>
      <c r="G611">
        <v>2.6986409837919898</v>
      </c>
      <c r="H611" t="s">
        <v>29</v>
      </c>
    </row>
    <row r="612" spans="1:8">
      <c r="A612" t="str">
        <f>CONCATENATE(B612,C612,VLOOKUP(H612,Sheet1!$D$1:$E$21,2,0))</f>
        <v>Scotland15simd2</v>
      </c>
      <c r="B612" t="s">
        <v>5</v>
      </c>
      <c r="C612">
        <v>15</v>
      </c>
      <c r="D612" t="s">
        <v>77</v>
      </c>
      <c r="E612">
        <v>1384</v>
      </c>
      <c r="F612">
        <v>52047</v>
      </c>
      <c r="G612">
        <v>2.6591350125847701</v>
      </c>
      <c r="H612">
        <v>2</v>
      </c>
    </row>
    <row r="613" spans="1:8">
      <c r="A613" t="str">
        <f>CONCATENATE(B613,C613,VLOOKUP(H613,Sheet1!$D$1:$E$21,2,0))</f>
        <v>Scotland15simd3</v>
      </c>
      <c r="B613" t="s">
        <v>5</v>
      </c>
      <c r="C613">
        <v>15</v>
      </c>
      <c r="D613" t="s">
        <v>77</v>
      </c>
      <c r="E613">
        <v>1138</v>
      </c>
      <c r="F613">
        <v>41694</v>
      </c>
      <c r="G613">
        <v>2.7294095073631599</v>
      </c>
      <c r="H613">
        <v>3</v>
      </c>
    </row>
    <row r="614" spans="1:8">
      <c r="A614" t="str">
        <f>CONCATENATE(B614,C614,VLOOKUP(H614,Sheet1!$D$1:$E$21,2,0))</f>
        <v>Scotland15simd4</v>
      </c>
      <c r="B614" t="s">
        <v>5</v>
      </c>
      <c r="C614">
        <v>15</v>
      </c>
      <c r="D614" t="s">
        <v>77</v>
      </c>
      <c r="E614">
        <v>974</v>
      </c>
      <c r="F614">
        <v>36065</v>
      </c>
      <c r="G614">
        <v>2.7006793289893198</v>
      </c>
      <c r="H614">
        <v>4</v>
      </c>
    </row>
    <row r="615" spans="1:8">
      <c r="A615" t="str">
        <f>CONCATENATE(B615,C615,VLOOKUP(H615,Sheet1!$D$1:$E$21,2,0))</f>
        <v>Scotland15simd5</v>
      </c>
      <c r="B615" t="s">
        <v>5</v>
      </c>
      <c r="C615">
        <v>15</v>
      </c>
      <c r="D615" t="s">
        <v>77</v>
      </c>
      <c r="E615">
        <v>891</v>
      </c>
      <c r="F615">
        <v>31551</v>
      </c>
      <c r="G615">
        <v>2.8239992393267999</v>
      </c>
      <c r="H615" t="s">
        <v>30</v>
      </c>
    </row>
    <row r="616" spans="1:8">
      <c r="A616" t="str">
        <f>CONCATENATE(B616,C616,VLOOKUP(H616,Sheet1!$D$1:$E$21,2,0))</f>
        <v>Scotland15unknown</v>
      </c>
      <c r="B616" t="s">
        <v>5</v>
      </c>
      <c r="C616">
        <v>15</v>
      </c>
      <c r="D616" t="s">
        <v>77</v>
      </c>
      <c r="E616">
        <v>8</v>
      </c>
      <c r="F616">
        <v>461</v>
      </c>
      <c r="G616">
        <v>1.7353579175704901</v>
      </c>
      <c r="H616" t="s">
        <v>31</v>
      </c>
    </row>
    <row r="617" spans="1:8">
      <c r="A617" t="str">
        <f>CONCATENATE(B617,C617,VLOOKUP(H617,Sheet1!$D$1:$E$21,2,0))</f>
        <v>Scotland16simd1</v>
      </c>
      <c r="B617" t="s">
        <v>5</v>
      </c>
      <c r="C617">
        <v>16</v>
      </c>
      <c r="D617" t="s">
        <v>78</v>
      </c>
      <c r="E617">
        <v>1847</v>
      </c>
      <c r="F617">
        <v>62432</v>
      </c>
      <c r="G617">
        <v>2.9584187596104501</v>
      </c>
      <c r="H617" t="s">
        <v>29</v>
      </c>
    </row>
    <row r="618" spans="1:8">
      <c r="A618" t="str">
        <f>CONCATENATE(B618,C618,VLOOKUP(H618,Sheet1!$D$1:$E$21,2,0))</f>
        <v>Scotland16simd2</v>
      </c>
      <c r="B618" t="s">
        <v>5</v>
      </c>
      <c r="C618">
        <v>16</v>
      </c>
      <c r="D618" t="s">
        <v>78</v>
      </c>
      <c r="E618">
        <v>1542</v>
      </c>
      <c r="F618">
        <v>52962</v>
      </c>
      <c r="G618">
        <v>2.9115214682224901</v>
      </c>
      <c r="H618">
        <v>2</v>
      </c>
    </row>
    <row r="619" spans="1:8">
      <c r="A619" t="str">
        <f>CONCATENATE(B619,C619,VLOOKUP(H619,Sheet1!$D$1:$E$21,2,0))</f>
        <v>Scotland16simd3</v>
      </c>
      <c r="B619" t="s">
        <v>5</v>
      </c>
      <c r="C619">
        <v>16</v>
      </c>
      <c r="D619" t="s">
        <v>78</v>
      </c>
      <c r="E619">
        <v>1227</v>
      </c>
      <c r="F619">
        <v>42277</v>
      </c>
      <c r="G619">
        <v>2.9022872956926902</v>
      </c>
      <c r="H619">
        <v>3</v>
      </c>
    </row>
    <row r="620" spans="1:8">
      <c r="A620" t="str">
        <f>CONCATENATE(B620,C620,VLOOKUP(H620,Sheet1!$D$1:$E$21,2,0))</f>
        <v>Scotland16simd4</v>
      </c>
      <c r="B620" t="s">
        <v>5</v>
      </c>
      <c r="C620">
        <v>16</v>
      </c>
      <c r="D620" t="s">
        <v>78</v>
      </c>
      <c r="E620">
        <v>1066</v>
      </c>
      <c r="F620">
        <v>36302</v>
      </c>
      <c r="G620">
        <v>2.9364773290727699</v>
      </c>
      <c r="H620">
        <v>4</v>
      </c>
    </row>
    <row r="621" spans="1:8">
      <c r="A621" t="str">
        <f>CONCATENATE(B621,C621,VLOOKUP(H621,Sheet1!$D$1:$E$21,2,0))</f>
        <v>Scotland16simd5</v>
      </c>
      <c r="B621" t="s">
        <v>5</v>
      </c>
      <c r="C621">
        <v>16</v>
      </c>
      <c r="D621" t="s">
        <v>78</v>
      </c>
      <c r="E621">
        <v>911</v>
      </c>
      <c r="F621">
        <v>31714</v>
      </c>
      <c r="G621">
        <v>2.8725484013369398</v>
      </c>
      <c r="H621" t="s">
        <v>30</v>
      </c>
    </row>
    <row r="622" spans="1:8">
      <c r="A622" t="str">
        <f>CONCATENATE(B622,C622,VLOOKUP(H622,Sheet1!$D$1:$E$21,2,0))</f>
        <v>Scotland16unknown</v>
      </c>
      <c r="B622" t="s">
        <v>5</v>
      </c>
      <c r="C622">
        <v>16</v>
      </c>
      <c r="D622" t="s">
        <v>78</v>
      </c>
      <c r="E622">
        <v>7</v>
      </c>
      <c r="F622">
        <v>451</v>
      </c>
      <c r="G622">
        <v>1.5521064301552101</v>
      </c>
      <c r="H622" t="s">
        <v>31</v>
      </c>
    </row>
    <row r="623" spans="1:8">
      <c r="A623" t="str">
        <f>CONCATENATE(B623,C623,VLOOKUP(H623,Sheet1!$D$1:$E$21,2,0))</f>
        <v>Scotland17simd1</v>
      </c>
      <c r="B623" t="s">
        <v>5</v>
      </c>
      <c r="C623">
        <v>17</v>
      </c>
      <c r="D623" t="s">
        <v>79</v>
      </c>
      <c r="E623">
        <v>1882</v>
      </c>
      <c r="F623">
        <v>65024</v>
      </c>
      <c r="G623">
        <v>2.8943159448818898</v>
      </c>
      <c r="H623" t="s">
        <v>29</v>
      </c>
    </row>
    <row r="624" spans="1:8">
      <c r="A624" t="str">
        <f>CONCATENATE(B624,C624,VLOOKUP(H624,Sheet1!$D$1:$E$21,2,0))</f>
        <v>Scotland17simd2</v>
      </c>
      <c r="B624" t="s">
        <v>5</v>
      </c>
      <c r="C624">
        <v>17</v>
      </c>
      <c r="D624" t="s">
        <v>79</v>
      </c>
      <c r="E624">
        <v>1524</v>
      </c>
      <c r="F624">
        <v>54335</v>
      </c>
      <c r="G624">
        <v>2.8048219379773598</v>
      </c>
      <c r="H624">
        <v>2</v>
      </c>
    </row>
    <row r="625" spans="1:8">
      <c r="A625" t="str">
        <f>CONCATENATE(B625,C625,VLOOKUP(H625,Sheet1!$D$1:$E$21,2,0))</f>
        <v>Scotland17simd3</v>
      </c>
      <c r="B625" t="s">
        <v>5</v>
      </c>
      <c r="C625">
        <v>17</v>
      </c>
      <c r="D625" t="s">
        <v>79</v>
      </c>
      <c r="E625">
        <v>1287</v>
      </c>
      <c r="F625">
        <v>43728</v>
      </c>
      <c r="G625">
        <v>2.9431942919868201</v>
      </c>
      <c r="H625">
        <v>3</v>
      </c>
    </row>
    <row r="626" spans="1:8">
      <c r="A626" t="str">
        <f>CONCATENATE(B626,C626,VLOOKUP(H626,Sheet1!$D$1:$E$21,2,0))</f>
        <v>Scotland17simd4</v>
      </c>
      <c r="B626" t="s">
        <v>5</v>
      </c>
      <c r="C626">
        <v>17</v>
      </c>
      <c r="D626" t="s">
        <v>79</v>
      </c>
      <c r="E626">
        <v>1013</v>
      </c>
      <c r="F626">
        <v>37440</v>
      </c>
      <c r="G626">
        <v>2.70566239316239</v>
      </c>
      <c r="H626">
        <v>4</v>
      </c>
    </row>
    <row r="627" spans="1:8">
      <c r="A627" t="str">
        <f>CONCATENATE(B627,C627,VLOOKUP(H627,Sheet1!$D$1:$E$21,2,0))</f>
        <v>Scotland17simd5</v>
      </c>
      <c r="B627" t="s">
        <v>5</v>
      </c>
      <c r="C627">
        <v>17</v>
      </c>
      <c r="D627" t="s">
        <v>79</v>
      </c>
      <c r="E627">
        <v>955</v>
      </c>
      <c r="F627">
        <v>32656</v>
      </c>
      <c r="G627">
        <v>2.92442430181283</v>
      </c>
      <c r="H627" t="s">
        <v>30</v>
      </c>
    </row>
    <row r="628" spans="1:8">
      <c r="A628" t="str">
        <f>CONCATENATE(B628,C628,VLOOKUP(H628,Sheet1!$D$1:$E$21,2,0))</f>
        <v>Scotland17unknown</v>
      </c>
      <c r="B628" t="s">
        <v>5</v>
      </c>
      <c r="C628">
        <v>17</v>
      </c>
      <c r="D628" t="s">
        <v>79</v>
      </c>
      <c r="E628">
        <v>10</v>
      </c>
      <c r="F628">
        <v>411</v>
      </c>
      <c r="G628">
        <v>2.4330900243308999</v>
      </c>
      <c r="H628" t="s">
        <v>31</v>
      </c>
    </row>
    <row r="629" spans="1:8">
      <c r="A629" t="str">
        <f>CONCATENATE(B629,C629,VLOOKUP(H629,Sheet1!$D$1:$E$21,2,0))</f>
        <v>Scotland18simd1</v>
      </c>
      <c r="B629" t="s">
        <v>5</v>
      </c>
      <c r="C629">
        <v>18</v>
      </c>
      <c r="D629" t="s">
        <v>80</v>
      </c>
      <c r="E629">
        <v>1794</v>
      </c>
      <c r="F629">
        <v>62668</v>
      </c>
      <c r="G629">
        <v>2.8627050488287402</v>
      </c>
      <c r="H629" t="s">
        <v>29</v>
      </c>
    </row>
    <row r="630" spans="1:8">
      <c r="A630" t="str">
        <f>CONCATENATE(B630,C630,VLOOKUP(H630,Sheet1!$D$1:$E$21,2,0))</f>
        <v>Scotland18simd2</v>
      </c>
      <c r="B630" t="s">
        <v>5</v>
      </c>
      <c r="C630">
        <v>18</v>
      </c>
      <c r="D630" t="s">
        <v>80</v>
      </c>
      <c r="E630">
        <v>1479</v>
      </c>
      <c r="F630">
        <v>52993</v>
      </c>
      <c r="G630">
        <v>2.7909346517464502</v>
      </c>
      <c r="H630">
        <v>2</v>
      </c>
    </row>
    <row r="631" spans="1:8">
      <c r="A631" t="str">
        <f>CONCATENATE(B631,C631,VLOOKUP(H631,Sheet1!$D$1:$E$21,2,0))</f>
        <v>Scotland18simd3</v>
      </c>
      <c r="B631" t="s">
        <v>5</v>
      </c>
      <c r="C631">
        <v>18</v>
      </c>
      <c r="D631" t="s">
        <v>80</v>
      </c>
      <c r="E631">
        <v>1232</v>
      </c>
      <c r="F631">
        <v>42791</v>
      </c>
      <c r="G631">
        <v>2.8791100932439</v>
      </c>
      <c r="H631">
        <v>3</v>
      </c>
    </row>
    <row r="632" spans="1:8">
      <c r="A632" t="str">
        <f>CONCATENATE(B632,C632,VLOOKUP(H632,Sheet1!$D$1:$E$21,2,0))</f>
        <v>Scotland18simd4</v>
      </c>
      <c r="B632" t="s">
        <v>5</v>
      </c>
      <c r="C632">
        <v>18</v>
      </c>
      <c r="D632" t="s">
        <v>80</v>
      </c>
      <c r="E632">
        <v>1013</v>
      </c>
      <c r="F632">
        <v>36743</v>
      </c>
      <c r="G632">
        <v>2.7569877255531599</v>
      </c>
      <c r="H632">
        <v>4</v>
      </c>
    </row>
    <row r="633" spans="1:8">
      <c r="A633" t="str">
        <f>CONCATENATE(B633,C633,VLOOKUP(H633,Sheet1!$D$1:$E$21,2,0))</f>
        <v>Scotland18simd5</v>
      </c>
      <c r="B633" t="s">
        <v>5</v>
      </c>
      <c r="C633">
        <v>18</v>
      </c>
      <c r="D633" t="s">
        <v>80</v>
      </c>
      <c r="E633">
        <v>900</v>
      </c>
      <c r="F633">
        <v>32273</v>
      </c>
      <c r="G633">
        <v>2.7887088278127199</v>
      </c>
      <c r="H633" t="s">
        <v>30</v>
      </c>
    </row>
    <row r="634" spans="1:8">
      <c r="A634" t="str">
        <f>CONCATENATE(B634,C634,VLOOKUP(H634,Sheet1!$D$1:$E$21,2,0))</f>
        <v>Scotland18unknown</v>
      </c>
      <c r="B634" t="s">
        <v>5</v>
      </c>
      <c r="C634">
        <v>18</v>
      </c>
      <c r="D634" t="s">
        <v>80</v>
      </c>
      <c r="E634">
        <v>6</v>
      </c>
      <c r="F634">
        <v>444</v>
      </c>
      <c r="G634">
        <v>1.35135135135135</v>
      </c>
      <c r="H634" t="s">
        <v>31</v>
      </c>
    </row>
    <row r="635" spans="1:8">
      <c r="A635" t="str">
        <f>CONCATENATE(B635,C635,VLOOKUP(H635,Sheet1!$D$1:$E$21,2,0))</f>
        <v>Scotland19simd1</v>
      </c>
      <c r="B635" t="s">
        <v>5</v>
      </c>
      <c r="C635">
        <v>19</v>
      </c>
      <c r="D635" t="s">
        <v>81</v>
      </c>
      <c r="E635">
        <v>1653</v>
      </c>
      <c r="F635">
        <v>61887</v>
      </c>
      <c r="G635">
        <v>2.6709971399486099</v>
      </c>
      <c r="H635" t="s">
        <v>29</v>
      </c>
    </row>
    <row r="636" spans="1:8">
      <c r="A636" t="str">
        <f>CONCATENATE(B636,C636,VLOOKUP(H636,Sheet1!$D$1:$E$21,2,0))</f>
        <v>Scotland19simd2</v>
      </c>
      <c r="B636" t="s">
        <v>5</v>
      </c>
      <c r="C636">
        <v>19</v>
      </c>
      <c r="D636" t="s">
        <v>81</v>
      </c>
      <c r="E636">
        <v>1419</v>
      </c>
      <c r="F636">
        <v>52953</v>
      </c>
      <c r="G636">
        <v>2.6797348592147698</v>
      </c>
      <c r="H636">
        <v>2</v>
      </c>
    </row>
    <row r="637" spans="1:8">
      <c r="A637" t="str">
        <f>CONCATENATE(B637,C637,VLOOKUP(H637,Sheet1!$D$1:$E$21,2,0))</f>
        <v>Scotland19simd3</v>
      </c>
      <c r="B637" t="s">
        <v>5</v>
      </c>
      <c r="C637">
        <v>19</v>
      </c>
      <c r="D637" t="s">
        <v>81</v>
      </c>
      <c r="E637">
        <v>1109</v>
      </c>
      <c r="F637">
        <v>42525</v>
      </c>
      <c r="G637">
        <v>2.60787771898883</v>
      </c>
      <c r="H637">
        <v>3</v>
      </c>
    </row>
    <row r="638" spans="1:8">
      <c r="A638" t="str">
        <f>CONCATENATE(B638,C638,VLOOKUP(H638,Sheet1!$D$1:$E$21,2,0))</f>
        <v>Scotland19simd4</v>
      </c>
      <c r="B638" t="s">
        <v>5</v>
      </c>
      <c r="C638">
        <v>19</v>
      </c>
      <c r="D638" t="s">
        <v>81</v>
      </c>
      <c r="E638">
        <v>974</v>
      </c>
      <c r="F638">
        <v>36872</v>
      </c>
      <c r="G638">
        <v>2.6415708396615298</v>
      </c>
      <c r="H638">
        <v>4</v>
      </c>
    </row>
    <row r="639" spans="1:8">
      <c r="A639" t="str">
        <f>CONCATENATE(B639,C639,VLOOKUP(H639,Sheet1!$D$1:$E$21,2,0))</f>
        <v>Scotland19simd5</v>
      </c>
      <c r="B639" t="s">
        <v>5</v>
      </c>
      <c r="C639">
        <v>19</v>
      </c>
      <c r="D639" t="s">
        <v>81</v>
      </c>
      <c r="E639">
        <v>852</v>
      </c>
      <c r="F639">
        <v>31733</v>
      </c>
      <c r="G639">
        <v>2.6849021523335299</v>
      </c>
      <c r="H639" t="s">
        <v>30</v>
      </c>
    </row>
    <row r="640" spans="1:8">
      <c r="A640" t="str">
        <f>CONCATENATE(B640,C640,VLOOKUP(H640,Sheet1!$D$1:$E$21,2,0))</f>
        <v>Scotland19unknown</v>
      </c>
      <c r="B640" t="s">
        <v>5</v>
      </c>
      <c r="C640">
        <v>19</v>
      </c>
      <c r="D640" t="s">
        <v>81</v>
      </c>
      <c r="E640">
        <v>12</v>
      </c>
      <c r="F640">
        <v>424</v>
      </c>
      <c r="G640">
        <v>2.8301886792452802</v>
      </c>
      <c r="H640" t="s">
        <v>31</v>
      </c>
    </row>
    <row r="641" spans="1:8">
      <c r="A641" t="str">
        <f>CONCATENATE(B641,C641,VLOOKUP(H641,Sheet1!$D$1:$E$21,2,0))</f>
        <v>Scotland20simd1</v>
      </c>
      <c r="B641" t="s">
        <v>5</v>
      </c>
      <c r="C641">
        <v>20</v>
      </c>
      <c r="D641" t="s">
        <v>82</v>
      </c>
      <c r="E641">
        <v>1925</v>
      </c>
      <c r="F641">
        <v>63801</v>
      </c>
      <c r="G641">
        <v>3.0171940878669599</v>
      </c>
      <c r="H641" t="s">
        <v>29</v>
      </c>
    </row>
    <row r="642" spans="1:8">
      <c r="A642" t="str">
        <f>CONCATENATE(B642,C642,VLOOKUP(H642,Sheet1!$D$1:$E$21,2,0))</f>
        <v>Scotland20simd2</v>
      </c>
      <c r="B642" t="s">
        <v>5</v>
      </c>
      <c r="C642">
        <v>20</v>
      </c>
      <c r="D642" t="s">
        <v>82</v>
      </c>
      <c r="E642">
        <v>1650</v>
      </c>
      <c r="F642">
        <v>54516</v>
      </c>
      <c r="G642">
        <v>3.0266343825665798</v>
      </c>
      <c r="H642">
        <v>2</v>
      </c>
    </row>
    <row r="643" spans="1:8">
      <c r="A643" t="str">
        <f>CONCATENATE(B643,C643,VLOOKUP(H643,Sheet1!$D$1:$E$21,2,0))</f>
        <v>Scotland20simd3</v>
      </c>
      <c r="B643" t="s">
        <v>5</v>
      </c>
      <c r="C643">
        <v>20</v>
      </c>
      <c r="D643" t="s">
        <v>82</v>
      </c>
      <c r="E643">
        <v>1363</v>
      </c>
      <c r="F643">
        <v>43755</v>
      </c>
      <c r="G643">
        <v>3.11507256313564</v>
      </c>
      <c r="H643">
        <v>3</v>
      </c>
    </row>
    <row r="644" spans="1:8">
      <c r="A644" t="str">
        <f>CONCATENATE(B644,C644,VLOOKUP(H644,Sheet1!$D$1:$E$21,2,0))</f>
        <v>Scotland20simd4</v>
      </c>
      <c r="B644" t="s">
        <v>5</v>
      </c>
      <c r="C644">
        <v>20</v>
      </c>
      <c r="D644" t="s">
        <v>82</v>
      </c>
      <c r="E644">
        <v>1144</v>
      </c>
      <c r="F644">
        <v>37542</v>
      </c>
      <c r="G644">
        <v>3.0472537424750898</v>
      </c>
      <c r="H644">
        <v>4</v>
      </c>
    </row>
    <row r="645" spans="1:8">
      <c r="A645" t="str">
        <f>CONCATENATE(B645,C645,VLOOKUP(H645,Sheet1!$D$1:$E$21,2,0))</f>
        <v>Scotland20simd5</v>
      </c>
      <c r="B645" t="s">
        <v>5</v>
      </c>
      <c r="C645">
        <v>20</v>
      </c>
      <c r="D645" t="s">
        <v>82</v>
      </c>
      <c r="E645">
        <v>986</v>
      </c>
      <c r="F645">
        <v>32779</v>
      </c>
      <c r="G645">
        <v>3.0080234296348198</v>
      </c>
      <c r="H645" t="s">
        <v>30</v>
      </c>
    </row>
    <row r="646" spans="1:8">
      <c r="A646" t="str">
        <f>CONCATENATE(B646,C646,VLOOKUP(H646,Sheet1!$D$1:$E$21,2,0))</f>
        <v>Scotland20unknown</v>
      </c>
      <c r="B646" t="s">
        <v>5</v>
      </c>
      <c r="C646">
        <v>20</v>
      </c>
      <c r="D646" t="s">
        <v>82</v>
      </c>
      <c r="E646">
        <v>8</v>
      </c>
      <c r="F646">
        <v>442</v>
      </c>
      <c r="G646">
        <v>1.80995475113122</v>
      </c>
      <c r="H646" t="s">
        <v>31</v>
      </c>
    </row>
    <row r="647" spans="1:8">
      <c r="A647" t="str">
        <f>CONCATENATE(B647,C647,VLOOKUP(H647,Sheet1!$D$1:$E$21,2,0))</f>
        <v>Scotland21simd1</v>
      </c>
      <c r="B647" t="s">
        <v>5</v>
      </c>
      <c r="C647">
        <v>21</v>
      </c>
      <c r="D647" t="s">
        <v>83</v>
      </c>
      <c r="E647">
        <v>1877</v>
      </c>
      <c r="F647">
        <v>62721</v>
      </c>
      <c r="G647">
        <v>2.9926181023899399</v>
      </c>
      <c r="H647" t="s">
        <v>29</v>
      </c>
    </row>
    <row r="648" spans="1:8">
      <c r="A648" t="str">
        <f>CONCATENATE(B648,C648,VLOOKUP(H648,Sheet1!$D$1:$E$21,2,0))</f>
        <v>Scotland21simd2</v>
      </c>
      <c r="B648" t="s">
        <v>5</v>
      </c>
      <c r="C648">
        <v>21</v>
      </c>
      <c r="D648" t="s">
        <v>83</v>
      </c>
      <c r="E648">
        <v>1589</v>
      </c>
      <c r="F648">
        <v>53098</v>
      </c>
      <c r="G648">
        <v>2.9925797581829801</v>
      </c>
      <c r="H648">
        <v>2</v>
      </c>
    </row>
    <row r="649" spans="1:8">
      <c r="A649" t="str">
        <f>CONCATENATE(B649,C649,VLOOKUP(H649,Sheet1!$D$1:$E$21,2,0))</f>
        <v>Scotland21simd3</v>
      </c>
      <c r="B649" t="s">
        <v>5</v>
      </c>
      <c r="C649">
        <v>21</v>
      </c>
      <c r="D649" t="s">
        <v>83</v>
      </c>
      <c r="E649">
        <v>1361</v>
      </c>
      <c r="F649">
        <v>42621</v>
      </c>
      <c r="G649">
        <v>3.1932615377396099</v>
      </c>
      <c r="H649">
        <v>3</v>
      </c>
    </row>
    <row r="650" spans="1:8">
      <c r="A650" t="str">
        <f>CONCATENATE(B650,C650,VLOOKUP(H650,Sheet1!$D$1:$E$21,2,0))</f>
        <v>Scotland21simd4</v>
      </c>
      <c r="B650" t="s">
        <v>5</v>
      </c>
      <c r="C650">
        <v>21</v>
      </c>
      <c r="D650" t="s">
        <v>83</v>
      </c>
      <c r="E650">
        <v>1128</v>
      </c>
      <c r="F650">
        <v>36711</v>
      </c>
      <c r="G650">
        <v>3.0726485249652602</v>
      </c>
      <c r="H650">
        <v>4</v>
      </c>
    </row>
    <row r="651" spans="1:8">
      <c r="A651" t="str">
        <f>CONCATENATE(B651,C651,VLOOKUP(H651,Sheet1!$D$1:$E$21,2,0))</f>
        <v>Scotland21simd5</v>
      </c>
      <c r="B651" t="s">
        <v>5</v>
      </c>
      <c r="C651">
        <v>21</v>
      </c>
      <c r="D651" t="s">
        <v>83</v>
      </c>
      <c r="E651">
        <v>1007</v>
      </c>
      <c r="F651">
        <v>32025</v>
      </c>
      <c r="G651">
        <v>3.1444184231069401</v>
      </c>
      <c r="H651" t="s">
        <v>30</v>
      </c>
    </row>
    <row r="652" spans="1:8">
      <c r="A652" t="str">
        <f>CONCATENATE(B652,C652,VLOOKUP(H652,Sheet1!$D$1:$E$21,2,0))</f>
        <v>Scotland21unknown</v>
      </c>
      <c r="B652" t="s">
        <v>5</v>
      </c>
      <c r="C652">
        <v>21</v>
      </c>
      <c r="D652" t="s">
        <v>83</v>
      </c>
      <c r="E652">
        <v>13</v>
      </c>
      <c r="F652">
        <v>411</v>
      </c>
      <c r="G652">
        <v>3.16301703163017</v>
      </c>
      <c r="H652" t="s">
        <v>31</v>
      </c>
    </row>
    <row r="653" spans="1:8">
      <c r="A653" t="str">
        <f>CONCATENATE(B653,C653,VLOOKUP(H653,Sheet1!$D$1:$E$21,2,0))</f>
        <v>Scotland22simd1</v>
      </c>
      <c r="B653" t="s">
        <v>5</v>
      </c>
      <c r="C653">
        <v>22</v>
      </c>
      <c r="D653" t="s">
        <v>84</v>
      </c>
      <c r="E653">
        <v>1786</v>
      </c>
      <c r="F653">
        <v>62952</v>
      </c>
      <c r="G653">
        <v>2.83708222137501</v>
      </c>
      <c r="H653" t="s">
        <v>29</v>
      </c>
    </row>
    <row r="654" spans="1:8">
      <c r="A654" t="str">
        <f>CONCATENATE(B654,C654,VLOOKUP(H654,Sheet1!$D$1:$E$21,2,0))</f>
        <v>Scotland22simd2</v>
      </c>
      <c r="B654" t="s">
        <v>5</v>
      </c>
      <c r="C654">
        <v>22</v>
      </c>
      <c r="D654" t="s">
        <v>84</v>
      </c>
      <c r="E654">
        <v>1447</v>
      </c>
      <c r="F654">
        <v>53724</v>
      </c>
      <c r="G654">
        <v>2.6933958752140499</v>
      </c>
      <c r="H654">
        <v>2</v>
      </c>
    </row>
    <row r="655" spans="1:8">
      <c r="A655" t="str">
        <f>CONCATENATE(B655,C655,VLOOKUP(H655,Sheet1!$D$1:$E$21,2,0))</f>
        <v>Scotland22simd3</v>
      </c>
      <c r="B655" t="s">
        <v>5</v>
      </c>
      <c r="C655">
        <v>22</v>
      </c>
      <c r="D655" t="s">
        <v>84</v>
      </c>
      <c r="E655">
        <v>1146</v>
      </c>
      <c r="F655">
        <v>42729</v>
      </c>
      <c r="G655">
        <v>2.6820192375201799</v>
      </c>
      <c r="H655">
        <v>3</v>
      </c>
    </row>
    <row r="656" spans="1:8">
      <c r="A656" t="str">
        <f>CONCATENATE(B656,C656,VLOOKUP(H656,Sheet1!$D$1:$E$21,2,0))</f>
        <v>Scotland22simd4</v>
      </c>
      <c r="B656" t="s">
        <v>5</v>
      </c>
      <c r="C656">
        <v>22</v>
      </c>
      <c r="D656" t="s">
        <v>84</v>
      </c>
      <c r="E656">
        <v>980</v>
      </c>
      <c r="F656">
        <v>37286</v>
      </c>
      <c r="G656">
        <v>2.6283323499436699</v>
      </c>
      <c r="H656">
        <v>4</v>
      </c>
    </row>
    <row r="657" spans="1:8">
      <c r="A657" t="str">
        <f>CONCATENATE(B657,C657,VLOOKUP(H657,Sheet1!$D$1:$E$21,2,0))</f>
        <v>Scotland22simd5</v>
      </c>
      <c r="B657" t="s">
        <v>5</v>
      </c>
      <c r="C657">
        <v>22</v>
      </c>
      <c r="D657" t="s">
        <v>84</v>
      </c>
      <c r="E657">
        <v>883</v>
      </c>
      <c r="F657">
        <v>32820</v>
      </c>
      <c r="G657">
        <v>2.6904326630103599</v>
      </c>
      <c r="H657" t="s">
        <v>30</v>
      </c>
    </row>
    <row r="658" spans="1:8">
      <c r="A658" t="str">
        <f>CONCATENATE(B658,C658,VLOOKUP(H658,Sheet1!$D$1:$E$21,2,0))</f>
        <v>Scotland22unknown</v>
      </c>
      <c r="B658" t="s">
        <v>5</v>
      </c>
      <c r="C658">
        <v>22</v>
      </c>
      <c r="D658" t="s">
        <v>84</v>
      </c>
      <c r="E658">
        <v>12</v>
      </c>
      <c r="F658">
        <v>461</v>
      </c>
      <c r="G658">
        <v>2.6030368763557399</v>
      </c>
      <c r="H658" t="s">
        <v>31</v>
      </c>
    </row>
    <row r="659" spans="1:8">
      <c r="A659" t="str">
        <f>CONCATENATE(B659,C659,VLOOKUP(H659,Sheet1!$D$1:$E$21,2,0))</f>
        <v>Scotland23simd1</v>
      </c>
      <c r="B659" t="s">
        <v>5</v>
      </c>
      <c r="C659">
        <v>23</v>
      </c>
      <c r="D659" t="s">
        <v>85</v>
      </c>
      <c r="E659">
        <v>1685</v>
      </c>
      <c r="F659">
        <v>63683</v>
      </c>
      <c r="G659">
        <v>2.6459180629053201</v>
      </c>
      <c r="H659" t="s">
        <v>29</v>
      </c>
    </row>
    <row r="660" spans="1:8">
      <c r="A660" t="str">
        <f>CONCATENATE(B660,C660,VLOOKUP(H660,Sheet1!$D$1:$E$21,2,0))</f>
        <v>Scotland23simd2</v>
      </c>
      <c r="B660" t="s">
        <v>5</v>
      </c>
      <c r="C660">
        <v>23</v>
      </c>
      <c r="D660" t="s">
        <v>85</v>
      </c>
      <c r="E660">
        <v>1400</v>
      </c>
      <c r="F660">
        <v>53246</v>
      </c>
      <c r="G660">
        <v>2.6293054877361599</v>
      </c>
      <c r="H660">
        <v>2</v>
      </c>
    </row>
    <row r="661" spans="1:8">
      <c r="A661" t="str">
        <f>CONCATENATE(B661,C661,VLOOKUP(H661,Sheet1!$D$1:$E$21,2,0))</f>
        <v>Scotland23simd3</v>
      </c>
      <c r="B661" t="s">
        <v>5</v>
      </c>
      <c r="C661">
        <v>23</v>
      </c>
      <c r="D661" t="s">
        <v>85</v>
      </c>
      <c r="E661">
        <v>1082</v>
      </c>
      <c r="F661">
        <v>42919</v>
      </c>
      <c r="G661">
        <v>2.5210279829446098</v>
      </c>
      <c r="H661">
        <v>3</v>
      </c>
    </row>
    <row r="662" spans="1:8">
      <c r="A662" t="str">
        <f>CONCATENATE(B662,C662,VLOOKUP(H662,Sheet1!$D$1:$E$21,2,0))</f>
        <v>Scotland23simd4</v>
      </c>
      <c r="B662" t="s">
        <v>5</v>
      </c>
      <c r="C662">
        <v>23</v>
      </c>
      <c r="D662" t="s">
        <v>85</v>
      </c>
      <c r="E662">
        <v>949</v>
      </c>
      <c r="F662">
        <v>36878</v>
      </c>
      <c r="G662">
        <v>2.5733499647486302</v>
      </c>
      <c r="H662">
        <v>4</v>
      </c>
    </row>
    <row r="663" spans="1:8">
      <c r="A663" t="str">
        <f>CONCATENATE(B663,C663,VLOOKUP(H663,Sheet1!$D$1:$E$21,2,0))</f>
        <v>Scotland23simd5</v>
      </c>
      <c r="B663" t="s">
        <v>5</v>
      </c>
      <c r="C663">
        <v>23</v>
      </c>
      <c r="D663" t="s">
        <v>85</v>
      </c>
      <c r="E663">
        <v>796</v>
      </c>
      <c r="F663">
        <v>32172</v>
      </c>
      <c r="G663">
        <v>2.47420116871813</v>
      </c>
      <c r="H663" t="s">
        <v>30</v>
      </c>
    </row>
    <row r="664" spans="1:8">
      <c r="A664" t="str">
        <f>CONCATENATE(B664,C664,VLOOKUP(H664,Sheet1!$D$1:$E$21,2,0))</f>
        <v>Scotland23unknown</v>
      </c>
      <c r="B664" t="s">
        <v>5</v>
      </c>
      <c r="C664">
        <v>23</v>
      </c>
      <c r="D664" t="s">
        <v>85</v>
      </c>
      <c r="E664">
        <v>11</v>
      </c>
      <c r="F664">
        <v>498</v>
      </c>
      <c r="G664">
        <v>2.20883534136546</v>
      </c>
      <c r="H664" t="s">
        <v>31</v>
      </c>
    </row>
    <row r="665" spans="1:8">
      <c r="A665" t="str">
        <f>CONCATENATE(B665,C665,VLOOKUP(H665,Sheet1!$D$1:$E$21,2,0))</f>
        <v>Scotland24simd1</v>
      </c>
      <c r="B665" t="s">
        <v>5</v>
      </c>
      <c r="C665">
        <v>24</v>
      </c>
      <c r="D665" t="s">
        <v>86</v>
      </c>
      <c r="E665">
        <v>1779</v>
      </c>
      <c r="F665">
        <v>63393</v>
      </c>
      <c r="G665">
        <v>2.80630353509062</v>
      </c>
      <c r="H665" t="s">
        <v>29</v>
      </c>
    </row>
    <row r="666" spans="1:8">
      <c r="A666" t="str">
        <f>CONCATENATE(B666,C666,VLOOKUP(H666,Sheet1!$D$1:$E$21,2,0))</f>
        <v>Scotland24simd2</v>
      </c>
      <c r="B666" t="s">
        <v>5</v>
      </c>
      <c r="C666">
        <v>24</v>
      </c>
      <c r="D666" t="s">
        <v>86</v>
      </c>
      <c r="E666">
        <v>1520</v>
      </c>
      <c r="F666">
        <v>54121</v>
      </c>
      <c r="G666">
        <v>2.8085216459415001</v>
      </c>
      <c r="H666">
        <v>2</v>
      </c>
    </row>
    <row r="667" spans="1:8">
      <c r="A667" t="str">
        <f>CONCATENATE(B667,C667,VLOOKUP(H667,Sheet1!$D$1:$E$21,2,0))</f>
        <v>Scotland24simd3</v>
      </c>
      <c r="B667" t="s">
        <v>5</v>
      </c>
      <c r="C667">
        <v>24</v>
      </c>
      <c r="D667" t="s">
        <v>86</v>
      </c>
      <c r="E667">
        <v>1178</v>
      </c>
      <c r="F667">
        <v>43988</v>
      </c>
      <c r="G667">
        <v>2.6780030917522901</v>
      </c>
      <c r="H667">
        <v>3</v>
      </c>
    </row>
    <row r="668" spans="1:8">
      <c r="A668" t="str">
        <f>CONCATENATE(B668,C668,VLOOKUP(H668,Sheet1!$D$1:$E$21,2,0))</f>
        <v>Scotland24simd4</v>
      </c>
      <c r="B668" t="s">
        <v>5</v>
      </c>
      <c r="C668">
        <v>24</v>
      </c>
      <c r="D668" t="s">
        <v>86</v>
      </c>
      <c r="E668">
        <v>1046</v>
      </c>
      <c r="F668">
        <v>37773</v>
      </c>
      <c r="G668">
        <v>2.7691737484446501</v>
      </c>
      <c r="H668">
        <v>4</v>
      </c>
    </row>
    <row r="669" spans="1:8">
      <c r="A669" t="str">
        <f>CONCATENATE(B669,C669,VLOOKUP(H669,Sheet1!$D$1:$E$21,2,0))</f>
        <v>Scotland24simd5</v>
      </c>
      <c r="B669" t="s">
        <v>5</v>
      </c>
      <c r="C669">
        <v>24</v>
      </c>
      <c r="D669" t="s">
        <v>86</v>
      </c>
      <c r="E669">
        <v>897</v>
      </c>
      <c r="F669">
        <v>32310</v>
      </c>
      <c r="G669">
        <v>2.7762302692664802</v>
      </c>
      <c r="H669" t="s">
        <v>30</v>
      </c>
    </row>
    <row r="670" spans="1:8">
      <c r="A670" t="str">
        <f>CONCATENATE(B670,C670,VLOOKUP(H670,Sheet1!$D$1:$E$21,2,0))</f>
        <v>Scotland24unknown</v>
      </c>
      <c r="B670" t="s">
        <v>5</v>
      </c>
      <c r="C670">
        <v>24</v>
      </c>
      <c r="D670" t="s">
        <v>86</v>
      </c>
      <c r="E670">
        <v>9</v>
      </c>
      <c r="F670">
        <v>395</v>
      </c>
      <c r="G670">
        <v>2.27848101265822</v>
      </c>
      <c r="H670" t="s">
        <v>31</v>
      </c>
    </row>
    <row r="671" spans="1:8">
      <c r="A671" t="str">
        <f>CONCATENATE(B671,C671,VLOOKUP(H671,Sheet1!$D$1:$E$21,2,0))</f>
        <v>Scotland25simd1</v>
      </c>
      <c r="B671" t="s">
        <v>5</v>
      </c>
      <c r="C671">
        <v>25</v>
      </c>
      <c r="D671" t="s">
        <v>100</v>
      </c>
      <c r="E671">
        <v>1738</v>
      </c>
      <c r="F671">
        <v>64640</v>
      </c>
      <c r="G671">
        <v>2.6887376237623699</v>
      </c>
      <c r="H671" t="s">
        <v>29</v>
      </c>
    </row>
    <row r="672" spans="1:8">
      <c r="A672" t="str">
        <f>CONCATENATE(B672,C672,VLOOKUP(H672,Sheet1!$D$1:$E$21,2,0))</f>
        <v>Scotland25simd2</v>
      </c>
      <c r="B672" t="s">
        <v>5</v>
      </c>
      <c r="C672">
        <v>25</v>
      </c>
      <c r="D672" t="s">
        <v>100</v>
      </c>
      <c r="E672">
        <v>1542</v>
      </c>
      <c r="F672">
        <v>55580</v>
      </c>
      <c r="G672">
        <v>2.7743792731198198</v>
      </c>
      <c r="H672">
        <v>2</v>
      </c>
    </row>
    <row r="673" spans="1:8">
      <c r="A673" t="str">
        <f>CONCATENATE(B673,C673,VLOOKUP(H673,Sheet1!$D$1:$E$21,2,0))</f>
        <v>Scotland25simd3</v>
      </c>
      <c r="B673" t="s">
        <v>5</v>
      </c>
      <c r="C673">
        <v>25</v>
      </c>
      <c r="D673" t="s">
        <v>100</v>
      </c>
      <c r="E673">
        <v>1222</v>
      </c>
      <c r="F673">
        <v>44907</v>
      </c>
      <c r="G673">
        <v>2.7211793261629502</v>
      </c>
      <c r="H673">
        <v>3</v>
      </c>
    </row>
    <row r="674" spans="1:8">
      <c r="A674" t="str">
        <f>CONCATENATE(B674,C674,VLOOKUP(H674,Sheet1!$D$1:$E$21,2,0))</f>
        <v>Scotland25simd4</v>
      </c>
      <c r="B674" t="s">
        <v>5</v>
      </c>
      <c r="C674">
        <v>25</v>
      </c>
      <c r="D674" t="s">
        <v>100</v>
      </c>
      <c r="E674">
        <v>1012</v>
      </c>
      <c r="F674">
        <v>37510</v>
      </c>
      <c r="G674">
        <v>2.6979472140762399</v>
      </c>
      <c r="H674">
        <v>4</v>
      </c>
    </row>
    <row r="675" spans="1:8">
      <c r="A675" t="str">
        <f>CONCATENATE(B675,C675,VLOOKUP(H675,Sheet1!$D$1:$E$21,2,0))</f>
        <v>Scotland25simd5</v>
      </c>
      <c r="B675" t="s">
        <v>5</v>
      </c>
      <c r="C675">
        <v>25</v>
      </c>
      <c r="D675" t="s">
        <v>100</v>
      </c>
      <c r="E675">
        <v>856</v>
      </c>
      <c r="F675">
        <v>32793</v>
      </c>
      <c r="G675">
        <v>2.6103131765925598</v>
      </c>
      <c r="H675" t="s">
        <v>30</v>
      </c>
    </row>
    <row r="676" spans="1:8">
      <c r="A676" t="str">
        <f>CONCATENATE(B676,C676,VLOOKUP(H676,Sheet1!$D$1:$E$21,2,0))</f>
        <v>Scotland25unknown</v>
      </c>
      <c r="B676" t="s">
        <v>5</v>
      </c>
      <c r="C676">
        <v>25</v>
      </c>
      <c r="D676" t="s">
        <v>100</v>
      </c>
      <c r="E676">
        <v>11</v>
      </c>
      <c r="F676">
        <v>371</v>
      </c>
      <c r="G676">
        <v>2.9649595687331498</v>
      </c>
      <c r="H676" t="s">
        <v>31</v>
      </c>
    </row>
    <row r="677" spans="1:8">
      <c r="A677" t="str">
        <f>CONCATENATE(B677,C677,VLOOKUP(H677,Sheet1!$D$1:$E$21,2,0))</f>
        <v>Scotland26simd1</v>
      </c>
      <c r="B677" t="s">
        <v>5</v>
      </c>
      <c r="C677">
        <v>26</v>
      </c>
      <c r="D677" t="s">
        <v>101</v>
      </c>
      <c r="E677">
        <v>1624</v>
      </c>
      <c r="F677">
        <v>64547</v>
      </c>
      <c r="G677">
        <v>2.51599609586812</v>
      </c>
      <c r="H677" t="s">
        <v>29</v>
      </c>
    </row>
    <row r="678" spans="1:8">
      <c r="A678" t="str">
        <f>CONCATENATE(B678,C678,VLOOKUP(H678,Sheet1!$D$1:$E$21,2,0))</f>
        <v>Scotland26simd2</v>
      </c>
      <c r="B678" t="s">
        <v>5</v>
      </c>
      <c r="C678">
        <v>26</v>
      </c>
      <c r="D678" t="s">
        <v>101</v>
      </c>
      <c r="E678">
        <v>1313</v>
      </c>
      <c r="F678">
        <v>54833</v>
      </c>
      <c r="G678">
        <v>2.3945434318749599</v>
      </c>
      <c r="H678">
        <v>2</v>
      </c>
    </row>
    <row r="679" spans="1:8">
      <c r="A679" t="str">
        <f>CONCATENATE(B679,C679,VLOOKUP(H679,Sheet1!$D$1:$E$21,2,0))</f>
        <v>Scotland26simd3</v>
      </c>
      <c r="B679" t="s">
        <v>5</v>
      </c>
      <c r="C679">
        <v>26</v>
      </c>
      <c r="D679" t="s">
        <v>101</v>
      </c>
      <c r="E679">
        <v>1162</v>
      </c>
      <c r="F679">
        <v>44188</v>
      </c>
      <c r="G679">
        <v>2.6296732144473598</v>
      </c>
      <c r="H679">
        <v>3</v>
      </c>
    </row>
    <row r="680" spans="1:8">
      <c r="A680" t="str">
        <f>CONCATENATE(B680,C680,VLOOKUP(H680,Sheet1!$D$1:$E$21,2,0))</f>
        <v>Scotland26simd4</v>
      </c>
      <c r="B680" t="s">
        <v>5</v>
      </c>
      <c r="C680">
        <v>26</v>
      </c>
      <c r="D680" t="s">
        <v>101</v>
      </c>
      <c r="E680">
        <v>983</v>
      </c>
      <c r="F680">
        <v>37415</v>
      </c>
      <c r="G680">
        <v>2.6272885206467902</v>
      </c>
      <c r="H680">
        <v>4</v>
      </c>
    </row>
    <row r="681" spans="1:8">
      <c r="A681" t="str">
        <f>CONCATENATE(B681,C681,VLOOKUP(H681,Sheet1!$D$1:$E$21,2,0))</f>
        <v>Scotland26simd5</v>
      </c>
      <c r="B681" t="s">
        <v>5</v>
      </c>
      <c r="C681">
        <v>26</v>
      </c>
      <c r="D681" t="s">
        <v>101</v>
      </c>
      <c r="E681">
        <v>821</v>
      </c>
      <c r="F681">
        <v>32529</v>
      </c>
      <c r="G681">
        <v>2.5239017492083899</v>
      </c>
      <c r="H681" t="s">
        <v>30</v>
      </c>
    </row>
    <row r="682" spans="1:8">
      <c r="A682" t="str">
        <f>CONCATENATE(B682,C682,VLOOKUP(H682,Sheet1!$D$1:$E$21,2,0))</f>
        <v>Scotland26unknown</v>
      </c>
      <c r="B682" t="s">
        <v>5</v>
      </c>
      <c r="C682">
        <v>26</v>
      </c>
      <c r="D682" t="s">
        <v>101</v>
      </c>
      <c r="E682">
        <v>12</v>
      </c>
      <c r="F682">
        <v>383</v>
      </c>
      <c r="G682">
        <v>3.1331592689295</v>
      </c>
      <c r="H682" t="s">
        <v>31</v>
      </c>
    </row>
    <row r="683" spans="1:8">
      <c r="A683" t="str">
        <f>CONCATENATE(B683,C683,VLOOKUP(H683,Sheet1!$D$1:$E$21,2,0))</f>
        <v>Scotland27simd1</v>
      </c>
      <c r="B683" t="s">
        <v>5</v>
      </c>
      <c r="C683">
        <v>27</v>
      </c>
      <c r="D683" t="s">
        <v>102</v>
      </c>
      <c r="E683">
        <v>1721</v>
      </c>
      <c r="F683">
        <v>63705</v>
      </c>
      <c r="G683">
        <v>2.7015147947570801</v>
      </c>
      <c r="H683" t="s">
        <v>29</v>
      </c>
    </row>
    <row r="684" spans="1:8">
      <c r="A684" t="str">
        <f>CONCATENATE(B684,C684,VLOOKUP(H684,Sheet1!$D$1:$E$21,2,0))</f>
        <v>Scotland27simd2</v>
      </c>
      <c r="B684" t="s">
        <v>5</v>
      </c>
      <c r="C684">
        <v>27</v>
      </c>
      <c r="D684" t="s">
        <v>102</v>
      </c>
      <c r="E684">
        <v>1476</v>
      </c>
      <c r="F684">
        <v>55256</v>
      </c>
      <c r="G684">
        <v>2.6712031272621899</v>
      </c>
      <c r="H684">
        <v>2</v>
      </c>
    </row>
    <row r="685" spans="1:8">
      <c r="A685" t="str">
        <f>CONCATENATE(B685,C685,VLOOKUP(H685,Sheet1!$D$1:$E$21,2,0))</f>
        <v>Scotland27simd3</v>
      </c>
      <c r="B685" t="s">
        <v>5</v>
      </c>
      <c r="C685">
        <v>27</v>
      </c>
      <c r="D685" t="s">
        <v>102</v>
      </c>
      <c r="E685">
        <v>1190</v>
      </c>
      <c r="F685">
        <v>43878</v>
      </c>
      <c r="G685">
        <v>2.71206527189024</v>
      </c>
      <c r="H685">
        <v>3</v>
      </c>
    </row>
    <row r="686" spans="1:8">
      <c r="A686" t="str">
        <f>CONCATENATE(B686,C686,VLOOKUP(H686,Sheet1!$D$1:$E$21,2,0))</f>
        <v>Scotland27simd4</v>
      </c>
      <c r="B686" t="s">
        <v>5</v>
      </c>
      <c r="C686">
        <v>27</v>
      </c>
      <c r="D686" t="s">
        <v>102</v>
      </c>
      <c r="E686">
        <v>944</v>
      </c>
      <c r="F686">
        <v>36414</v>
      </c>
      <c r="G686">
        <v>2.5924095128247302</v>
      </c>
      <c r="H686">
        <v>4</v>
      </c>
    </row>
    <row r="687" spans="1:8">
      <c r="A687" t="str">
        <f>CONCATENATE(B687,C687,VLOOKUP(H687,Sheet1!$D$1:$E$21,2,0))</f>
        <v>Scotland27simd5</v>
      </c>
      <c r="B687" t="s">
        <v>5</v>
      </c>
      <c r="C687">
        <v>27</v>
      </c>
      <c r="D687" t="s">
        <v>102</v>
      </c>
      <c r="E687">
        <v>837</v>
      </c>
      <c r="F687">
        <v>32421</v>
      </c>
      <c r="G687">
        <v>2.5816600351623902</v>
      </c>
      <c r="H687" t="s">
        <v>30</v>
      </c>
    </row>
    <row r="688" spans="1:8">
      <c r="A688" t="str">
        <f>CONCATENATE(B688,C688,VLOOKUP(H688,Sheet1!$D$1:$E$21,2,0))</f>
        <v>Scotland27unknown</v>
      </c>
      <c r="B688" t="s">
        <v>5</v>
      </c>
      <c r="C688">
        <v>27</v>
      </c>
      <c r="D688" t="s">
        <v>102</v>
      </c>
      <c r="E688">
        <v>10</v>
      </c>
      <c r="F688">
        <v>337</v>
      </c>
      <c r="G688">
        <v>2.9673590504451002</v>
      </c>
      <c r="H688" t="s">
        <v>31</v>
      </c>
    </row>
    <row r="689" spans="1:8">
      <c r="A689" t="str">
        <f>CONCATENATE(B689,C689,VLOOKUP(H689,Sheet1!$D$1:$E$21,2,0))</f>
        <v>Scotland28simd1</v>
      </c>
      <c r="B689" t="s">
        <v>5</v>
      </c>
      <c r="C689">
        <v>28</v>
      </c>
      <c r="D689" t="s">
        <v>103</v>
      </c>
      <c r="E689">
        <v>1889</v>
      </c>
      <c r="F689">
        <v>64607</v>
      </c>
      <c r="G689">
        <v>2.9238317829337301</v>
      </c>
      <c r="H689" t="s">
        <v>29</v>
      </c>
    </row>
    <row r="690" spans="1:8">
      <c r="A690" t="str">
        <f>CONCATENATE(B690,C690,VLOOKUP(H690,Sheet1!$D$1:$E$21,2,0))</f>
        <v>Scotland28simd2</v>
      </c>
      <c r="B690" t="s">
        <v>5</v>
      </c>
      <c r="C690">
        <v>28</v>
      </c>
      <c r="D690" t="s">
        <v>103</v>
      </c>
      <c r="E690">
        <v>1666</v>
      </c>
      <c r="F690">
        <v>55681</v>
      </c>
      <c r="G690">
        <v>2.9920439647276398</v>
      </c>
      <c r="H690">
        <v>2</v>
      </c>
    </row>
    <row r="691" spans="1:8">
      <c r="A691" t="str">
        <f>CONCATENATE(B691,C691,VLOOKUP(H691,Sheet1!$D$1:$E$21,2,0))</f>
        <v>Scotland28simd3</v>
      </c>
      <c r="B691" t="s">
        <v>5</v>
      </c>
      <c r="C691">
        <v>28</v>
      </c>
      <c r="D691" t="s">
        <v>103</v>
      </c>
      <c r="E691">
        <v>1297</v>
      </c>
      <c r="F691">
        <v>44339</v>
      </c>
      <c r="G691">
        <v>2.9251900133065698</v>
      </c>
      <c r="H691">
        <v>3</v>
      </c>
    </row>
    <row r="692" spans="1:8">
      <c r="A692" t="str">
        <f>CONCATENATE(B692,C692,VLOOKUP(H692,Sheet1!$D$1:$E$21,2,0))</f>
        <v>Scotland28simd4</v>
      </c>
      <c r="B692" t="s">
        <v>5</v>
      </c>
      <c r="C692">
        <v>28</v>
      </c>
      <c r="D692" t="s">
        <v>103</v>
      </c>
      <c r="E692">
        <v>1106</v>
      </c>
      <c r="F692">
        <v>37486</v>
      </c>
      <c r="G692">
        <v>2.9504348290028202</v>
      </c>
      <c r="H692">
        <v>4</v>
      </c>
    </row>
    <row r="693" spans="1:8">
      <c r="A693" t="str">
        <f>CONCATENATE(B693,C693,VLOOKUP(H693,Sheet1!$D$1:$E$21,2,0))</f>
        <v>Scotland28simd5</v>
      </c>
      <c r="B693" t="s">
        <v>5</v>
      </c>
      <c r="C693">
        <v>28</v>
      </c>
      <c r="D693" t="s">
        <v>103</v>
      </c>
      <c r="E693">
        <v>947</v>
      </c>
      <c r="F693">
        <v>32959</v>
      </c>
      <c r="G693">
        <v>2.8732667860068499</v>
      </c>
      <c r="H693" t="s">
        <v>30</v>
      </c>
    </row>
    <row r="694" spans="1:8">
      <c r="A694" t="str">
        <f>CONCATENATE(B694,C694,VLOOKUP(H694,Sheet1!$D$1:$E$21,2,0))</f>
        <v>Scotland28unknown</v>
      </c>
      <c r="B694" t="s">
        <v>5</v>
      </c>
      <c r="C694">
        <v>28</v>
      </c>
      <c r="D694" t="s">
        <v>103</v>
      </c>
      <c r="E694">
        <v>13</v>
      </c>
      <c r="F694">
        <v>345</v>
      </c>
      <c r="G694">
        <v>3.76811594202898</v>
      </c>
      <c r="H694" t="s">
        <v>31</v>
      </c>
    </row>
    <row r="695" spans="1:8">
      <c r="A695" t="str">
        <f>CONCATENATE(B695,C695,VLOOKUP(H695,Sheet1!$D$1:$E$21,2,0))</f>
        <v>Scotland29simd1</v>
      </c>
      <c r="B695" t="s">
        <v>5</v>
      </c>
      <c r="C695">
        <v>29</v>
      </c>
      <c r="D695" t="s">
        <v>104</v>
      </c>
      <c r="E695">
        <v>1984</v>
      </c>
      <c r="F695">
        <v>64803</v>
      </c>
      <c r="G695">
        <v>3.06158665493881</v>
      </c>
      <c r="H695" t="s">
        <v>29</v>
      </c>
    </row>
    <row r="696" spans="1:8">
      <c r="A696" t="str">
        <f>CONCATENATE(B696,C696,VLOOKUP(H696,Sheet1!$D$1:$E$21,2,0))</f>
        <v>Scotland29simd2</v>
      </c>
      <c r="B696" t="s">
        <v>5</v>
      </c>
      <c r="C696">
        <v>29</v>
      </c>
      <c r="D696" t="s">
        <v>104</v>
      </c>
      <c r="E696">
        <v>1759</v>
      </c>
      <c r="F696">
        <v>55938</v>
      </c>
      <c r="G696">
        <v>3.1445528978511899</v>
      </c>
      <c r="H696">
        <v>2</v>
      </c>
    </row>
    <row r="697" spans="1:8">
      <c r="A697" t="str">
        <f>CONCATENATE(B697,C697,VLOOKUP(H697,Sheet1!$D$1:$E$21,2,0))</f>
        <v>Scotland29simd3</v>
      </c>
      <c r="B697" t="s">
        <v>5</v>
      </c>
      <c r="C697">
        <v>29</v>
      </c>
      <c r="D697" t="s">
        <v>104</v>
      </c>
      <c r="E697">
        <v>1413</v>
      </c>
      <c r="F697">
        <v>45073</v>
      </c>
      <c r="G697">
        <v>3.13491447207862</v>
      </c>
      <c r="H697">
        <v>3</v>
      </c>
    </row>
    <row r="698" spans="1:8">
      <c r="A698" t="str">
        <f>CONCATENATE(B698,C698,VLOOKUP(H698,Sheet1!$D$1:$E$21,2,0))</f>
        <v>Scotland29simd4</v>
      </c>
      <c r="B698" t="s">
        <v>5</v>
      </c>
      <c r="C698">
        <v>29</v>
      </c>
      <c r="D698" t="s">
        <v>104</v>
      </c>
      <c r="E698">
        <v>1158</v>
      </c>
      <c r="F698">
        <v>37372</v>
      </c>
      <c r="G698">
        <v>3.0985764743658302</v>
      </c>
      <c r="H698">
        <v>4</v>
      </c>
    </row>
    <row r="699" spans="1:8">
      <c r="A699" t="str">
        <f>CONCATENATE(B699,C699,VLOOKUP(H699,Sheet1!$D$1:$E$21,2,0))</f>
        <v>Scotland29simd5</v>
      </c>
      <c r="B699" t="s">
        <v>5</v>
      </c>
      <c r="C699">
        <v>29</v>
      </c>
      <c r="D699" t="s">
        <v>104</v>
      </c>
      <c r="E699">
        <v>1050</v>
      </c>
      <c r="F699">
        <v>33051</v>
      </c>
      <c r="G699">
        <v>3.17690841426885</v>
      </c>
      <c r="H699" t="s">
        <v>30</v>
      </c>
    </row>
    <row r="700" spans="1:8">
      <c r="A700" t="str">
        <f>CONCATENATE(B700,C700,VLOOKUP(H700,Sheet1!$D$1:$E$21,2,0))</f>
        <v>Scotland29unknown</v>
      </c>
      <c r="B700" t="s">
        <v>5</v>
      </c>
      <c r="C700">
        <v>29</v>
      </c>
      <c r="D700" t="s">
        <v>104</v>
      </c>
      <c r="E700">
        <v>13</v>
      </c>
      <c r="F700">
        <v>402</v>
      </c>
      <c r="G700">
        <v>3.23383084577114</v>
      </c>
      <c r="H700" t="s">
        <v>31</v>
      </c>
    </row>
    <row r="701" spans="1:8">
      <c r="A701" t="str">
        <f>CONCATENATE(B701,C701,VLOOKUP(H701,Sheet1!$D$1:$E$21,2,0))</f>
        <v>Scotland30simd1</v>
      </c>
      <c r="B701" t="s">
        <v>5</v>
      </c>
      <c r="C701">
        <v>30</v>
      </c>
      <c r="D701" t="s">
        <v>105</v>
      </c>
      <c r="E701">
        <v>1827</v>
      </c>
      <c r="F701">
        <v>64588</v>
      </c>
      <c r="G701">
        <v>2.8286988295039301</v>
      </c>
      <c r="H701" t="s">
        <v>29</v>
      </c>
    </row>
    <row r="702" spans="1:8">
      <c r="A702" t="str">
        <f>CONCATENATE(B702,C702,VLOOKUP(H702,Sheet1!$D$1:$E$21,2,0))</f>
        <v>Scotland30simd2</v>
      </c>
      <c r="B702" t="s">
        <v>5</v>
      </c>
      <c r="C702">
        <v>30</v>
      </c>
      <c r="D702" t="s">
        <v>105</v>
      </c>
      <c r="E702">
        <v>1554</v>
      </c>
      <c r="F702">
        <v>54894</v>
      </c>
      <c r="G702">
        <v>2.83091048201989</v>
      </c>
      <c r="H702">
        <v>2</v>
      </c>
    </row>
    <row r="703" spans="1:8">
      <c r="A703" t="str">
        <f>CONCATENATE(B703,C703,VLOOKUP(H703,Sheet1!$D$1:$E$21,2,0))</f>
        <v>Scotland30simd3</v>
      </c>
      <c r="B703" t="s">
        <v>5</v>
      </c>
      <c r="C703">
        <v>30</v>
      </c>
      <c r="D703" t="s">
        <v>105</v>
      </c>
      <c r="E703">
        <v>1228</v>
      </c>
      <c r="F703">
        <v>43750</v>
      </c>
      <c r="G703">
        <v>2.8068571428571398</v>
      </c>
      <c r="H703">
        <v>3</v>
      </c>
    </row>
    <row r="704" spans="1:8">
      <c r="A704" t="str">
        <f>CONCATENATE(B704,C704,VLOOKUP(H704,Sheet1!$D$1:$E$21,2,0))</f>
        <v>Scotland30simd4</v>
      </c>
      <c r="B704" t="s">
        <v>5</v>
      </c>
      <c r="C704">
        <v>30</v>
      </c>
      <c r="D704" t="s">
        <v>105</v>
      </c>
      <c r="E704">
        <v>976</v>
      </c>
      <c r="F704">
        <v>36513</v>
      </c>
      <c r="G704">
        <v>2.6730205680168702</v>
      </c>
      <c r="H704">
        <v>4</v>
      </c>
    </row>
    <row r="705" spans="1:8">
      <c r="A705" t="str">
        <f>CONCATENATE(B705,C705,VLOOKUP(H705,Sheet1!$D$1:$E$21,2,0))</f>
        <v>Scotland30simd5</v>
      </c>
      <c r="B705" t="s">
        <v>5</v>
      </c>
      <c r="C705">
        <v>30</v>
      </c>
      <c r="D705" t="s">
        <v>105</v>
      </c>
      <c r="E705">
        <v>877</v>
      </c>
      <c r="F705">
        <v>31907</v>
      </c>
      <c r="G705">
        <v>2.7486131569874899</v>
      </c>
      <c r="H705" t="s">
        <v>30</v>
      </c>
    </row>
    <row r="706" spans="1:8">
      <c r="A706" t="str">
        <f>CONCATENATE(B706,C706,VLOOKUP(H706,Sheet1!$D$1:$E$21,2,0))</f>
        <v>Scotland30unknown</v>
      </c>
      <c r="B706" t="s">
        <v>5</v>
      </c>
      <c r="C706">
        <v>30</v>
      </c>
      <c r="D706" t="s">
        <v>105</v>
      </c>
      <c r="E706">
        <v>6</v>
      </c>
      <c r="F706">
        <v>377</v>
      </c>
      <c r="G706">
        <v>1.59151193633952</v>
      </c>
      <c r="H706" t="s">
        <v>31</v>
      </c>
    </row>
    <row r="707" spans="1:8">
      <c r="A707" t="str">
        <f>CONCATENATE(B707,C707,VLOOKUP(H707,Sheet1!$D$1:$E$21,2,0))</f>
        <v>Scotland31simd1</v>
      </c>
      <c r="B707" t="s">
        <v>5</v>
      </c>
      <c r="C707">
        <v>31</v>
      </c>
      <c r="D707" t="s">
        <v>106</v>
      </c>
      <c r="E707">
        <v>1696</v>
      </c>
      <c r="F707">
        <v>64026</v>
      </c>
      <c r="G707">
        <v>2.6489238746759098</v>
      </c>
      <c r="H707" t="s">
        <v>29</v>
      </c>
    </row>
    <row r="708" spans="1:8">
      <c r="A708" t="str">
        <f>CONCATENATE(B708,C708,VLOOKUP(H708,Sheet1!$D$1:$E$21,2,0))</f>
        <v>Scotland31simd2</v>
      </c>
      <c r="B708" t="s">
        <v>5</v>
      </c>
      <c r="C708">
        <v>31</v>
      </c>
      <c r="D708" t="s">
        <v>106</v>
      </c>
      <c r="E708">
        <v>1416</v>
      </c>
      <c r="F708">
        <v>54845</v>
      </c>
      <c r="G708">
        <v>2.5818214969459299</v>
      </c>
      <c r="H708">
        <v>2</v>
      </c>
    </row>
    <row r="709" spans="1:8">
      <c r="A709" t="str">
        <f>CONCATENATE(B709,C709,VLOOKUP(H709,Sheet1!$D$1:$E$21,2,0))</f>
        <v>Scotland31simd3</v>
      </c>
      <c r="B709" t="s">
        <v>5</v>
      </c>
      <c r="C709">
        <v>31</v>
      </c>
      <c r="D709" t="s">
        <v>106</v>
      </c>
      <c r="E709">
        <v>1152</v>
      </c>
      <c r="F709">
        <v>44239</v>
      </c>
      <c r="G709">
        <v>2.6040371617803202</v>
      </c>
      <c r="H709">
        <v>3</v>
      </c>
    </row>
    <row r="710" spans="1:8">
      <c r="A710" t="str">
        <f>CONCATENATE(B710,C710,VLOOKUP(H710,Sheet1!$D$1:$E$21,2,0))</f>
        <v>Scotland31simd4</v>
      </c>
      <c r="B710" t="s">
        <v>5</v>
      </c>
      <c r="C710">
        <v>31</v>
      </c>
      <c r="D710" t="s">
        <v>106</v>
      </c>
      <c r="E710">
        <v>995</v>
      </c>
      <c r="F710">
        <v>36760</v>
      </c>
      <c r="G710">
        <v>2.7067464635473302</v>
      </c>
      <c r="H710">
        <v>4</v>
      </c>
    </row>
    <row r="711" spans="1:8">
      <c r="A711" t="str">
        <f>CONCATENATE(B711,C711,VLOOKUP(H711,Sheet1!$D$1:$E$21,2,0))</f>
        <v>Scotland31simd5</v>
      </c>
      <c r="B711" t="s">
        <v>5</v>
      </c>
      <c r="C711">
        <v>31</v>
      </c>
      <c r="D711" t="s">
        <v>106</v>
      </c>
      <c r="E711">
        <v>814</v>
      </c>
      <c r="F711">
        <v>32213</v>
      </c>
      <c r="G711">
        <v>2.5269301213795599</v>
      </c>
      <c r="H711" t="s">
        <v>30</v>
      </c>
    </row>
    <row r="712" spans="1:8">
      <c r="A712" t="str">
        <f>CONCATENATE(B712,C712,VLOOKUP(H712,Sheet1!$D$1:$E$21,2,0))</f>
        <v>Scotland31unknown</v>
      </c>
      <c r="B712" t="s">
        <v>5</v>
      </c>
      <c r="C712">
        <v>31</v>
      </c>
      <c r="D712" t="s">
        <v>106</v>
      </c>
      <c r="E712">
        <v>11</v>
      </c>
      <c r="F712">
        <v>357</v>
      </c>
      <c r="G712">
        <v>3.0812324929971902</v>
      </c>
      <c r="H712" t="s">
        <v>31</v>
      </c>
    </row>
    <row r="713" spans="1:8">
      <c r="A713" t="str">
        <f>CONCATENATE(B713,C713,VLOOKUP(H713,Sheet1!$D$1:$E$21,2,0))</f>
        <v>Scotland32simd1</v>
      </c>
      <c r="B713" t="s">
        <v>5</v>
      </c>
      <c r="C713">
        <v>32</v>
      </c>
      <c r="D713" t="s">
        <v>107</v>
      </c>
      <c r="E713">
        <v>1857</v>
      </c>
      <c r="F713">
        <v>64711</v>
      </c>
      <c r="G713">
        <v>2.8696821251410101</v>
      </c>
      <c r="H713" t="s">
        <v>29</v>
      </c>
    </row>
    <row r="714" spans="1:8">
      <c r="A714" t="str">
        <f>CONCATENATE(B714,C714,VLOOKUP(H714,Sheet1!$D$1:$E$21,2,0))</f>
        <v>Scotland32simd2</v>
      </c>
      <c r="B714" t="s">
        <v>5</v>
      </c>
      <c r="C714">
        <v>32</v>
      </c>
      <c r="D714" t="s">
        <v>107</v>
      </c>
      <c r="E714">
        <v>1619</v>
      </c>
      <c r="F714">
        <v>56083</v>
      </c>
      <c r="G714">
        <v>2.8867927892587701</v>
      </c>
      <c r="H714">
        <v>2</v>
      </c>
    </row>
    <row r="715" spans="1:8">
      <c r="A715" t="str">
        <f>CONCATENATE(B715,C715,VLOOKUP(H715,Sheet1!$D$1:$E$21,2,0))</f>
        <v>Scotland32simd3</v>
      </c>
      <c r="B715" t="s">
        <v>5</v>
      </c>
      <c r="C715">
        <v>32</v>
      </c>
      <c r="D715" t="s">
        <v>107</v>
      </c>
      <c r="E715">
        <v>1279</v>
      </c>
      <c r="F715">
        <v>45278</v>
      </c>
      <c r="G715">
        <v>2.8247714121648402</v>
      </c>
      <c r="H715">
        <v>3</v>
      </c>
    </row>
    <row r="716" spans="1:8">
      <c r="A716" t="str">
        <f>CONCATENATE(B716,C716,VLOOKUP(H716,Sheet1!$D$1:$E$21,2,0))</f>
        <v>Scotland32simd4</v>
      </c>
      <c r="B716" t="s">
        <v>5</v>
      </c>
      <c r="C716">
        <v>32</v>
      </c>
      <c r="D716" t="s">
        <v>107</v>
      </c>
      <c r="E716">
        <v>1081</v>
      </c>
      <c r="F716">
        <v>37456</v>
      </c>
      <c r="G716">
        <v>2.88605296881674</v>
      </c>
      <c r="H716">
        <v>4</v>
      </c>
    </row>
    <row r="717" spans="1:8">
      <c r="A717" t="str">
        <f>CONCATENATE(B717,C717,VLOOKUP(H717,Sheet1!$D$1:$E$21,2,0))</f>
        <v>Scotland32simd5</v>
      </c>
      <c r="B717" t="s">
        <v>5</v>
      </c>
      <c r="C717">
        <v>32</v>
      </c>
      <c r="D717" t="s">
        <v>107</v>
      </c>
      <c r="E717">
        <v>882</v>
      </c>
      <c r="F717">
        <v>32402</v>
      </c>
      <c r="G717">
        <v>2.7220541941855401</v>
      </c>
      <c r="H717" t="s">
        <v>30</v>
      </c>
    </row>
    <row r="718" spans="1:8">
      <c r="A718" t="str">
        <f>CONCATENATE(B718,C718,VLOOKUP(H718,Sheet1!$D$1:$E$21,2,0))</f>
        <v>Scotland32unknown</v>
      </c>
      <c r="B718" t="s">
        <v>5</v>
      </c>
      <c r="C718">
        <v>32</v>
      </c>
      <c r="D718" t="s">
        <v>107</v>
      </c>
      <c r="E718">
        <v>6</v>
      </c>
      <c r="F718">
        <v>335</v>
      </c>
      <c r="G718">
        <v>1.7910447761193999</v>
      </c>
      <c r="H718" t="s">
        <v>31</v>
      </c>
    </row>
    <row r="719" spans="1:8">
      <c r="A719" t="str">
        <f>CONCATENATE(B719,C719,VLOOKUP(H719,Sheet1!$D$1:$E$21,2,0))</f>
        <v>Scotland33simd1</v>
      </c>
      <c r="B719" t="s">
        <v>5</v>
      </c>
      <c r="C719">
        <v>33</v>
      </c>
      <c r="D719" t="s">
        <v>108</v>
      </c>
      <c r="E719">
        <v>1987</v>
      </c>
      <c r="F719">
        <v>66010</v>
      </c>
      <c r="G719">
        <v>3.01014997727617</v>
      </c>
      <c r="H719" t="s">
        <v>29</v>
      </c>
    </row>
    <row r="720" spans="1:8">
      <c r="A720" t="str">
        <f>CONCATENATE(B720,C720,VLOOKUP(H720,Sheet1!$D$1:$E$21,2,0))</f>
        <v>Scotland33simd2</v>
      </c>
      <c r="B720" t="s">
        <v>5</v>
      </c>
      <c r="C720">
        <v>33</v>
      </c>
      <c r="D720" t="s">
        <v>108</v>
      </c>
      <c r="E720">
        <v>1707</v>
      </c>
      <c r="F720">
        <v>55627</v>
      </c>
      <c r="G720">
        <v>3.0686537113272299</v>
      </c>
      <c r="H720">
        <v>2</v>
      </c>
    </row>
    <row r="721" spans="1:8">
      <c r="A721" t="str">
        <f>CONCATENATE(B721,C721,VLOOKUP(H721,Sheet1!$D$1:$E$21,2,0))</f>
        <v>Scotland33simd3</v>
      </c>
      <c r="B721" t="s">
        <v>5</v>
      </c>
      <c r="C721">
        <v>33</v>
      </c>
      <c r="D721" t="s">
        <v>108</v>
      </c>
      <c r="E721">
        <v>1350</v>
      </c>
      <c r="F721">
        <v>45279</v>
      </c>
      <c r="G721">
        <v>2.9815146094215801</v>
      </c>
      <c r="H721">
        <v>3</v>
      </c>
    </row>
    <row r="722" spans="1:8">
      <c r="A722" t="str">
        <f>CONCATENATE(B722,C722,VLOOKUP(H722,Sheet1!$D$1:$E$21,2,0))</f>
        <v>Scotland33simd4</v>
      </c>
      <c r="B722" t="s">
        <v>5</v>
      </c>
      <c r="C722">
        <v>33</v>
      </c>
      <c r="D722" t="s">
        <v>108</v>
      </c>
      <c r="E722">
        <v>1149</v>
      </c>
      <c r="F722">
        <v>37190</v>
      </c>
      <c r="G722">
        <v>3.0895401989782201</v>
      </c>
      <c r="H722">
        <v>4</v>
      </c>
    </row>
    <row r="723" spans="1:8">
      <c r="A723" t="str">
        <f>CONCATENATE(B723,C723,VLOOKUP(H723,Sheet1!$D$1:$E$21,2,0))</f>
        <v>Scotland33simd5</v>
      </c>
      <c r="B723" t="s">
        <v>5</v>
      </c>
      <c r="C723">
        <v>33</v>
      </c>
      <c r="D723" t="s">
        <v>108</v>
      </c>
      <c r="E723">
        <v>984</v>
      </c>
      <c r="F723">
        <v>32847</v>
      </c>
      <c r="G723">
        <v>2.9957073705361199</v>
      </c>
      <c r="H723" t="s">
        <v>30</v>
      </c>
    </row>
    <row r="724" spans="1:8">
      <c r="A724" t="str">
        <f>CONCATENATE(B724,C724,VLOOKUP(H724,Sheet1!$D$1:$E$21,2,0))</f>
        <v>Scotland33unknown</v>
      </c>
      <c r="B724" t="s">
        <v>5</v>
      </c>
      <c r="C724">
        <v>33</v>
      </c>
      <c r="D724" t="s">
        <v>108</v>
      </c>
      <c r="E724">
        <v>11</v>
      </c>
      <c r="F724">
        <v>353</v>
      </c>
      <c r="G724">
        <v>3.1161473087818599</v>
      </c>
      <c r="H724" t="s">
        <v>31</v>
      </c>
    </row>
    <row r="725" spans="1:8">
      <c r="A725" t="str">
        <f>CONCATENATE(B725,C725,VLOOKUP(H725,Sheet1!$D$1:$E$21,2,0))</f>
        <v>Scotland34simd1</v>
      </c>
      <c r="B725" t="s">
        <v>5</v>
      </c>
      <c r="C725">
        <v>34</v>
      </c>
      <c r="D725" t="s">
        <v>109</v>
      </c>
      <c r="E725">
        <v>1703</v>
      </c>
      <c r="F725">
        <v>64509</v>
      </c>
      <c r="G725">
        <v>2.6399417135593399</v>
      </c>
      <c r="H725" t="s">
        <v>29</v>
      </c>
    </row>
    <row r="726" spans="1:8">
      <c r="A726" t="str">
        <f>CONCATENATE(B726,C726,VLOOKUP(H726,Sheet1!$D$1:$E$21,2,0))</f>
        <v>Scotland34simd2</v>
      </c>
      <c r="B726" t="s">
        <v>5</v>
      </c>
      <c r="C726">
        <v>34</v>
      </c>
      <c r="D726" t="s">
        <v>109</v>
      </c>
      <c r="E726">
        <v>1425</v>
      </c>
      <c r="F726">
        <v>55383</v>
      </c>
      <c r="G726">
        <v>2.5729917122582702</v>
      </c>
      <c r="H726">
        <v>2</v>
      </c>
    </row>
    <row r="727" spans="1:8">
      <c r="A727" t="str">
        <f>CONCATENATE(B727,C727,VLOOKUP(H727,Sheet1!$D$1:$E$21,2,0))</f>
        <v>Scotland34simd3</v>
      </c>
      <c r="B727" t="s">
        <v>5</v>
      </c>
      <c r="C727">
        <v>34</v>
      </c>
      <c r="D727" t="s">
        <v>109</v>
      </c>
      <c r="E727">
        <v>1145</v>
      </c>
      <c r="F727">
        <v>44700</v>
      </c>
      <c r="G727">
        <v>2.5615212527964202</v>
      </c>
      <c r="H727">
        <v>3</v>
      </c>
    </row>
    <row r="728" spans="1:8">
      <c r="A728" t="str">
        <f>CONCATENATE(B728,C728,VLOOKUP(H728,Sheet1!$D$1:$E$21,2,0))</f>
        <v>Scotland34simd4</v>
      </c>
      <c r="B728" t="s">
        <v>5</v>
      </c>
      <c r="C728">
        <v>34</v>
      </c>
      <c r="D728" t="s">
        <v>109</v>
      </c>
      <c r="E728">
        <v>964</v>
      </c>
      <c r="F728">
        <v>37925</v>
      </c>
      <c r="G728">
        <v>2.54185893210283</v>
      </c>
      <c r="H728">
        <v>4</v>
      </c>
    </row>
    <row r="729" spans="1:8">
      <c r="A729" t="str">
        <f>CONCATENATE(B729,C729,VLOOKUP(H729,Sheet1!$D$1:$E$21,2,0))</f>
        <v>Scotland34simd5</v>
      </c>
      <c r="B729" t="s">
        <v>5</v>
      </c>
      <c r="C729">
        <v>34</v>
      </c>
      <c r="D729" t="s">
        <v>109</v>
      </c>
      <c r="E729">
        <v>881</v>
      </c>
      <c r="F729">
        <v>32843</v>
      </c>
      <c r="G729">
        <v>2.6824589714703202</v>
      </c>
      <c r="H729" t="s">
        <v>30</v>
      </c>
    </row>
    <row r="730" spans="1:8">
      <c r="A730" t="str">
        <f>CONCATENATE(B730,C730,VLOOKUP(H730,Sheet1!$D$1:$E$21,2,0))</f>
        <v>Scotland34unknown</v>
      </c>
      <c r="B730" t="s">
        <v>5</v>
      </c>
      <c r="C730">
        <v>34</v>
      </c>
      <c r="D730" t="s">
        <v>109</v>
      </c>
      <c r="E730">
        <v>8</v>
      </c>
      <c r="F730">
        <v>392</v>
      </c>
      <c r="G730">
        <v>2.0408163265306101</v>
      </c>
      <c r="H730" t="s">
        <v>31</v>
      </c>
    </row>
    <row r="731" spans="1:8">
      <c r="A731" t="str">
        <f>CONCATENATE(B731,C731,VLOOKUP(H731,Sheet1!$D$1:$E$21,2,0))</f>
        <v>Scotland35simd1</v>
      </c>
      <c r="B731" t="s">
        <v>5</v>
      </c>
      <c r="C731">
        <v>35</v>
      </c>
      <c r="D731" t="s">
        <v>110</v>
      </c>
      <c r="E731">
        <v>1715</v>
      </c>
      <c r="F731">
        <v>62877</v>
      </c>
      <c r="G731">
        <v>2.7275474338788399</v>
      </c>
      <c r="H731" t="s">
        <v>29</v>
      </c>
    </row>
    <row r="732" spans="1:8">
      <c r="A732" t="str">
        <f>CONCATENATE(B732,C732,VLOOKUP(H732,Sheet1!$D$1:$E$21,2,0))</f>
        <v>Scotland35simd2</v>
      </c>
      <c r="B732" t="s">
        <v>5</v>
      </c>
      <c r="C732">
        <v>35</v>
      </c>
      <c r="D732" t="s">
        <v>110</v>
      </c>
      <c r="E732">
        <v>1432</v>
      </c>
      <c r="F732">
        <v>53822</v>
      </c>
      <c r="G732">
        <v>2.6606220504626301</v>
      </c>
      <c r="H732">
        <v>2</v>
      </c>
    </row>
    <row r="733" spans="1:8">
      <c r="A733" t="str">
        <f>CONCATENATE(B733,C733,VLOOKUP(H733,Sheet1!$D$1:$E$21,2,0))</f>
        <v>Scotland35simd3</v>
      </c>
      <c r="B733" t="s">
        <v>5</v>
      </c>
      <c r="C733">
        <v>35</v>
      </c>
      <c r="D733" t="s">
        <v>110</v>
      </c>
      <c r="E733">
        <v>1170</v>
      </c>
      <c r="F733">
        <v>43511</v>
      </c>
      <c r="G733">
        <v>2.6889752016731401</v>
      </c>
      <c r="H733">
        <v>3</v>
      </c>
    </row>
    <row r="734" spans="1:8">
      <c r="A734" t="str">
        <f>CONCATENATE(B734,C734,VLOOKUP(H734,Sheet1!$D$1:$E$21,2,0))</f>
        <v>Scotland35simd4</v>
      </c>
      <c r="B734" t="s">
        <v>5</v>
      </c>
      <c r="C734">
        <v>35</v>
      </c>
      <c r="D734" t="s">
        <v>110</v>
      </c>
      <c r="E734">
        <v>957</v>
      </c>
      <c r="F734">
        <v>36259</v>
      </c>
      <c r="G734">
        <v>2.63934471441573</v>
      </c>
      <c r="H734">
        <v>4</v>
      </c>
    </row>
    <row r="735" spans="1:8">
      <c r="A735" t="str">
        <f>CONCATENATE(B735,C735,VLOOKUP(H735,Sheet1!$D$1:$E$21,2,0))</f>
        <v>Scotland35simd5</v>
      </c>
      <c r="B735" t="s">
        <v>5</v>
      </c>
      <c r="C735">
        <v>35</v>
      </c>
      <c r="D735" t="s">
        <v>110</v>
      </c>
      <c r="E735">
        <v>874</v>
      </c>
      <c r="F735">
        <v>32318</v>
      </c>
      <c r="G735">
        <v>2.7043752707469499</v>
      </c>
      <c r="H735" t="s">
        <v>30</v>
      </c>
    </row>
    <row r="736" spans="1:8">
      <c r="A736" t="str">
        <f>CONCATENATE(B736,C736,VLOOKUP(H736,Sheet1!$D$1:$E$21,2,0))</f>
        <v>Scotland35unknown</v>
      </c>
      <c r="B736" t="s">
        <v>5</v>
      </c>
      <c r="C736">
        <v>35</v>
      </c>
      <c r="D736" t="s">
        <v>110</v>
      </c>
      <c r="E736">
        <v>9</v>
      </c>
      <c r="F736">
        <v>378</v>
      </c>
      <c r="G736">
        <v>2.38095238095238</v>
      </c>
      <c r="H736" t="s">
        <v>31</v>
      </c>
    </row>
    <row r="737" spans="1:8">
      <c r="A737" t="str">
        <f>CONCATENATE(B737,C737,VLOOKUP(H737,Sheet1!$D$1:$E$21,2,0))</f>
        <v>Scotland36simd1</v>
      </c>
      <c r="B737" t="s">
        <v>5</v>
      </c>
      <c r="C737">
        <v>36</v>
      </c>
      <c r="D737" t="s">
        <v>111</v>
      </c>
      <c r="E737">
        <v>1941</v>
      </c>
      <c r="F737">
        <v>63451</v>
      </c>
      <c r="G737">
        <v>3.05905344281414</v>
      </c>
      <c r="H737" t="s">
        <v>29</v>
      </c>
    </row>
    <row r="738" spans="1:8">
      <c r="A738" t="str">
        <f>CONCATENATE(B738,C738,VLOOKUP(H738,Sheet1!$D$1:$E$21,2,0))</f>
        <v>Scotland36simd2</v>
      </c>
      <c r="B738" t="s">
        <v>5</v>
      </c>
      <c r="C738">
        <v>36</v>
      </c>
      <c r="D738" t="s">
        <v>111</v>
      </c>
      <c r="E738">
        <v>1686</v>
      </c>
      <c r="F738">
        <v>54434</v>
      </c>
      <c r="G738">
        <v>3.0973288753352599</v>
      </c>
      <c r="H738">
        <v>2</v>
      </c>
    </row>
    <row r="739" spans="1:8">
      <c r="A739" t="str">
        <f>CONCATENATE(B739,C739,VLOOKUP(H739,Sheet1!$D$1:$E$21,2,0))</f>
        <v>Scotland36simd3</v>
      </c>
      <c r="B739" t="s">
        <v>5</v>
      </c>
      <c r="C739">
        <v>36</v>
      </c>
      <c r="D739" t="s">
        <v>111</v>
      </c>
      <c r="E739">
        <v>1321</v>
      </c>
      <c r="F739">
        <v>43723</v>
      </c>
      <c r="G739">
        <v>3.02129314090981</v>
      </c>
      <c r="H739">
        <v>3</v>
      </c>
    </row>
    <row r="740" spans="1:8">
      <c r="A740" t="str">
        <f>CONCATENATE(B740,C740,VLOOKUP(H740,Sheet1!$D$1:$E$21,2,0))</f>
        <v>Scotland36simd4</v>
      </c>
      <c r="B740" t="s">
        <v>5</v>
      </c>
      <c r="C740">
        <v>36</v>
      </c>
      <c r="D740" t="s">
        <v>111</v>
      </c>
      <c r="E740">
        <v>1123</v>
      </c>
      <c r="F740">
        <v>36741</v>
      </c>
      <c r="G740">
        <v>3.0565308510927802</v>
      </c>
      <c r="H740">
        <v>4</v>
      </c>
    </row>
    <row r="741" spans="1:8">
      <c r="A741" t="str">
        <f>CONCATENATE(B741,C741,VLOOKUP(H741,Sheet1!$D$1:$E$21,2,0))</f>
        <v>Scotland36simd5</v>
      </c>
      <c r="B741" t="s">
        <v>5</v>
      </c>
      <c r="C741">
        <v>36</v>
      </c>
      <c r="D741" t="s">
        <v>111</v>
      </c>
      <c r="E741">
        <v>1027</v>
      </c>
      <c r="F741">
        <v>32213</v>
      </c>
      <c r="G741">
        <v>3.1881538509297398</v>
      </c>
      <c r="H741" t="s">
        <v>30</v>
      </c>
    </row>
    <row r="742" spans="1:8">
      <c r="A742" t="str">
        <f>CONCATENATE(B742,C742,VLOOKUP(H742,Sheet1!$D$1:$E$21,2,0))</f>
        <v>Scotland36unknown</v>
      </c>
      <c r="B742" t="s">
        <v>5</v>
      </c>
      <c r="C742">
        <v>36</v>
      </c>
      <c r="D742" t="s">
        <v>111</v>
      </c>
      <c r="E742">
        <v>9</v>
      </c>
      <c r="F742">
        <v>383</v>
      </c>
      <c r="G742">
        <v>2.3498694516971201</v>
      </c>
      <c r="H742" t="s">
        <v>31</v>
      </c>
    </row>
    <row r="743" spans="1:8">
      <c r="A743" t="str">
        <f>CONCATENATE(B743,C743,VLOOKUP(H743,Sheet1!$D$1:$E$21,2,0))</f>
        <v>Scotland37simd1</v>
      </c>
      <c r="B743" t="s">
        <v>5</v>
      </c>
      <c r="C743">
        <v>37</v>
      </c>
      <c r="D743" t="s">
        <v>112</v>
      </c>
      <c r="E743">
        <v>2009</v>
      </c>
      <c r="F743">
        <v>63649</v>
      </c>
      <c r="G743">
        <v>3.1563732344577198</v>
      </c>
      <c r="H743" t="s">
        <v>29</v>
      </c>
    </row>
    <row r="744" spans="1:8">
      <c r="A744" t="str">
        <f>CONCATENATE(B744,C744,VLOOKUP(H744,Sheet1!$D$1:$E$21,2,0))</f>
        <v>Scotland37simd2</v>
      </c>
      <c r="B744" t="s">
        <v>5</v>
      </c>
      <c r="C744">
        <v>37</v>
      </c>
      <c r="D744" t="s">
        <v>112</v>
      </c>
      <c r="E744">
        <v>1744</v>
      </c>
      <c r="F744">
        <v>54149</v>
      </c>
      <c r="G744">
        <v>3.2207427653326901</v>
      </c>
      <c r="H744">
        <v>2</v>
      </c>
    </row>
    <row r="745" spans="1:8">
      <c r="A745" t="str">
        <f>CONCATENATE(B745,C745,VLOOKUP(H745,Sheet1!$D$1:$E$21,2,0))</f>
        <v>Scotland37simd3</v>
      </c>
      <c r="B745" t="s">
        <v>5</v>
      </c>
      <c r="C745">
        <v>37</v>
      </c>
      <c r="D745" t="s">
        <v>112</v>
      </c>
      <c r="E745">
        <v>1261</v>
      </c>
      <c r="F745">
        <v>43611</v>
      </c>
      <c r="G745">
        <v>2.8914723349613598</v>
      </c>
      <c r="H745">
        <v>3</v>
      </c>
    </row>
    <row r="746" spans="1:8">
      <c r="A746" t="str">
        <f>CONCATENATE(B746,C746,VLOOKUP(H746,Sheet1!$D$1:$E$21,2,0))</f>
        <v>Scotland37simd4</v>
      </c>
      <c r="B746" t="s">
        <v>5</v>
      </c>
      <c r="C746">
        <v>37</v>
      </c>
      <c r="D746" t="s">
        <v>112</v>
      </c>
      <c r="E746">
        <v>1080</v>
      </c>
      <c r="F746">
        <v>36736</v>
      </c>
      <c r="G746">
        <v>2.93989547038327</v>
      </c>
      <c r="H746">
        <v>4</v>
      </c>
    </row>
    <row r="747" spans="1:8">
      <c r="A747" t="str">
        <f>CONCATENATE(B747,C747,VLOOKUP(H747,Sheet1!$D$1:$E$21,2,0))</f>
        <v>Scotland37simd5</v>
      </c>
      <c r="B747" t="s">
        <v>5</v>
      </c>
      <c r="C747">
        <v>37</v>
      </c>
      <c r="D747" t="s">
        <v>112</v>
      </c>
      <c r="E747">
        <v>1014</v>
      </c>
      <c r="F747">
        <v>32370</v>
      </c>
      <c r="G747">
        <v>3.13253012048192</v>
      </c>
      <c r="H747" t="s">
        <v>30</v>
      </c>
    </row>
    <row r="748" spans="1:8">
      <c r="A748" t="str">
        <f>CONCATENATE(B748,C748,VLOOKUP(H748,Sheet1!$D$1:$E$21,2,0))</f>
        <v>Scotland37unknown</v>
      </c>
      <c r="B748" t="s">
        <v>5</v>
      </c>
      <c r="C748">
        <v>37</v>
      </c>
      <c r="D748" t="s">
        <v>112</v>
      </c>
      <c r="E748">
        <v>12</v>
      </c>
      <c r="F748">
        <v>376</v>
      </c>
      <c r="G748">
        <v>3.1914893617021201</v>
      </c>
      <c r="H748" t="s">
        <v>31</v>
      </c>
    </row>
    <row r="749" spans="1:8">
      <c r="A749" t="str">
        <f>CONCATENATE(B749,C749,VLOOKUP(H749,Sheet1!$D$1:$E$21,2,0))</f>
        <v>Scotland38simd1</v>
      </c>
      <c r="B749" t="s">
        <v>5</v>
      </c>
      <c r="C749">
        <v>38</v>
      </c>
      <c r="D749" t="s">
        <v>113</v>
      </c>
      <c r="E749">
        <v>1795</v>
      </c>
      <c r="F749">
        <v>62537</v>
      </c>
      <c r="G749">
        <v>2.87030078193709</v>
      </c>
      <c r="H749" t="s">
        <v>29</v>
      </c>
    </row>
    <row r="750" spans="1:8">
      <c r="A750" t="str">
        <f>CONCATENATE(B750,C750,VLOOKUP(H750,Sheet1!$D$1:$E$21,2,0))</f>
        <v>Scotland38simd2</v>
      </c>
      <c r="B750" t="s">
        <v>5</v>
      </c>
      <c r="C750">
        <v>38</v>
      </c>
      <c r="D750" t="s">
        <v>113</v>
      </c>
      <c r="E750">
        <v>1451</v>
      </c>
      <c r="F750">
        <v>53265</v>
      </c>
      <c r="G750">
        <v>2.7241152726931301</v>
      </c>
      <c r="H750">
        <v>2</v>
      </c>
    </row>
    <row r="751" spans="1:8">
      <c r="A751" t="str">
        <f>CONCATENATE(B751,C751,VLOOKUP(H751,Sheet1!$D$1:$E$21,2,0))</f>
        <v>Scotland38simd3</v>
      </c>
      <c r="B751" t="s">
        <v>5</v>
      </c>
      <c r="C751">
        <v>38</v>
      </c>
      <c r="D751" t="s">
        <v>113</v>
      </c>
      <c r="E751">
        <v>1196</v>
      </c>
      <c r="F751">
        <v>43549</v>
      </c>
      <c r="G751">
        <v>2.7463317182943299</v>
      </c>
      <c r="H751">
        <v>3</v>
      </c>
    </row>
    <row r="752" spans="1:8">
      <c r="A752" t="str">
        <f>CONCATENATE(B752,C752,VLOOKUP(H752,Sheet1!$D$1:$E$21,2,0))</f>
        <v>Scotland38simd4</v>
      </c>
      <c r="B752" t="s">
        <v>5</v>
      </c>
      <c r="C752">
        <v>38</v>
      </c>
      <c r="D752" t="s">
        <v>113</v>
      </c>
      <c r="E752">
        <v>1046</v>
      </c>
      <c r="F752">
        <v>35834</v>
      </c>
      <c r="G752">
        <v>2.91901546017748</v>
      </c>
      <c r="H752">
        <v>4</v>
      </c>
    </row>
    <row r="753" spans="1:8">
      <c r="A753" t="str">
        <f>CONCATENATE(B753,C753,VLOOKUP(H753,Sheet1!$D$1:$E$21,2,0))</f>
        <v>Scotland38simd5</v>
      </c>
      <c r="B753" t="s">
        <v>5</v>
      </c>
      <c r="C753">
        <v>38</v>
      </c>
      <c r="D753" t="s">
        <v>113</v>
      </c>
      <c r="E753">
        <v>840</v>
      </c>
      <c r="F753">
        <v>31372</v>
      </c>
      <c r="G753">
        <v>2.6775468570699901</v>
      </c>
      <c r="H753" t="s">
        <v>30</v>
      </c>
    </row>
    <row r="754" spans="1:8">
      <c r="A754" t="str">
        <f>CONCATENATE(B754,C754,VLOOKUP(H754,Sheet1!$D$1:$E$21,2,0))</f>
        <v>Scotland38unknown</v>
      </c>
      <c r="B754" t="s">
        <v>5</v>
      </c>
      <c r="C754">
        <v>38</v>
      </c>
      <c r="D754" t="s">
        <v>113</v>
      </c>
      <c r="E754">
        <v>9</v>
      </c>
      <c r="F754">
        <v>361</v>
      </c>
      <c r="G754">
        <v>2.4930747922437599</v>
      </c>
      <c r="H754" t="s">
        <v>31</v>
      </c>
    </row>
    <row r="755" spans="1:8">
      <c r="A755" t="str">
        <f>CONCATENATE(B755,C755,VLOOKUP(H755,Sheet1!$D$1:$E$21,2,0))</f>
        <v>Scotland39simd1</v>
      </c>
      <c r="B755" t="s">
        <v>5</v>
      </c>
      <c r="C755">
        <v>39</v>
      </c>
      <c r="D755" t="s">
        <v>114</v>
      </c>
      <c r="E755">
        <v>1727</v>
      </c>
      <c r="F755">
        <v>62150</v>
      </c>
      <c r="G755">
        <v>2.7787610619468999</v>
      </c>
      <c r="H755" t="s">
        <v>29</v>
      </c>
    </row>
    <row r="756" spans="1:8">
      <c r="A756" t="str">
        <f>CONCATENATE(B756,C756,VLOOKUP(H756,Sheet1!$D$1:$E$21,2,0))</f>
        <v>Scotland39simd2</v>
      </c>
      <c r="B756" t="s">
        <v>5</v>
      </c>
      <c r="C756">
        <v>39</v>
      </c>
      <c r="D756" t="s">
        <v>114</v>
      </c>
      <c r="E756">
        <v>1421</v>
      </c>
      <c r="F756">
        <v>52731</v>
      </c>
      <c r="G756">
        <v>2.69480950484534</v>
      </c>
      <c r="H756">
        <v>2</v>
      </c>
    </row>
    <row r="757" spans="1:8">
      <c r="A757" t="str">
        <f>CONCATENATE(B757,C757,VLOOKUP(H757,Sheet1!$D$1:$E$21,2,0))</f>
        <v>Scotland39simd3</v>
      </c>
      <c r="B757" t="s">
        <v>5</v>
      </c>
      <c r="C757">
        <v>39</v>
      </c>
      <c r="D757" t="s">
        <v>114</v>
      </c>
      <c r="E757">
        <v>1168</v>
      </c>
      <c r="F757">
        <v>42547</v>
      </c>
      <c r="G757">
        <v>2.74519942651655</v>
      </c>
      <c r="H757">
        <v>3</v>
      </c>
    </row>
    <row r="758" spans="1:8">
      <c r="A758" t="str">
        <f>CONCATENATE(B758,C758,VLOOKUP(H758,Sheet1!$D$1:$E$21,2,0))</f>
        <v>Scotland39simd4</v>
      </c>
      <c r="B758" t="s">
        <v>5</v>
      </c>
      <c r="C758">
        <v>39</v>
      </c>
      <c r="D758" t="s">
        <v>114</v>
      </c>
      <c r="E758">
        <v>951</v>
      </c>
      <c r="F758">
        <v>35741</v>
      </c>
      <c r="G758">
        <v>2.66080971433367</v>
      </c>
      <c r="H758">
        <v>4</v>
      </c>
    </row>
    <row r="759" spans="1:8">
      <c r="A759" t="str">
        <f>CONCATENATE(B759,C759,VLOOKUP(H759,Sheet1!$D$1:$E$21,2,0))</f>
        <v>Scotland39simd5</v>
      </c>
      <c r="B759" t="s">
        <v>5</v>
      </c>
      <c r="C759">
        <v>39</v>
      </c>
      <c r="D759" t="s">
        <v>114</v>
      </c>
      <c r="E759">
        <v>897</v>
      </c>
      <c r="F759">
        <v>31029</v>
      </c>
      <c r="G759">
        <v>2.8908440491153402</v>
      </c>
      <c r="H759" t="s">
        <v>30</v>
      </c>
    </row>
    <row r="760" spans="1:8">
      <c r="A760" t="str">
        <f>CONCATENATE(B760,C760,VLOOKUP(H760,Sheet1!$D$1:$E$21,2,0))</f>
        <v>Scotland39unknown</v>
      </c>
      <c r="B760" t="s">
        <v>5</v>
      </c>
      <c r="C760">
        <v>39</v>
      </c>
      <c r="D760" t="s">
        <v>114</v>
      </c>
      <c r="E760">
        <v>8</v>
      </c>
      <c r="F760">
        <v>362</v>
      </c>
      <c r="G760">
        <v>2.2099447513812098</v>
      </c>
      <c r="H760" t="s">
        <v>31</v>
      </c>
    </row>
    <row r="761" spans="1:8">
      <c r="A761" t="str">
        <f>CONCATENATE(B761,C761,VLOOKUP(H761,Sheet1!$D$1:$E$21,2,0))</f>
        <v>Scotland40simd1</v>
      </c>
      <c r="B761" t="s">
        <v>5</v>
      </c>
      <c r="C761">
        <v>40</v>
      </c>
      <c r="D761" t="s">
        <v>115</v>
      </c>
      <c r="E761">
        <v>2106</v>
      </c>
      <c r="F761">
        <v>63042</v>
      </c>
      <c r="G761">
        <v>3.34063005615304</v>
      </c>
      <c r="H761" t="s">
        <v>29</v>
      </c>
    </row>
    <row r="762" spans="1:8">
      <c r="A762" t="str">
        <f>CONCATENATE(B762,C762,VLOOKUP(H762,Sheet1!$D$1:$E$21,2,0))</f>
        <v>Scotland40simd2</v>
      </c>
      <c r="B762" t="s">
        <v>5</v>
      </c>
      <c r="C762">
        <v>40</v>
      </c>
      <c r="D762" t="s">
        <v>115</v>
      </c>
      <c r="E762">
        <v>1829</v>
      </c>
      <c r="F762">
        <v>54406</v>
      </c>
      <c r="G762">
        <v>3.3617615704150201</v>
      </c>
      <c r="H762">
        <v>2</v>
      </c>
    </row>
    <row r="763" spans="1:8">
      <c r="A763" t="str">
        <f>CONCATENATE(B763,C763,VLOOKUP(H763,Sheet1!$D$1:$E$21,2,0))</f>
        <v>Scotland40simd3</v>
      </c>
      <c r="B763" t="s">
        <v>5</v>
      </c>
      <c r="C763">
        <v>40</v>
      </c>
      <c r="D763" t="s">
        <v>115</v>
      </c>
      <c r="E763">
        <v>1484</v>
      </c>
      <c r="F763">
        <v>43642</v>
      </c>
      <c r="G763">
        <v>3.4003941157600401</v>
      </c>
      <c r="H763">
        <v>3</v>
      </c>
    </row>
    <row r="764" spans="1:8">
      <c r="A764" t="str">
        <f>CONCATENATE(B764,C764,VLOOKUP(H764,Sheet1!$D$1:$E$21,2,0))</f>
        <v>Scotland40simd4</v>
      </c>
      <c r="B764" t="s">
        <v>5</v>
      </c>
      <c r="C764">
        <v>40</v>
      </c>
      <c r="D764" t="s">
        <v>115</v>
      </c>
      <c r="E764">
        <v>1178</v>
      </c>
      <c r="F764">
        <v>36782</v>
      </c>
      <c r="G764">
        <v>3.20265347180686</v>
      </c>
      <c r="H764">
        <v>4</v>
      </c>
    </row>
    <row r="765" spans="1:8">
      <c r="A765" t="str">
        <f>CONCATENATE(B765,C765,VLOOKUP(H765,Sheet1!$D$1:$E$21,2,0))</f>
        <v>Scotland40simd5</v>
      </c>
      <c r="B765" t="s">
        <v>5</v>
      </c>
      <c r="C765">
        <v>40</v>
      </c>
      <c r="D765" t="s">
        <v>115</v>
      </c>
      <c r="E765">
        <v>990</v>
      </c>
      <c r="F765">
        <v>32448</v>
      </c>
      <c r="G765">
        <v>3.0510355029585798</v>
      </c>
      <c r="H765" t="s">
        <v>30</v>
      </c>
    </row>
    <row r="766" spans="1:8">
      <c r="A766" t="str">
        <f>CONCATENATE(B766,C766,VLOOKUP(H766,Sheet1!$D$1:$E$21,2,0))</f>
        <v>Scotland40unknown</v>
      </c>
      <c r="B766" t="s">
        <v>5</v>
      </c>
      <c r="C766">
        <v>40</v>
      </c>
      <c r="D766" t="s">
        <v>115</v>
      </c>
      <c r="E766">
        <v>8</v>
      </c>
      <c r="F766">
        <v>399</v>
      </c>
      <c r="G766">
        <v>2.0050125313283198</v>
      </c>
      <c r="H766" t="s">
        <v>31</v>
      </c>
    </row>
    <row r="767" spans="1:8">
      <c r="A767" t="str">
        <f>CONCATENATE(B767,C767,VLOOKUP(H767,Sheet1!$D$1:$E$21,2,0))</f>
        <v>Scotland1discharge</v>
      </c>
      <c r="B767" t="s">
        <v>5</v>
      </c>
      <c r="C767">
        <v>1</v>
      </c>
      <c r="D767" t="s">
        <v>88</v>
      </c>
      <c r="E767">
        <v>7767</v>
      </c>
      <c r="F767">
        <v>223804</v>
      </c>
      <c r="G767">
        <v>3.4704473557219702</v>
      </c>
      <c r="H767" t="s">
        <v>32</v>
      </c>
    </row>
    <row r="768" spans="1:8">
      <c r="A768" t="str">
        <f>CONCATENATE(B768,C768,VLOOKUP(H768,Sheet1!$D$1:$E$21,2,0))</f>
        <v>Scotland2discharge</v>
      </c>
      <c r="B768" t="s">
        <v>5</v>
      </c>
      <c r="C768">
        <v>2</v>
      </c>
      <c r="D768" t="s">
        <v>89</v>
      </c>
      <c r="E768">
        <v>6337</v>
      </c>
      <c r="F768">
        <v>222487</v>
      </c>
      <c r="G768">
        <v>2.8482563026154302</v>
      </c>
      <c r="H768" t="s">
        <v>32</v>
      </c>
    </row>
    <row r="769" spans="1:8">
      <c r="A769" t="str">
        <f>CONCATENATE(B769,C769,VLOOKUP(H769,Sheet1!$D$1:$E$21,2,0))</f>
        <v>Scotland3discharge</v>
      </c>
      <c r="B769" t="s">
        <v>5</v>
      </c>
      <c r="C769">
        <v>3</v>
      </c>
      <c r="D769" t="s">
        <v>90</v>
      </c>
      <c r="E769">
        <v>6245</v>
      </c>
      <c r="F769">
        <v>219869</v>
      </c>
      <c r="G769">
        <v>2.84032764964592</v>
      </c>
      <c r="H769" t="s">
        <v>32</v>
      </c>
    </row>
    <row r="770" spans="1:8">
      <c r="A770" t="str">
        <f>CONCATENATE(B770,C770,VLOOKUP(H770,Sheet1!$D$1:$E$21,2,0))</f>
        <v>Scotland4discharge</v>
      </c>
      <c r="B770" t="s">
        <v>5</v>
      </c>
      <c r="C770">
        <v>4</v>
      </c>
      <c r="D770" t="s">
        <v>91</v>
      </c>
      <c r="E770">
        <v>7323</v>
      </c>
      <c r="F770">
        <v>224026</v>
      </c>
      <c r="G770">
        <v>3.2688170123110698</v>
      </c>
      <c r="H770" t="s">
        <v>32</v>
      </c>
    </row>
    <row r="771" spans="1:8">
      <c r="A771" t="str">
        <f>CONCATENATE(B771,C771,VLOOKUP(H771,Sheet1!$D$1:$E$21,2,0))</f>
        <v>Scotland5discharge</v>
      </c>
      <c r="B771" t="s">
        <v>5</v>
      </c>
      <c r="C771">
        <v>5</v>
      </c>
      <c r="D771" t="s">
        <v>92</v>
      </c>
      <c r="E771">
        <v>6779</v>
      </c>
      <c r="F771">
        <v>229667</v>
      </c>
      <c r="G771">
        <v>2.9516648016475999</v>
      </c>
      <c r="H771" t="s">
        <v>32</v>
      </c>
    </row>
    <row r="772" spans="1:8">
      <c r="A772" t="str">
        <f>CONCATENATE(B772,C772,VLOOKUP(H772,Sheet1!$D$1:$E$21,2,0))</f>
        <v>Scotland6discharge</v>
      </c>
      <c r="B772" t="s">
        <v>5</v>
      </c>
      <c r="C772">
        <v>6</v>
      </c>
      <c r="D772" t="s">
        <v>93</v>
      </c>
      <c r="E772">
        <v>6134</v>
      </c>
      <c r="F772">
        <v>224176</v>
      </c>
      <c r="G772">
        <v>2.7362429519663101</v>
      </c>
      <c r="H772" t="s">
        <v>32</v>
      </c>
    </row>
    <row r="773" spans="1:8">
      <c r="A773" t="str">
        <f>CONCATENATE(B773,C773,VLOOKUP(H773,Sheet1!$D$1:$E$21,2,0))</f>
        <v>Scotland7discharge</v>
      </c>
      <c r="B773" t="s">
        <v>5</v>
      </c>
      <c r="C773">
        <v>7</v>
      </c>
      <c r="D773" t="s">
        <v>94</v>
      </c>
      <c r="E773">
        <v>6044</v>
      </c>
      <c r="F773">
        <v>222348</v>
      </c>
      <c r="G773">
        <v>2.71826146401136</v>
      </c>
      <c r="H773" t="s">
        <v>32</v>
      </c>
    </row>
    <row r="774" spans="1:8">
      <c r="A774" t="str">
        <f>CONCATENATE(B774,C774,VLOOKUP(H774,Sheet1!$D$1:$E$21,2,0))</f>
        <v>Scotland8discharge</v>
      </c>
      <c r="B774" t="s">
        <v>5</v>
      </c>
      <c r="C774">
        <v>8</v>
      </c>
      <c r="D774" t="s">
        <v>95</v>
      </c>
      <c r="E774">
        <v>6882</v>
      </c>
      <c r="F774">
        <v>225327</v>
      </c>
      <c r="G774">
        <v>3.0542278555166398</v>
      </c>
      <c r="H774" t="s">
        <v>32</v>
      </c>
    </row>
    <row r="775" spans="1:8">
      <c r="A775" t="str">
        <f>CONCATENATE(B775,C775,VLOOKUP(H775,Sheet1!$D$1:$E$21,2,0))</f>
        <v>Scotland9discharge</v>
      </c>
      <c r="B775" t="s">
        <v>5</v>
      </c>
      <c r="C775">
        <v>9</v>
      </c>
      <c r="D775" t="s">
        <v>96</v>
      </c>
      <c r="E775">
        <v>6722</v>
      </c>
      <c r="F775">
        <v>225138</v>
      </c>
      <c r="G775">
        <v>2.9857243113112801</v>
      </c>
      <c r="H775" t="s">
        <v>32</v>
      </c>
    </row>
    <row r="776" spans="1:8">
      <c r="A776" t="str">
        <f>CONCATENATE(B776,C776,VLOOKUP(H776,Sheet1!$D$1:$E$21,2,0))</f>
        <v>Scotland10discharge</v>
      </c>
      <c r="B776" t="s">
        <v>5</v>
      </c>
      <c r="C776">
        <v>10</v>
      </c>
      <c r="D776" t="s">
        <v>97</v>
      </c>
      <c r="E776">
        <v>6046</v>
      </c>
      <c r="F776">
        <v>224461</v>
      </c>
      <c r="G776">
        <v>2.6935636925791102</v>
      </c>
      <c r="H776" t="s">
        <v>32</v>
      </c>
    </row>
    <row r="777" spans="1:8">
      <c r="A777" t="str">
        <f>CONCATENATE(B777,C777,VLOOKUP(H777,Sheet1!$D$1:$E$21,2,0))</f>
        <v>Scotland11discharge</v>
      </c>
      <c r="B777" t="s">
        <v>5</v>
      </c>
      <c r="C777">
        <v>11</v>
      </c>
      <c r="D777" t="s">
        <v>98</v>
      </c>
      <c r="E777">
        <v>6049</v>
      </c>
      <c r="F777">
        <v>222584</v>
      </c>
      <c r="G777">
        <v>2.7176257053516801</v>
      </c>
      <c r="H777" t="s">
        <v>32</v>
      </c>
    </row>
    <row r="778" spans="1:8">
      <c r="A778" t="str">
        <f>CONCATENATE(B778,C778,VLOOKUP(H778,Sheet1!$D$1:$E$21,2,0))</f>
        <v>Scotland12discharge</v>
      </c>
      <c r="B778" t="s">
        <v>5</v>
      </c>
      <c r="C778">
        <v>12</v>
      </c>
      <c r="D778" t="s">
        <v>99</v>
      </c>
      <c r="E778">
        <v>6838</v>
      </c>
      <c r="F778">
        <v>218001</v>
      </c>
      <c r="G778">
        <v>3.1366828592529301</v>
      </c>
      <c r="H778" t="s">
        <v>32</v>
      </c>
    </row>
    <row r="779" spans="1:8">
      <c r="A779" t="str">
        <f>CONCATENATE(B779,C779,VLOOKUP(H779,Sheet1!$D$1:$E$21,2,0))</f>
        <v>Scotland13discharge</v>
      </c>
      <c r="B779" t="s">
        <v>5</v>
      </c>
      <c r="C779">
        <v>13</v>
      </c>
      <c r="D779" t="s">
        <v>75</v>
      </c>
      <c r="E779">
        <v>6396</v>
      </c>
      <c r="F779">
        <v>226654</v>
      </c>
      <c r="G779">
        <v>2.8219224015459599</v>
      </c>
      <c r="H779" t="s">
        <v>32</v>
      </c>
    </row>
    <row r="780" spans="1:8">
      <c r="A780" t="str">
        <f>CONCATENATE(B780,C780,VLOOKUP(H780,Sheet1!$D$1:$E$21,2,0))</f>
        <v>Scotland14discharge</v>
      </c>
      <c r="B780" t="s">
        <v>5</v>
      </c>
      <c r="C780">
        <v>14</v>
      </c>
      <c r="D780" t="s">
        <v>76</v>
      </c>
      <c r="E780">
        <v>5971</v>
      </c>
      <c r="F780">
        <v>220853</v>
      </c>
      <c r="G780">
        <v>2.7036082824321999</v>
      </c>
      <c r="H780" t="s">
        <v>32</v>
      </c>
    </row>
    <row r="781" spans="1:8">
      <c r="A781" t="str">
        <f>CONCATENATE(B781,C781,VLOOKUP(H781,Sheet1!$D$1:$E$21,2,0))</f>
        <v>Scotland15discharge</v>
      </c>
      <c r="B781" t="s">
        <v>5</v>
      </c>
      <c r="C781">
        <v>15</v>
      </c>
      <c r="D781" t="s">
        <v>77</v>
      </c>
      <c r="E781">
        <v>5869</v>
      </c>
      <c r="F781">
        <v>223701</v>
      </c>
      <c r="G781">
        <v>2.6235913116168401</v>
      </c>
      <c r="H781" t="s">
        <v>32</v>
      </c>
    </row>
    <row r="782" spans="1:8">
      <c r="A782" t="str">
        <f>CONCATENATE(B782,C782,VLOOKUP(H782,Sheet1!$D$1:$E$21,2,0))</f>
        <v>Scotland16discharge</v>
      </c>
      <c r="B782" t="s">
        <v>5</v>
      </c>
      <c r="C782">
        <v>16</v>
      </c>
      <c r="D782" t="s">
        <v>78</v>
      </c>
      <c r="E782">
        <v>6397</v>
      </c>
      <c r="F782">
        <v>226138</v>
      </c>
      <c r="G782">
        <v>2.8288036508680499</v>
      </c>
      <c r="H782" t="s">
        <v>32</v>
      </c>
    </row>
    <row r="783" spans="1:8">
      <c r="A783" t="str">
        <f>CONCATENATE(B783,C783,VLOOKUP(H783,Sheet1!$D$1:$E$21,2,0))</f>
        <v>Scotland17discharge</v>
      </c>
      <c r="B783" t="s">
        <v>5</v>
      </c>
      <c r="C783">
        <v>17</v>
      </c>
      <c r="D783" t="s">
        <v>79</v>
      </c>
      <c r="E783">
        <v>6290</v>
      </c>
      <c r="F783">
        <v>233594</v>
      </c>
      <c r="G783">
        <v>2.69270614827435</v>
      </c>
      <c r="H783" t="s">
        <v>32</v>
      </c>
    </row>
    <row r="784" spans="1:8">
      <c r="A784" t="str">
        <f>CONCATENATE(B784,C784,VLOOKUP(H784,Sheet1!$D$1:$E$21,2,0))</f>
        <v>Scotland18discharge</v>
      </c>
      <c r="B784" t="s">
        <v>5</v>
      </c>
      <c r="C784">
        <v>18</v>
      </c>
      <c r="D784" t="s">
        <v>80</v>
      </c>
      <c r="E784">
        <v>6070</v>
      </c>
      <c r="F784">
        <v>227912</v>
      </c>
      <c r="G784">
        <v>2.6633086454421</v>
      </c>
      <c r="H784" t="s">
        <v>32</v>
      </c>
    </row>
    <row r="785" spans="1:8">
      <c r="A785" t="str">
        <f>CONCATENATE(B785,C785,VLOOKUP(H785,Sheet1!$D$1:$E$21,2,0))</f>
        <v>Scotland19discharge</v>
      </c>
      <c r="B785" t="s">
        <v>5</v>
      </c>
      <c r="C785">
        <v>19</v>
      </c>
      <c r="D785" t="s">
        <v>81</v>
      </c>
      <c r="E785">
        <v>5676</v>
      </c>
      <c r="F785">
        <v>226394</v>
      </c>
      <c r="G785">
        <v>2.5071335812786502</v>
      </c>
      <c r="H785" t="s">
        <v>32</v>
      </c>
    </row>
    <row r="786" spans="1:8">
      <c r="A786" t="str">
        <f>CONCATENATE(B786,C786,VLOOKUP(H786,Sheet1!$D$1:$E$21,2,0))</f>
        <v>Scotland20discharge</v>
      </c>
      <c r="B786" t="s">
        <v>5</v>
      </c>
      <c r="C786">
        <v>20</v>
      </c>
      <c r="D786" t="s">
        <v>82</v>
      </c>
      <c r="E786">
        <v>6620</v>
      </c>
      <c r="F786">
        <v>232835</v>
      </c>
      <c r="G786">
        <v>2.8432151523611102</v>
      </c>
      <c r="H786" t="s">
        <v>32</v>
      </c>
    </row>
    <row r="787" spans="1:8">
      <c r="A787" t="str">
        <f>CONCATENATE(B787,C787,VLOOKUP(H787,Sheet1!$D$1:$E$21,2,0))</f>
        <v>Scotland21discharge</v>
      </c>
      <c r="B787" t="s">
        <v>5</v>
      </c>
      <c r="C787">
        <v>21</v>
      </c>
      <c r="D787" t="s">
        <v>83</v>
      </c>
      <c r="E787">
        <v>6573</v>
      </c>
      <c r="F787">
        <v>227587</v>
      </c>
      <c r="G787">
        <v>2.8881262989538001</v>
      </c>
      <c r="H787" t="s">
        <v>32</v>
      </c>
    </row>
    <row r="788" spans="1:8">
      <c r="A788" t="str">
        <f>CONCATENATE(B788,C788,VLOOKUP(H788,Sheet1!$D$1:$E$21,2,0))</f>
        <v>Scotland22discharge</v>
      </c>
      <c r="B788" t="s">
        <v>5</v>
      </c>
      <c r="C788">
        <v>22</v>
      </c>
      <c r="D788" t="s">
        <v>84</v>
      </c>
      <c r="E788">
        <v>5783</v>
      </c>
      <c r="F788">
        <v>229972</v>
      </c>
      <c r="G788">
        <v>2.5146539578731302</v>
      </c>
      <c r="H788" t="s">
        <v>32</v>
      </c>
    </row>
    <row r="789" spans="1:8">
      <c r="A789" t="str">
        <f>CONCATENATE(B789,C789,VLOOKUP(H789,Sheet1!$D$1:$E$21,2,0))</f>
        <v>Scotland23discharge</v>
      </c>
      <c r="B789" t="s">
        <v>5</v>
      </c>
      <c r="C789">
        <v>23</v>
      </c>
      <c r="D789" t="s">
        <v>85</v>
      </c>
      <c r="E789">
        <v>5687</v>
      </c>
      <c r="F789">
        <v>229396</v>
      </c>
      <c r="G789">
        <v>2.4791190779263799</v>
      </c>
      <c r="H789" t="s">
        <v>32</v>
      </c>
    </row>
    <row r="790" spans="1:8">
      <c r="A790" t="str">
        <f>CONCATENATE(B790,C790,VLOOKUP(H790,Sheet1!$D$1:$E$21,2,0))</f>
        <v>Scotland24discharge</v>
      </c>
      <c r="B790" t="s">
        <v>5</v>
      </c>
      <c r="C790">
        <v>24</v>
      </c>
      <c r="D790" t="s">
        <v>86</v>
      </c>
      <c r="E790">
        <v>6126</v>
      </c>
      <c r="F790">
        <v>231980</v>
      </c>
      <c r="G790">
        <v>2.6407448918010101</v>
      </c>
      <c r="H790" t="s">
        <v>32</v>
      </c>
    </row>
    <row r="791" spans="1:8">
      <c r="A791" t="str">
        <f>CONCATENATE(B791,C791,VLOOKUP(H791,Sheet1!$D$1:$E$21,2,0))</f>
        <v>Scotland25discharge</v>
      </c>
      <c r="B791" t="s">
        <v>5</v>
      </c>
      <c r="C791">
        <v>25</v>
      </c>
      <c r="D791" t="s">
        <v>100</v>
      </c>
      <c r="E791">
        <v>5982</v>
      </c>
      <c r="F791">
        <v>235801</v>
      </c>
      <c r="G791">
        <v>2.5368849156704099</v>
      </c>
      <c r="H791" t="s">
        <v>32</v>
      </c>
    </row>
    <row r="792" spans="1:8">
      <c r="A792" t="str">
        <f>CONCATENATE(B792,C792,VLOOKUP(H792,Sheet1!$D$1:$E$21,2,0))</f>
        <v>Scotland26discharge</v>
      </c>
      <c r="B792" t="s">
        <v>5</v>
      </c>
      <c r="C792">
        <v>26</v>
      </c>
      <c r="D792" t="s">
        <v>101</v>
      </c>
      <c r="E792">
        <v>5588</v>
      </c>
      <c r="F792">
        <v>233895</v>
      </c>
      <c r="G792">
        <v>2.3891062228777802</v>
      </c>
      <c r="H792" t="s">
        <v>32</v>
      </c>
    </row>
    <row r="793" spans="1:8">
      <c r="A793" t="str">
        <f>CONCATENATE(B793,C793,VLOOKUP(H793,Sheet1!$D$1:$E$21,2,0))</f>
        <v>Scotland27discharge</v>
      </c>
      <c r="B793" t="s">
        <v>5</v>
      </c>
      <c r="C793">
        <v>27</v>
      </c>
      <c r="D793" t="s">
        <v>102</v>
      </c>
      <c r="E793">
        <v>5783</v>
      </c>
      <c r="F793">
        <v>232011</v>
      </c>
      <c r="G793">
        <v>2.4925542323424299</v>
      </c>
      <c r="H793" t="s">
        <v>32</v>
      </c>
    </row>
    <row r="794" spans="1:8">
      <c r="A794" t="str">
        <f>CONCATENATE(B794,C794,VLOOKUP(H794,Sheet1!$D$1:$E$21,2,0))</f>
        <v>Scotland28discharge</v>
      </c>
      <c r="B794" t="s">
        <v>5</v>
      </c>
      <c r="C794">
        <v>28</v>
      </c>
      <c r="D794" t="s">
        <v>103</v>
      </c>
      <c r="E794">
        <v>6477</v>
      </c>
      <c r="F794">
        <v>235417</v>
      </c>
      <c r="G794">
        <v>2.7512881397690001</v>
      </c>
      <c r="H794" t="s">
        <v>32</v>
      </c>
    </row>
    <row r="795" spans="1:8">
      <c r="A795" t="str">
        <f>CONCATENATE(B795,C795,VLOOKUP(H795,Sheet1!$D$1:$E$21,2,0))</f>
        <v>Scotland29discharge</v>
      </c>
      <c r="B795" t="s">
        <v>5</v>
      </c>
      <c r="C795">
        <v>29</v>
      </c>
      <c r="D795" t="s">
        <v>104</v>
      </c>
      <c r="E795">
        <v>6738</v>
      </c>
      <c r="F795">
        <v>236639</v>
      </c>
      <c r="G795">
        <v>2.8473751156825302</v>
      </c>
      <c r="H795" t="s">
        <v>32</v>
      </c>
    </row>
    <row r="796" spans="1:8">
      <c r="A796" t="str">
        <f>CONCATENATE(B796,C796,VLOOKUP(H796,Sheet1!$D$1:$E$21,2,0))</f>
        <v>Scotland30discharge</v>
      </c>
      <c r="B796" t="s">
        <v>5</v>
      </c>
      <c r="C796">
        <v>30</v>
      </c>
      <c r="D796" t="s">
        <v>105</v>
      </c>
      <c r="E796">
        <v>5939</v>
      </c>
      <c r="F796">
        <v>232029</v>
      </c>
      <c r="G796">
        <v>2.55959384387296</v>
      </c>
      <c r="H796" t="s">
        <v>32</v>
      </c>
    </row>
    <row r="797" spans="1:8">
      <c r="A797" t="str">
        <f>CONCATENATE(B797,C797,VLOOKUP(H797,Sheet1!$D$1:$E$21,2,0))</f>
        <v>Scotland31discharge</v>
      </c>
      <c r="B797" t="s">
        <v>5</v>
      </c>
      <c r="C797">
        <v>31</v>
      </c>
      <c r="D797" t="s">
        <v>106</v>
      </c>
      <c r="E797">
        <v>5589</v>
      </c>
      <c r="F797">
        <v>232440</v>
      </c>
      <c r="G797">
        <v>2.4044914816726899</v>
      </c>
      <c r="H797" t="s">
        <v>32</v>
      </c>
    </row>
    <row r="798" spans="1:8">
      <c r="A798" t="str">
        <f>CONCATENATE(B798,C798,VLOOKUP(H798,Sheet1!$D$1:$E$21,2,0))</f>
        <v>Scotland32discharge</v>
      </c>
      <c r="B798" t="s">
        <v>5</v>
      </c>
      <c r="C798">
        <v>32</v>
      </c>
      <c r="D798" t="s">
        <v>107</v>
      </c>
      <c r="E798">
        <v>6117</v>
      </c>
      <c r="F798">
        <v>236265</v>
      </c>
      <c r="G798">
        <v>2.5890419655894799</v>
      </c>
      <c r="H798" t="s">
        <v>32</v>
      </c>
    </row>
    <row r="799" spans="1:8">
      <c r="A799" t="str">
        <f>CONCATENATE(B799,C799,VLOOKUP(H799,Sheet1!$D$1:$E$21,2,0))</f>
        <v>Scotland33discharge</v>
      </c>
      <c r="B799" t="s">
        <v>5</v>
      </c>
      <c r="C799">
        <v>33</v>
      </c>
      <c r="D799" t="s">
        <v>108</v>
      </c>
      <c r="E799">
        <v>6476</v>
      </c>
      <c r="F799">
        <v>237306</v>
      </c>
      <c r="G799">
        <v>2.72896597641863</v>
      </c>
      <c r="H799" t="s">
        <v>32</v>
      </c>
    </row>
    <row r="800" spans="1:8">
      <c r="A800" t="str">
        <f>CONCATENATE(B800,C800,VLOOKUP(H800,Sheet1!$D$1:$E$21,2,0))</f>
        <v>Scotland34discharge</v>
      </c>
      <c r="B800" t="s">
        <v>5</v>
      </c>
      <c r="C800">
        <v>34</v>
      </c>
      <c r="D800" t="s">
        <v>109</v>
      </c>
      <c r="E800">
        <v>5667</v>
      </c>
      <c r="F800">
        <v>235752</v>
      </c>
      <c r="G800">
        <v>2.40379721062811</v>
      </c>
      <c r="H800" t="s">
        <v>32</v>
      </c>
    </row>
    <row r="801" spans="1:8">
      <c r="A801" t="str">
        <f>CONCATENATE(B801,C801,VLOOKUP(H801,Sheet1!$D$1:$E$21,2,0))</f>
        <v>Scotland35discharge</v>
      </c>
      <c r="B801" t="s">
        <v>5</v>
      </c>
      <c r="C801">
        <v>35</v>
      </c>
      <c r="D801" t="s">
        <v>110</v>
      </c>
      <c r="E801">
        <v>5627</v>
      </c>
      <c r="F801">
        <v>229165</v>
      </c>
      <c r="G801">
        <v>2.4554360395348298</v>
      </c>
      <c r="H801" t="s">
        <v>32</v>
      </c>
    </row>
    <row r="802" spans="1:8">
      <c r="A802" t="str">
        <f>CONCATENATE(B802,C802,VLOOKUP(H802,Sheet1!$D$1:$E$21,2,0))</f>
        <v>Scotland36discharge</v>
      </c>
      <c r="B802" t="s">
        <v>5</v>
      </c>
      <c r="C802">
        <v>36</v>
      </c>
      <c r="D802" t="s">
        <v>111</v>
      </c>
      <c r="E802">
        <v>6402</v>
      </c>
      <c r="F802">
        <v>230945</v>
      </c>
      <c r="G802">
        <v>2.77208859252202</v>
      </c>
      <c r="H802" t="s">
        <v>32</v>
      </c>
    </row>
    <row r="803" spans="1:8">
      <c r="A803" t="str">
        <f>CONCATENATE(B803,C803,VLOOKUP(H803,Sheet1!$D$1:$E$21,2,0))</f>
        <v>Scotland37discharge</v>
      </c>
      <c r="B803" t="s">
        <v>5</v>
      </c>
      <c r="C803">
        <v>37</v>
      </c>
      <c r="D803" t="s">
        <v>112</v>
      </c>
      <c r="E803">
        <v>6355</v>
      </c>
      <c r="F803">
        <v>230891</v>
      </c>
      <c r="G803">
        <v>2.75238099362902</v>
      </c>
      <c r="H803" t="s">
        <v>32</v>
      </c>
    </row>
    <row r="804" spans="1:8">
      <c r="A804" t="str">
        <f>CONCATENATE(B804,C804,VLOOKUP(H804,Sheet1!$D$1:$E$21,2,0))</f>
        <v>Scotland38discharge</v>
      </c>
      <c r="B804" t="s">
        <v>5</v>
      </c>
      <c r="C804">
        <v>38</v>
      </c>
      <c r="D804" t="s">
        <v>113</v>
      </c>
      <c r="E804">
        <v>5619</v>
      </c>
      <c r="F804">
        <v>226918</v>
      </c>
      <c r="G804">
        <v>2.47622489181113</v>
      </c>
      <c r="H804" t="s">
        <v>32</v>
      </c>
    </row>
    <row r="805" spans="1:8">
      <c r="A805" t="str">
        <f>CONCATENATE(B805,C805,VLOOKUP(H805,Sheet1!$D$1:$E$21,2,0))</f>
        <v>Scotland39discharge</v>
      </c>
      <c r="B805" t="s">
        <v>5</v>
      </c>
      <c r="C805">
        <v>39</v>
      </c>
      <c r="D805" t="s">
        <v>114</v>
      </c>
      <c r="E805">
        <v>5598</v>
      </c>
      <c r="F805">
        <v>224560</v>
      </c>
      <c r="G805">
        <v>2.4928749554684702</v>
      </c>
      <c r="H805" t="s">
        <v>32</v>
      </c>
    </row>
    <row r="806" spans="1:8">
      <c r="A806" t="str">
        <f>CONCATENATE(B806,C806,VLOOKUP(H806,Sheet1!$D$1:$E$21,2,0))</f>
        <v>Scotland40discharge</v>
      </c>
      <c r="B806" t="s">
        <v>5</v>
      </c>
      <c r="C806">
        <v>40</v>
      </c>
      <c r="D806" t="s">
        <v>115</v>
      </c>
      <c r="E806">
        <v>6662</v>
      </c>
      <c r="F806">
        <v>230719</v>
      </c>
      <c r="G806">
        <v>2.8874951781171001</v>
      </c>
      <c r="H806" t="s">
        <v>32</v>
      </c>
    </row>
    <row r="807" spans="1:8">
      <c r="A807" t="str">
        <f>CONCATENATE(B807,C807,VLOOKUP(H807,Sheet1!$D$1:$E$21,2,0))</f>
        <v>S080000151discharge</v>
      </c>
      <c r="B807" t="s">
        <v>33</v>
      </c>
      <c r="C807">
        <v>1</v>
      </c>
      <c r="D807" t="s">
        <v>88</v>
      </c>
      <c r="E807">
        <v>521</v>
      </c>
      <c r="F807">
        <v>16806</v>
      </c>
      <c r="G807">
        <v>3.1000833035820499</v>
      </c>
      <c r="H807" t="s">
        <v>32</v>
      </c>
    </row>
    <row r="808" spans="1:8">
      <c r="A808" t="str">
        <f>CONCATENATE(B808,C808,VLOOKUP(H808,Sheet1!$D$1:$E$21,2,0))</f>
        <v>S080000161discharge</v>
      </c>
      <c r="B808" t="s">
        <v>34</v>
      </c>
      <c r="C808">
        <v>1</v>
      </c>
      <c r="D808" t="s">
        <v>88</v>
      </c>
      <c r="E808">
        <v>206</v>
      </c>
      <c r="F808">
        <v>4346</v>
      </c>
      <c r="G808">
        <v>4.7399907961343697</v>
      </c>
      <c r="H808" t="s">
        <v>32</v>
      </c>
    </row>
    <row r="809" spans="1:8">
      <c r="A809" t="str">
        <f>CONCATENATE(B809,C809,VLOOKUP(H809,Sheet1!$D$1:$E$21,2,0))</f>
        <v>S080000171discharge</v>
      </c>
      <c r="B809" t="s">
        <v>35</v>
      </c>
      <c r="C809">
        <v>1</v>
      </c>
      <c r="D809" t="s">
        <v>88</v>
      </c>
      <c r="E809">
        <v>257</v>
      </c>
      <c r="F809">
        <v>6656</v>
      </c>
      <c r="G809">
        <v>3.8611778846153801</v>
      </c>
      <c r="H809" t="s">
        <v>32</v>
      </c>
    </row>
    <row r="810" spans="1:8">
      <c r="A810" t="str">
        <f>CONCATENATE(B810,C810,VLOOKUP(H810,Sheet1!$D$1:$E$21,2,0))</f>
        <v>S080000181discharge</v>
      </c>
      <c r="B810" t="s">
        <v>36</v>
      </c>
      <c r="C810">
        <v>1</v>
      </c>
      <c r="D810" t="s">
        <v>88</v>
      </c>
      <c r="E810">
        <v>536</v>
      </c>
      <c r="F810">
        <v>11188</v>
      </c>
      <c r="G810">
        <v>4.7908473364318898</v>
      </c>
      <c r="H810" t="s">
        <v>32</v>
      </c>
    </row>
    <row r="811" spans="1:8">
      <c r="A811" t="str">
        <f>CONCATENATE(B811,C811,VLOOKUP(H811,Sheet1!$D$1:$E$21,2,0))</f>
        <v>S080000191discharge</v>
      </c>
      <c r="B811" t="s">
        <v>37</v>
      </c>
      <c r="C811">
        <v>1</v>
      </c>
      <c r="D811" t="s">
        <v>88</v>
      </c>
      <c r="E811">
        <v>362</v>
      </c>
      <c r="F811">
        <v>8472</v>
      </c>
      <c r="G811">
        <v>4.2728989612842296</v>
      </c>
      <c r="H811" t="s">
        <v>32</v>
      </c>
    </row>
    <row r="812" spans="1:8">
      <c r="A812" t="str">
        <f>CONCATENATE(B812,C812,VLOOKUP(H812,Sheet1!$D$1:$E$21,2,0))</f>
        <v>S080000201discharge</v>
      </c>
      <c r="B812" t="s">
        <v>38</v>
      </c>
      <c r="C812">
        <v>1</v>
      </c>
      <c r="D812" t="s">
        <v>88</v>
      </c>
      <c r="E812">
        <v>781</v>
      </c>
      <c r="F812">
        <v>20681</v>
      </c>
      <c r="G812">
        <v>3.7764131328272299</v>
      </c>
      <c r="H812" t="s">
        <v>32</v>
      </c>
    </row>
    <row r="813" spans="1:8">
      <c r="A813" t="str">
        <f>CONCATENATE(B813,C813,VLOOKUP(H813,Sheet1!$D$1:$E$21,2,0))</f>
        <v>S080000211discharge</v>
      </c>
      <c r="B813" t="s">
        <v>39</v>
      </c>
      <c r="C813">
        <v>1</v>
      </c>
      <c r="D813" t="s">
        <v>88</v>
      </c>
      <c r="E813">
        <v>1924</v>
      </c>
      <c r="F813">
        <v>65415</v>
      </c>
      <c r="G813">
        <v>2.94122143239318</v>
      </c>
      <c r="H813" t="s">
        <v>32</v>
      </c>
    </row>
    <row r="814" spans="1:8">
      <c r="A814" t="str">
        <f>CONCATENATE(B814,C814,VLOOKUP(H814,Sheet1!$D$1:$E$21,2,0))</f>
        <v>S080000221discharge</v>
      </c>
      <c r="B814" t="s">
        <v>40</v>
      </c>
      <c r="C814">
        <v>1</v>
      </c>
      <c r="D814" t="s">
        <v>88</v>
      </c>
      <c r="E814">
        <v>361</v>
      </c>
      <c r="F814">
        <v>12126</v>
      </c>
      <c r="G814">
        <v>2.9770740557479698</v>
      </c>
      <c r="H814" t="s">
        <v>32</v>
      </c>
    </row>
    <row r="815" spans="1:8">
      <c r="A815" t="str">
        <f>CONCATENATE(B815,C815,VLOOKUP(H815,Sheet1!$D$1:$E$21,2,0))</f>
        <v>S080000231discharge</v>
      </c>
      <c r="B815" t="s">
        <v>41</v>
      </c>
      <c r="C815">
        <v>1</v>
      </c>
      <c r="D815" t="s">
        <v>88</v>
      </c>
      <c r="E815">
        <v>798</v>
      </c>
      <c r="F815">
        <v>22081</v>
      </c>
      <c r="G815">
        <v>3.61396675875186</v>
      </c>
      <c r="H815" t="s">
        <v>32</v>
      </c>
    </row>
    <row r="816" spans="1:8">
      <c r="A816" t="str">
        <f>CONCATENATE(B816,C816,VLOOKUP(H816,Sheet1!$D$1:$E$21,2,0))</f>
        <v>S080000241discharge</v>
      </c>
      <c r="B816" t="s">
        <v>42</v>
      </c>
      <c r="C816">
        <v>1</v>
      </c>
      <c r="D816" t="s">
        <v>88</v>
      </c>
      <c r="E816">
        <v>1114</v>
      </c>
      <c r="F816">
        <v>32107</v>
      </c>
      <c r="G816">
        <v>3.4696483632852599</v>
      </c>
      <c r="H816" t="s">
        <v>32</v>
      </c>
    </row>
    <row r="817" spans="1:8">
      <c r="A817" t="str">
        <f>CONCATENATE(B817,C817,VLOOKUP(H817,Sheet1!$D$1:$E$21,2,0))</f>
        <v>S080000251discharge</v>
      </c>
      <c r="B817" t="s">
        <v>43</v>
      </c>
      <c r="C817">
        <v>1</v>
      </c>
      <c r="D817" t="s">
        <v>88</v>
      </c>
      <c r="E817">
        <v>24</v>
      </c>
      <c r="F817">
        <v>729</v>
      </c>
      <c r="G817">
        <v>3.2921810699588399</v>
      </c>
      <c r="H817" t="s">
        <v>32</v>
      </c>
    </row>
    <row r="818" spans="1:8">
      <c r="A818" t="str">
        <f>CONCATENATE(B818,C818,VLOOKUP(H818,Sheet1!$D$1:$E$21,2,0))</f>
        <v>S080000261discharge</v>
      </c>
      <c r="B818" t="s">
        <v>44</v>
      </c>
      <c r="C818">
        <v>1</v>
      </c>
      <c r="D818" t="s">
        <v>88</v>
      </c>
      <c r="E818">
        <v>18</v>
      </c>
      <c r="F818">
        <v>869</v>
      </c>
      <c r="G818">
        <v>2.0713463751438401</v>
      </c>
      <c r="H818" t="s">
        <v>32</v>
      </c>
    </row>
    <row r="819" spans="1:8">
      <c r="A819" t="str">
        <f>CONCATENATE(B819,C819,VLOOKUP(H819,Sheet1!$D$1:$E$21,2,0))</f>
        <v>S080000271discharge</v>
      </c>
      <c r="B819" t="s">
        <v>45</v>
      </c>
      <c r="C819">
        <v>1</v>
      </c>
      <c r="D819" t="s">
        <v>88</v>
      </c>
      <c r="E819">
        <v>712</v>
      </c>
      <c r="F819">
        <v>16851</v>
      </c>
      <c r="G819">
        <v>4.2252685300575603</v>
      </c>
      <c r="H819" t="s">
        <v>32</v>
      </c>
    </row>
    <row r="820" spans="1:8">
      <c r="A820" t="str">
        <f>CONCATENATE(B820,C820,VLOOKUP(H820,Sheet1!$D$1:$E$21,2,0))</f>
        <v>S080000281discharge</v>
      </c>
      <c r="B820" t="s">
        <v>46</v>
      </c>
      <c r="C820">
        <v>1</v>
      </c>
      <c r="D820" t="s">
        <v>88</v>
      </c>
      <c r="E820">
        <v>45</v>
      </c>
      <c r="F820">
        <v>1257</v>
      </c>
      <c r="G820">
        <v>3.5799522673031001</v>
      </c>
      <c r="H820" t="s">
        <v>32</v>
      </c>
    </row>
    <row r="821" spans="1:8">
      <c r="A821" t="str">
        <f>CONCATENATE(B821,C821,VLOOKUP(H821,Sheet1!$D$1:$E$21,2,0))</f>
        <v>S081000011discharge</v>
      </c>
      <c r="B821" t="s">
        <v>47</v>
      </c>
      <c r="C821">
        <v>1</v>
      </c>
      <c r="D821" t="s">
        <v>88</v>
      </c>
      <c r="E821">
        <v>1</v>
      </c>
      <c r="F821">
        <v>3091</v>
      </c>
      <c r="G821">
        <v>3.23519896473633E-2</v>
      </c>
      <c r="H821" t="s">
        <v>32</v>
      </c>
    </row>
    <row r="822" spans="1:8">
      <c r="A822" t="str">
        <f>CONCATENATE(B822,C822,VLOOKUP(H822,Sheet1!$D$1:$E$21,2,0))</f>
        <v>S270000011discharge</v>
      </c>
      <c r="B822" t="s">
        <v>48</v>
      </c>
      <c r="C822">
        <v>1</v>
      </c>
      <c r="D822" t="s">
        <v>88</v>
      </c>
      <c r="E822">
        <v>107</v>
      </c>
      <c r="F822">
        <v>1129</v>
      </c>
      <c r="G822">
        <v>9.4774136403897202</v>
      </c>
      <c r="H822" t="s">
        <v>32</v>
      </c>
    </row>
    <row r="823" spans="1:8">
      <c r="A823" t="str">
        <f>CONCATENATE(B823,C823,VLOOKUP(H823,Sheet1!$D$1:$E$21,2,0))</f>
        <v>S080000152discharge</v>
      </c>
      <c r="B823" t="s">
        <v>33</v>
      </c>
      <c r="C823">
        <v>2</v>
      </c>
      <c r="D823" t="s">
        <v>89</v>
      </c>
      <c r="E823">
        <v>421</v>
      </c>
      <c r="F823">
        <v>16500</v>
      </c>
      <c r="G823">
        <v>2.55151515151515</v>
      </c>
      <c r="H823" t="s">
        <v>32</v>
      </c>
    </row>
    <row r="824" spans="1:8">
      <c r="A824" t="str">
        <f>CONCATENATE(B824,C824,VLOOKUP(H824,Sheet1!$D$1:$E$21,2,0))</f>
        <v>S080000162discharge</v>
      </c>
      <c r="B824" t="s">
        <v>34</v>
      </c>
      <c r="C824">
        <v>2</v>
      </c>
      <c r="D824" t="s">
        <v>89</v>
      </c>
      <c r="E824">
        <v>132</v>
      </c>
      <c r="F824">
        <v>4289</v>
      </c>
      <c r="G824">
        <v>3.0776404756353402</v>
      </c>
      <c r="H824" t="s">
        <v>32</v>
      </c>
    </row>
    <row r="825" spans="1:8">
      <c r="A825" t="str">
        <f>CONCATENATE(B825,C825,VLOOKUP(H825,Sheet1!$D$1:$E$21,2,0))</f>
        <v>S080000172discharge</v>
      </c>
      <c r="B825" t="s">
        <v>35</v>
      </c>
      <c r="C825">
        <v>2</v>
      </c>
      <c r="D825" t="s">
        <v>89</v>
      </c>
      <c r="E825">
        <v>211</v>
      </c>
      <c r="F825">
        <v>6551</v>
      </c>
      <c r="G825">
        <v>3.2208823080445699</v>
      </c>
      <c r="H825" t="s">
        <v>32</v>
      </c>
    </row>
    <row r="826" spans="1:8">
      <c r="A826" t="str">
        <f>CONCATENATE(B826,C826,VLOOKUP(H826,Sheet1!$D$1:$E$21,2,0))</f>
        <v>S080000182discharge</v>
      </c>
      <c r="B826" t="s">
        <v>36</v>
      </c>
      <c r="C826">
        <v>2</v>
      </c>
      <c r="D826" t="s">
        <v>89</v>
      </c>
      <c r="E826">
        <v>380</v>
      </c>
      <c r="F826">
        <v>11244</v>
      </c>
      <c r="G826">
        <v>3.3795802205620702</v>
      </c>
      <c r="H826" t="s">
        <v>32</v>
      </c>
    </row>
    <row r="827" spans="1:8">
      <c r="A827" t="str">
        <f>CONCATENATE(B827,C827,VLOOKUP(H827,Sheet1!$D$1:$E$21,2,0))</f>
        <v>S080000192discharge</v>
      </c>
      <c r="B827" t="s">
        <v>37</v>
      </c>
      <c r="C827">
        <v>2</v>
      </c>
      <c r="D827" t="s">
        <v>89</v>
      </c>
      <c r="E827">
        <v>290</v>
      </c>
      <c r="F827">
        <v>8361</v>
      </c>
      <c r="G827">
        <v>3.4684846310249902</v>
      </c>
      <c r="H827" t="s">
        <v>32</v>
      </c>
    </row>
    <row r="828" spans="1:8">
      <c r="A828" t="str">
        <f>CONCATENATE(B828,C828,VLOOKUP(H828,Sheet1!$D$1:$E$21,2,0))</f>
        <v>S080000202discharge</v>
      </c>
      <c r="B828" t="s">
        <v>38</v>
      </c>
      <c r="C828">
        <v>2</v>
      </c>
      <c r="D828" t="s">
        <v>89</v>
      </c>
      <c r="E828">
        <v>653</v>
      </c>
      <c r="F828">
        <v>21150</v>
      </c>
      <c r="G828">
        <v>3.08747044917257</v>
      </c>
      <c r="H828" t="s">
        <v>32</v>
      </c>
    </row>
    <row r="829" spans="1:8">
      <c r="A829" t="str">
        <f>CONCATENATE(B829,C829,VLOOKUP(H829,Sheet1!$D$1:$E$21,2,0))</f>
        <v>S080000212discharge</v>
      </c>
      <c r="B829" t="s">
        <v>39</v>
      </c>
      <c r="C829">
        <v>2</v>
      </c>
      <c r="D829" t="s">
        <v>89</v>
      </c>
      <c r="E829">
        <v>1515</v>
      </c>
      <c r="F829">
        <v>64651</v>
      </c>
      <c r="G829">
        <v>2.3433512242656702</v>
      </c>
      <c r="H829" t="s">
        <v>32</v>
      </c>
    </row>
    <row r="830" spans="1:8">
      <c r="A830" t="str">
        <f>CONCATENATE(B830,C830,VLOOKUP(H830,Sheet1!$D$1:$E$21,2,0))</f>
        <v>S080000222discharge</v>
      </c>
      <c r="B830" t="s">
        <v>40</v>
      </c>
      <c r="C830">
        <v>2</v>
      </c>
      <c r="D830" t="s">
        <v>89</v>
      </c>
      <c r="E830">
        <v>315</v>
      </c>
      <c r="F830">
        <v>12169</v>
      </c>
      <c r="G830">
        <v>2.58854466266743</v>
      </c>
      <c r="H830" t="s">
        <v>32</v>
      </c>
    </row>
    <row r="831" spans="1:8">
      <c r="A831" t="str">
        <f>CONCATENATE(B831,C831,VLOOKUP(H831,Sheet1!$D$1:$E$21,2,0))</f>
        <v>S080000232discharge</v>
      </c>
      <c r="B831" t="s">
        <v>41</v>
      </c>
      <c r="C831">
        <v>2</v>
      </c>
      <c r="D831" t="s">
        <v>89</v>
      </c>
      <c r="E831">
        <v>713</v>
      </c>
      <c r="F831">
        <v>22067</v>
      </c>
      <c r="G831">
        <v>3.2310690170843301</v>
      </c>
      <c r="H831" t="s">
        <v>32</v>
      </c>
    </row>
    <row r="832" spans="1:8">
      <c r="A832" t="str">
        <f>CONCATENATE(B832,C832,VLOOKUP(H832,Sheet1!$D$1:$E$21,2,0))</f>
        <v>S080000242discharge</v>
      </c>
      <c r="B832" t="s">
        <v>42</v>
      </c>
      <c r="C832">
        <v>2</v>
      </c>
      <c r="D832" t="s">
        <v>89</v>
      </c>
      <c r="E832">
        <v>919</v>
      </c>
      <c r="F832">
        <v>31674</v>
      </c>
      <c r="G832">
        <v>2.9014333522763098</v>
      </c>
      <c r="H832" t="s">
        <v>32</v>
      </c>
    </row>
    <row r="833" spans="1:8">
      <c r="A833" t="str">
        <f>CONCATENATE(B833,C833,VLOOKUP(H833,Sheet1!$D$1:$E$21,2,0))</f>
        <v>S080000252discharge</v>
      </c>
      <c r="B833" t="s">
        <v>43</v>
      </c>
      <c r="C833">
        <v>2</v>
      </c>
      <c r="D833" t="s">
        <v>89</v>
      </c>
      <c r="E833">
        <v>25</v>
      </c>
      <c r="F833">
        <v>797</v>
      </c>
      <c r="G833">
        <v>3.1367628607277198</v>
      </c>
      <c r="H833" t="s">
        <v>32</v>
      </c>
    </row>
    <row r="834" spans="1:8">
      <c r="A834" t="str">
        <f>CONCATENATE(B834,C834,VLOOKUP(H834,Sheet1!$D$1:$E$21,2,0))</f>
        <v>S080000262discharge</v>
      </c>
      <c r="B834" t="s">
        <v>44</v>
      </c>
      <c r="C834">
        <v>2</v>
      </c>
      <c r="D834" t="s">
        <v>89</v>
      </c>
      <c r="E834">
        <v>18</v>
      </c>
      <c r="F834">
        <v>798</v>
      </c>
      <c r="G834">
        <v>2.2556390977443601</v>
      </c>
      <c r="H834" t="s">
        <v>32</v>
      </c>
    </row>
    <row r="835" spans="1:8">
      <c r="A835" t="str">
        <f>CONCATENATE(B835,C835,VLOOKUP(H835,Sheet1!$D$1:$E$21,2,0))</f>
        <v>S080000272discharge</v>
      </c>
      <c r="B835" t="s">
        <v>45</v>
      </c>
      <c r="C835">
        <v>2</v>
      </c>
      <c r="D835" t="s">
        <v>89</v>
      </c>
      <c r="E835">
        <v>554</v>
      </c>
      <c r="F835">
        <v>16319</v>
      </c>
      <c r="G835">
        <v>3.3948158588148698</v>
      </c>
      <c r="H835" t="s">
        <v>32</v>
      </c>
    </row>
    <row r="836" spans="1:8">
      <c r="A836" t="str">
        <f>CONCATENATE(B836,C836,VLOOKUP(H836,Sheet1!$D$1:$E$21,2,0))</f>
        <v>S080000282discharge</v>
      </c>
      <c r="B836" t="s">
        <v>46</v>
      </c>
      <c r="C836">
        <v>2</v>
      </c>
      <c r="D836" t="s">
        <v>89</v>
      </c>
      <c r="E836">
        <v>42</v>
      </c>
      <c r="F836">
        <v>1294</v>
      </c>
      <c r="G836">
        <v>3.2457496136012298</v>
      </c>
      <c r="H836" t="s">
        <v>32</v>
      </c>
    </row>
    <row r="837" spans="1:8">
      <c r="A837" t="str">
        <f>CONCATENATE(B837,C837,VLOOKUP(H837,Sheet1!$D$1:$E$21,2,0))</f>
        <v>S081000012discharge</v>
      </c>
      <c r="B837" t="s">
        <v>47</v>
      </c>
      <c r="C837">
        <v>2</v>
      </c>
      <c r="D837" t="s">
        <v>89</v>
      </c>
      <c r="E837">
        <v>31</v>
      </c>
      <c r="F837">
        <v>3511</v>
      </c>
      <c r="G837">
        <v>0.88293933352321197</v>
      </c>
      <c r="H837" t="s">
        <v>32</v>
      </c>
    </row>
    <row r="838" spans="1:8">
      <c r="A838" t="str">
        <f>CONCATENATE(B838,C838,VLOOKUP(H838,Sheet1!$D$1:$E$21,2,0))</f>
        <v>S270000012discharge</v>
      </c>
      <c r="B838" t="s">
        <v>48</v>
      </c>
      <c r="C838">
        <v>2</v>
      </c>
      <c r="D838" t="s">
        <v>89</v>
      </c>
      <c r="E838">
        <v>118</v>
      </c>
      <c r="F838">
        <v>1112</v>
      </c>
      <c r="G838">
        <v>10.6115107913669</v>
      </c>
      <c r="H838" t="s">
        <v>32</v>
      </c>
    </row>
    <row r="839" spans="1:8">
      <c r="A839" t="str">
        <f>CONCATENATE(B839,C839,VLOOKUP(H839,Sheet1!$D$1:$E$21,2,0))</f>
        <v>S080000153discharge</v>
      </c>
      <c r="B839" t="s">
        <v>33</v>
      </c>
      <c r="C839">
        <v>3</v>
      </c>
      <c r="D839" t="s">
        <v>90</v>
      </c>
      <c r="E839">
        <v>459</v>
      </c>
      <c r="F839">
        <v>16501</v>
      </c>
      <c r="G839">
        <v>2.7816495969941202</v>
      </c>
      <c r="H839" t="s">
        <v>32</v>
      </c>
    </row>
    <row r="840" spans="1:8">
      <c r="A840" t="str">
        <f>CONCATENATE(B840,C840,VLOOKUP(H840,Sheet1!$D$1:$E$21,2,0))</f>
        <v>S080000163discharge</v>
      </c>
      <c r="B840" t="s">
        <v>34</v>
      </c>
      <c r="C840">
        <v>3</v>
      </c>
      <c r="D840" t="s">
        <v>90</v>
      </c>
      <c r="E840">
        <v>143</v>
      </c>
      <c r="F840">
        <v>4251</v>
      </c>
      <c r="G840">
        <v>3.3639143730886798</v>
      </c>
      <c r="H840" t="s">
        <v>32</v>
      </c>
    </row>
    <row r="841" spans="1:8">
      <c r="A841" t="str">
        <f>CONCATENATE(B841,C841,VLOOKUP(H841,Sheet1!$D$1:$E$21,2,0))</f>
        <v>S080000173discharge</v>
      </c>
      <c r="B841" t="s">
        <v>35</v>
      </c>
      <c r="C841">
        <v>3</v>
      </c>
      <c r="D841" t="s">
        <v>90</v>
      </c>
      <c r="E841">
        <v>203</v>
      </c>
      <c r="F841">
        <v>6562</v>
      </c>
      <c r="G841">
        <v>3.0935690338311401</v>
      </c>
      <c r="H841" t="s">
        <v>32</v>
      </c>
    </row>
    <row r="842" spans="1:8">
      <c r="A842" t="str">
        <f>CONCATENATE(B842,C842,VLOOKUP(H842,Sheet1!$D$1:$E$21,2,0))</f>
        <v>S080000183discharge</v>
      </c>
      <c r="B842" t="s">
        <v>36</v>
      </c>
      <c r="C842">
        <v>3</v>
      </c>
      <c r="D842" t="s">
        <v>90</v>
      </c>
      <c r="E842">
        <v>377</v>
      </c>
      <c r="F842">
        <v>11070</v>
      </c>
      <c r="G842">
        <v>3.4056007226738898</v>
      </c>
      <c r="H842" t="s">
        <v>32</v>
      </c>
    </row>
    <row r="843" spans="1:8">
      <c r="A843" t="str">
        <f>CONCATENATE(B843,C843,VLOOKUP(H843,Sheet1!$D$1:$E$21,2,0))</f>
        <v>S080000193discharge</v>
      </c>
      <c r="B843" t="s">
        <v>37</v>
      </c>
      <c r="C843">
        <v>3</v>
      </c>
      <c r="D843" t="s">
        <v>90</v>
      </c>
      <c r="E843">
        <v>291</v>
      </c>
      <c r="F843">
        <v>8449</v>
      </c>
      <c r="G843">
        <v>3.4441945792401398</v>
      </c>
      <c r="H843" t="s">
        <v>32</v>
      </c>
    </row>
    <row r="844" spans="1:8">
      <c r="A844" t="str">
        <f>CONCATENATE(B844,C844,VLOOKUP(H844,Sheet1!$D$1:$E$21,2,0))</f>
        <v>S080000203discharge</v>
      </c>
      <c r="B844" t="s">
        <v>38</v>
      </c>
      <c r="C844">
        <v>3</v>
      </c>
      <c r="D844" t="s">
        <v>90</v>
      </c>
      <c r="E844">
        <v>637</v>
      </c>
      <c r="F844">
        <v>20937</v>
      </c>
      <c r="G844">
        <v>3.0424607154797698</v>
      </c>
      <c r="H844" t="s">
        <v>32</v>
      </c>
    </row>
    <row r="845" spans="1:8">
      <c r="A845" t="str">
        <f>CONCATENATE(B845,C845,VLOOKUP(H845,Sheet1!$D$1:$E$21,2,0))</f>
        <v>S080000213discharge</v>
      </c>
      <c r="B845" t="s">
        <v>39</v>
      </c>
      <c r="C845">
        <v>3</v>
      </c>
      <c r="D845" t="s">
        <v>90</v>
      </c>
      <c r="E845">
        <v>1476</v>
      </c>
      <c r="F845">
        <v>64102</v>
      </c>
      <c r="G845">
        <v>2.3025802627063099</v>
      </c>
      <c r="H845" t="s">
        <v>32</v>
      </c>
    </row>
    <row r="846" spans="1:8">
      <c r="A846" t="str">
        <f>CONCATENATE(B846,C846,VLOOKUP(H846,Sheet1!$D$1:$E$21,2,0))</f>
        <v>S080000223discharge</v>
      </c>
      <c r="B846" t="s">
        <v>40</v>
      </c>
      <c r="C846">
        <v>3</v>
      </c>
      <c r="D846" t="s">
        <v>90</v>
      </c>
      <c r="E846">
        <v>344</v>
      </c>
      <c r="F846">
        <v>12183</v>
      </c>
      <c r="G846">
        <v>2.82360666502503</v>
      </c>
      <c r="H846" t="s">
        <v>32</v>
      </c>
    </row>
    <row r="847" spans="1:8">
      <c r="A847" t="str">
        <f>CONCATENATE(B847,C847,VLOOKUP(H847,Sheet1!$D$1:$E$21,2,0))</f>
        <v>S080000233discharge</v>
      </c>
      <c r="B847" t="s">
        <v>41</v>
      </c>
      <c r="C847">
        <v>3</v>
      </c>
      <c r="D847" t="s">
        <v>90</v>
      </c>
      <c r="E847">
        <v>611</v>
      </c>
      <c r="F847">
        <v>21326</v>
      </c>
      <c r="G847">
        <v>2.8650473600300099</v>
      </c>
      <c r="H847" t="s">
        <v>32</v>
      </c>
    </row>
    <row r="848" spans="1:8">
      <c r="A848" t="str">
        <f>CONCATENATE(B848,C848,VLOOKUP(H848,Sheet1!$D$1:$E$21,2,0))</f>
        <v>S080000243discharge</v>
      </c>
      <c r="B848" t="s">
        <v>42</v>
      </c>
      <c r="C848">
        <v>3</v>
      </c>
      <c r="D848" t="s">
        <v>90</v>
      </c>
      <c r="E848">
        <v>891</v>
      </c>
      <c r="F848">
        <v>30641</v>
      </c>
      <c r="G848">
        <v>2.9078685421494002</v>
      </c>
      <c r="H848" t="s">
        <v>32</v>
      </c>
    </row>
    <row r="849" spans="1:8">
      <c r="A849" t="str">
        <f>CONCATENATE(B849,C849,VLOOKUP(H849,Sheet1!$D$1:$E$21,2,0))</f>
        <v>S080000253discharge</v>
      </c>
      <c r="B849" t="s">
        <v>43</v>
      </c>
      <c r="C849">
        <v>3</v>
      </c>
      <c r="D849" t="s">
        <v>90</v>
      </c>
      <c r="E849">
        <v>28</v>
      </c>
      <c r="F849">
        <v>778</v>
      </c>
      <c r="G849">
        <v>3.5989717223650302</v>
      </c>
      <c r="H849" t="s">
        <v>32</v>
      </c>
    </row>
    <row r="850" spans="1:8">
      <c r="A850" t="str">
        <f>CONCATENATE(B850,C850,VLOOKUP(H850,Sheet1!$D$1:$E$21,2,0))</f>
        <v>S080000263discharge</v>
      </c>
      <c r="B850" t="s">
        <v>44</v>
      </c>
      <c r="C850">
        <v>3</v>
      </c>
      <c r="D850" t="s">
        <v>90</v>
      </c>
      <c r="E850">
        <v>21</v>
      </c>
      <c r="F850">
        <v>731</v>
      </c>
      <c r="G850">
        <v>2.8727770177838501</v>
      </c>
      <c r="H850" t="s">
        <v>32</v>
      </c>
    </row>
    <row r="851" spans="1:8">
      <c r="A851" t="str">
        <f>CONCATENATE(B851,C851,VLOOKUP(H851,Sheet1!$D$1:$E$21,2,0))</f>
        <v>S080000273discharge</v>
      </c>
      <c r="B851" t="s">
        <v>45</v>
      </c>
      <c r="C851">
        <v>3</v>
      </c>
      <c r="D851" t="s">
        <v>90</v>
      </c>
      <c r="E851">
        <v>575</v>
      </c>
      <c r="F851">
        <v>16441</v>
      </c>
      <c r="G851">
        <v>3.4973541755367599</v>
      </c>
      <c r="H851" t="s">
        <v>32</v>
      </c>
    </row>
    <row r="852" spans="1:8">
      <c r="A852" t="str">
        <f>CONCATENATE(B852,C852,VLOOKUP(H852,Sheet1!$D$1:$E$21,2,0))</f>
        <v>S080000283discharge</v>
      </c>
      <c r="B852" t="s">
        <v>46</v>
      </c>
      <c r="C852">
        <v>3</v>
      </c>
      <c r="D852" t="s">
        <v>90</v>
      </c>
      <c r="E852">
        <v>26</v>
      </c>
      <c r="F852">
        <v>1225</v>
      </c>
      <c r="G852">
        <v>2.1224489795918302</v>
      </c>
      <c r="H852" t="s">
        <v>32</v>
      </c>
    </row>
    <row r="853" spans="1:8">
      <c r="A853" t="str">
        <f>CONCATENATE(B853,C853,VLOOKUP(H853,Sheet1!$D$1:$E$21,2,0))</f>
        <v>S081000013discharge</v>
      </c>
      <c r="B853" t="s">
        <v>47</v>
      </c>
      <c r="C853">
        <v>3</v>
      </c>
      <c r="D853" t="s">
        <v>90</v>
      </c>
      <c r="E853">
        <v>29</v>
      </c>
      <c r="F853">
        <v>3585</v>
      </c>
      <c r="G853">
        <v>0.80892608089260798</v>
      </c>
      <c r="H853" t="s">
        <v>32</v>
      </c>
    </row>
    <row r="854" spans="1:8">
      <c r="A854" t="str">
        <f>CONCATENATE(B854,C854,VLOOKUP(H854,Sheet1!$D$1:$E$21,2,0))</f>
        <v>S270000013discharge</v>
      </c>
      <c r="B854" t="s">
        <v>48</v>
      </c>
      <c r="C854">
        <v>3</v>
      </c>
      <c r="D854" t="s">
        <v>90</v>
      </c>
      <c r="E854">
        <v>134</v>
      </c>
      <c r="F854">
        <v>1087</v>
      </c>
      <c r="G854">
        <v>12.327506899724</v>
      </c>
      <c r="H854" t="s">
        <v>32</v>
      </c>
    </row>
    <row r="855" spans="1:8">
      <c r="A855" t="str">
        <f>CONCATENATE(B855,C855,VLOOKUP(H855,Sheet1!$D$1:$E$21,2,0))</f>
        <v>S080000154discharge</v>
      </c>
      <c r="B855" t="s">
        <v>33</v>
      </c>
      <c r="C855">
        <v>4</v>
      </c>
      <c r="D855" t="s">
        <v>91</v>
      </c>
      <c r="E855">
        <v>503</v>
      </c>
      <c r="F855">
        <v>16813</v>
      </c>
      <c r="G855">
        <v>2.99173258787842</v>
      </c>
      <c r="H855" t="s">
        <v>32</v>
      </c>
    </row>
    <row r="856" spans="1:8">
      <c r="A856" t="str">
        <f>CONCATENATE(B856,C856,VLOOKUP(H856,Sheet1!$D$1:$E$21,2,0))</f>
        <v>S080000164discharge</v>
      </c>
      <c r="B856" t="s">
        <v>34</v>
      </c>
      <c r="C856">
        <v>4</v>
      </c>
      <c r="D856" t="s">
        <v>91</v>
      </c>
      <c r="E856">
        <v>170</v>
      </c>
      <c r="F856">
        <v>4261</v>
      </c>
      <c r="G856">
        <v>3.9896737854963602</v>
      </c>
      <c r="H856" t="s">
        <v>32</v>
      </c>
    </row>
    <row r="857" spans="1:8">
      <c r="A857" t="str">
        <f>CONCATENATE(B857,C857,VLOOKUP(H857,Sheet1!$D$1:$E$21,2,0))</f>
        <v>S080000174discharge</v>
      </c>
      <c r="B857" t="s">
        <v>35</v>
      </c>
      <c r="C857">
        <v>4</v>
      </c>
      <c r="D857" t="s">
        <v>91</v>
      </c>
      <c r="E857">
        <v>251</v>
      </c>
      <c r="F857">
        <v>6566</v>
      </c>
      <c r="G857">
        <v>3.8227231190983799</v>
      </c>
      <c r="H857" t="s">
        <v>32</v>
      </c>
    </row>
    <row r="858" spans="1:8">
      <c r="A858" t="str">
        <f>CONCATENATE(B858,C858,VLOOKUP(H858,Sheet1!$D$1:$E$21,2,0))</f>
        <v>S080000184discharge</v>
      </c>
      <c r="B858" t="s">
        <v>36</v>
      </c>
      <c r="C858">
        <v>4</v>
      </c>
      <c r="D858" t="s">
        <v>91</v>
      </c>
      <c r="E858">
        <v>476</v>
      </c>
      <c r="F858">
        <v>10842</v>
      </c>
      <c r="G858">
        <v>4.3903338867367596</v>
      </c>
      <c r="H858" t="s">
        <v>32</v>
      </c>
    </row>
    <row r="859" spans="1:8">
      <c r="A859" t="str">
        <f>CONCATENATE(B859,C859,VLOOKUP(H859,Sheet1!$D$1:$E$21,2,0))</f>
        <v>S080000194discharge</v>
      </c>
      <c r="B859" t="s">
        <v>37</v>
      </c>
      <c r="C859">
        <v>4</v>
      </c>
      <c r="D859" t="s">
        <v>91</v>
      </c>
      <c r="E859">
        <v>340</v>
      </c>
      <c r="F859">
        <v>8245</v>
      </c>
      <c r="G859">
        <v>4.1237113402061798</v>
      </c>
      <c r="H859" t="s">
        <v>32</v>
      </c>
    </row>
    <row r="860" spans="1:8">
      <c r="A860" t="str">
        <f>CONCATENATE(B860,C860,VLOOKUP(H860,Sheet1!$D$1:$E$21,2,0))</f>
        <v>S080000204discharge</v>
      </c>
      <c r="B860" t="s">
        <v>38</v>
      </c>
      <c r="C860">
        <v>4</v>
      </c>
      <c r="D860" t="s">
        <v>91</v>
      </c>
      <c r="E860">
        <v>718</v>
      </c>
      <c r="F860">
        <v>21527</v>
      </c>
      <c r="G860">
        <v>3.3353463092860101</v>
      </c>
      <c r="H860" t="s">
        <v>32</v>
      </c>
    </row>
    <row r="861" spans="1:8">
      <c r="A861" t="str">
        <f>CONCATENATE(B861,C861,VLOOKUP(H861,Sheet1!$D$1:$E$21,2,0))</f>
        <v>S080000214discharge</v>
      </c>
      <c r="B861" t="s">
        <v>39</v>
      </c>
      <c r="C861">
        <v>4</v>
      </c>
      <c r="D861" t="s">
        <v>91</v>
      </c>
      <c r="E861">
        <v>1861</v>
      </c>
      <c r="F861">
        <v>65282</v>
      </c>
      <c r="G861">
        <v>2.85070923072209</v>
      </c>
      <c r="H861" t="s">
        <v>32</v>
      </c>
    </row>
    <row r="862" spans="1:8">
      <c r="A862" t="str">
        <f>CONCATENATE(B862,C862,VLOOKUP(H862,Sheet1!$D$1:$E$21,2,0))</f>
        <v>S080000224discharge</v>
      </c>
      <c r="B862" t="s">
        <v>40</v>
      </c>
      <c r="C862">
        <v>4</v>
      </c>
      <c r="D862" t="s">
        <v>91</v>
      </c>
      <c r="E862">
        <v>382</v>
      </c>
      <c r="F862">
        <v>11836</v>
      </c>
      <c r="G862">
        <v>3.2274417032781302</v>
      </c>
      <c r="H862" t="s">
        <v>32</v>
      </c>
    </row>
    <row r="863" spans="1:8">
      <c r="A863" t="str">
        <f>CONCATENATE(B863,C863,VLOOKUP(H863,Sheet1!$D$1:$E$21,2,0))</f>
        <v>S080000234discharge</v>
      </c>
      <c r="B863" t="s">
        <v>41</v>
      </c>
      <c r="C863">
        <v>4</v>
      </c>
      <c r="D863" t="s">
        <v>91</v>
      </c>
      <c r="E863">
        <v>741</v>
      </c>
      <c r="F863">
        <v>23164</v>
      </c>
      <c r="G863">
        <v>3.1989293731652499</v>
      </c>
      <c r="H863" t="s">
        <v>32</v>
      </c>
    </row>
    <row r="864" spans="1:8">
      <c r="A864" t="str">
        <f>CONCATENATE(B864,C864,VLOOKUP(H864,Sheet1!$D$1:$E$21,2,0))</f>
        <v>S080000244discharge</v>
      </c>
      <c r="B864" t="s">
        <v>42</v>
      </c>
      <c r="C864">
        <v>4</v>
      </c>
      <c r="D864" t="s">
        <v>91</v>
      </c>
      <c r="E864">
        <v>1008</v>
      </c>
      <c r="F864">
        <v>31334</v>
      </c>
      <c r="G864">
        <v>3.2169528307908299</v>
      </c>
      <c r="H864" t="s">
        <v>32</v>
      </c>
    </row>
    <row r="865" spans="1:8">
      <c r="A865" t="str">
        <f>CONCATENATE(B865,C865,VLOOKUP(H865,Sheet1!$D$1:$E$21,2,0))</f>
        <v>S080000254discharge</v>
      </c>
      <c r="B865" t="s">
        <v>43</v>
      </c>
      <c r="C865">
        <v>4</v>
      </c>
      <c r="D865" t="s">
        <v>91</v>
      </c>
      <c r="E865">
        <v>34</v>
      </c>
      <c r="F865">
        <v>726</v>
      </c>
      <c r="G865">
        <v>4.6831955922865003</v>
      </c>
      <c r="H865" t="s">
        <v>32</v>
      </c>
    </row>
    <row r="866" spans="1:8">
      <c r="A866" t="str">
        <f>CONCATENATE(B866,C866,VLOOKUP(H866,Sheet1!$D$1:$E$21,2,0))</f>
        <v>S080000264discharge</v>
      </c>
      <c r="B866" t="s">
        <v>44</v>
      </c>
      <c r="C866">
        <v>4</v>
      </c>
      <c r="D866" t="s">
        <v>91</v>
      </c>
      <c r="E866">
        <v>24</v>
      </c>
      <c r="F866">
        <v>870</v>
      </c>
      <c r="G866">
        <v>2.7586206896551699</v>
      </c>
      <c r="H866" t="s">
        <v>32</v>
      </c>
    </row>
    <row r="867" spans="1:8">
      <c r="A867" t="str">
        <f>CONCATENATE(B867,C867,VLOOKUP(H867,Sheet1!$D$1:$E$21,2,0))</f>
        <v>S080000274discharge</v>
      </c>
      <c r="B867" t="s">
        <v>45</v>
      </c>
      <c r="C867">
        <v>4</v>
      </c>
      <c r="D867" t="s">
        <v>91</v>
      </c>
      <c r="E867">
        <v>625</v>
      </c>
      <c r="F867">
        <v>16514</v>
      </c>
      <c r="G867">
        <v>3.7846675548019801</v>
      </c>
      <c r="H867" t="s">
        <v>32</v>
      </c>
    </row>
    <row r="868" spans="1:8">
      <c r="A868" t="str">
        <f>CONCATENATE(B868,C868,VLOOKUP(H868,Sheet1!$D$1:$E$21,2,0))</f>
        <v>S080000284discharge</v>
      </c>
      <c r="B868" t="s">
        <v>46</v>
      </c>
      <c r="C868">
        <v>4</v>
      </c>
      <c r="D868" t="s">
        <v>91</v>
      </c>
      <c r="E868">
        <v>29</v>
      </c>
      <c r="F868">
        <v>1212</v>
      </c>
      <c r="G868">
        <v>2.3927392739273898</v>
      </c>
      <c r="H868" t="s">
        <v>32</v>
      </c>
    </row>
    <row r="869" spans="1:8">
      <c r="A869" t="str">
        <f>CONCATENATE(B869,C869,VLOOKUP(H869,Sheet1!$D$1:$E$21,2,0))</f>
        <v>S081000014discharge</v>
      </c>
      <c r="B869" t="s">
        <v>47</v>
      </c>
      <c r="C869">
        <v>4</v>
      </c>
      <c r="D869" t="s">
        <v>91</v>
      </c>
      <c r="E869">
        <v>26</v>
      </c>
      <c r="F869">
        <v>3659</v>
      </c>
      <c r="G869">
        <v>0.71057666028969602</v>
      </c>
      <c r="H869" t="s">
        <v>32</v>
      </c>
    </row>
    <row r="870" spans="1:8">
      <c r="A870" t="str">
        <f>CONCATENATE(B870,C870,VLOOKUP(H870,Sheet1!$D$1:$E$21,2,0))</f>
        <v>S270000014discharge</v>
      </c>
      <c r="B870" t="s">
        <v>48</v>
      </c>
      <c r="C870">
        <v>4</v>
      </c>
      <c r="D870" t="s">
        <v>91</v>
      </c>
      <c r="E870">
        <v>135</v>
      </c>
      <c r="F870">
        <v>1175</v>
      </c>
      <c r="G870">
        <v>11.489361702127599</v>
      </c>
      <c r="H870" t="s">
        <v>32</v>
      </c>
    </row>
    <row r="871" spans="1:8">
      <c r="A871" t="str">
        <f>CONCATENATE(B871,C871,VLOOKUP(H871,Sheet1!$D$1:$E$21,2,0))</f>
        <v>S080000155discharge</v>
      </c>
      <c r="B871" t="s">
        <v>33</v>
      </c>
      <c r="C871">
        <v>5</v>
      </c>
      <c r="D871" t="s">
        <v>92</v>
      </c>
      <c r="E871">
        <v>522</v>
      </c>
      <c r="F871">
        <v>17018</v>
      </c>
      <c r="G871">
        <v>3.0673404630391299</v>
      </c>
      <c r="H871" t="s">
        <v>32</v>
      </c>
    </row>
    <row r="872" spans="1:8">
      <c r="A872" t="str">
        <f>CONCATENATE(B872,C872,VLOOKUP(H872,Sheet1!$D$1:$E$21,2,0))</f>
        <v>S080000165discharge</v>
      </c>
      <c r="B872" t="s">
        <v>34</v>
      </c>
      <c r="C872">
        <v>5</v>
      </c>
      <c r="D872" t="s">
        <v>92</v>
      </c>
      <c r="E872">
        <v>171</v>
      </c>
      <c r="F872">
        <v>4377</v>
      </c>
      <c r="G872">
        <v>3.90678546949965</v>
      </c>
      <c r="H872" t="s">
        <v>32</v>
      </c>
    </row>
    <row r="873" spans="1:8">
      <c r="A873" t="str">
        <f>CONCATENATE(B873,C873,VLOOKUP(H873,Sheet1!$D$1:$E$21,2,0))</f>
        <v>S080000175discharge</v>
      </c>
      <c r="B873" t="s">
        <v>35</v>
      </c>
      <c r="C873">
        <v>5</v>
      </c>
      <c r="D873" t="s">
        <v>92</v>
      </c>
      <c r="E873">
        <v>244</v>
      </c>
      <c r="F873">
        <v>6719</v>
      </c>
      <c r="G873">
        <v>3.6314927816639302</v>
      </c>
      <c r="H873" t="s">
        <v>32</v>
      </c>
    </row>
    <row r="874" spans="1:8">
      <c r="A874" t="str">
        <f>CONCATENATE(B874,C874,VLOOKUP(H874,Sheet1!$D$1:$E$21,2,0))</f>
        <v>S080000185discharge</v>
      </c>
      <c r="B874" t="s">
        <v>36</v>
      </c>
      <c r="C874">
        <v>5</v>
      </c>
      <c r="D874" t="s">
        <v>92</v>
      </c>
      <c r="E874">
        <v>441</v>
      </c>
      <c r="F874">
        <v>11293</v>
      </c>
      <c r="G874">
        <v>3.9050739396086001</v>
      </c>
      <c r="H874" t="s">
        <v>32</v>
      </c>
    </row>
    <row r="875" spans="1:8">
      <c r="A875" t="str">
        <f>CONCATENATE(B875,C875,VLOOKUP(H875,Sheet1!$D$1:$E$21,2,0))</f>
        <v>S080000195discharge</v>
      </c>
      <c r="B875" t="s">
        <v>37</v>
      </c>
      <c r="C875">
        <v>5</v>
      </c>
      <c r="D875" t="s">
        <v>92</v>
      </c>
      <c r="E875">
        <v>326</v>
      </c>
      <c r="F875">
        <v>8262</v>
      </c>
      <c r="G875">
        <v>3.9457758412006698</v>
      </c>
      <c r="H875" t="s">
        <v>32</v>
      </c>
    </row>
    <row r="876" spans="1:8">
      <c r="A876" t="str">
        <f>CONCATENATE(B876,C876,VLOOKUP(H876,Sheet1!$D$1:$E$21,2,0))</f>
        <v>S080000205discharge</v>
      </c>
      <c r="B876" t="s">
        <v>38</v>
      </c>
      <c r="C876">
        <v>5</v>
      </c>
      <c r="D876" t="s">
        <v>92</v>
      </c>
      <c r="E876">
        <v>669</v>
      </c>
      <c r="F876">
        <v>22826</v>
      </c>
      <c r="G876">
        <v>2.9308683080697402</v>
      </c>
      <c r="H876" t="s">
        <v>32</v>
      </c>
    </row>
    <row r="877" spans="1:8">
      <c r="A877" t="str">
        <f>CONCATENATE(B877,C877,VLOOKUP(H877,Sheet1!$D$1:$E$21,2,0))</f>
        <v>S080000215discharge</v>
      </c>
      <c r="B877" t="s">
        <v>39</v>
      </c>
      <c r="C877">
        <v>5</v>
      </c>
      <c r="D877" t="s">
        <v>92</v>
      </c>
      <c r="E877">
        <v>1587</v>
      </c>
      <c r="F877">
        <v>65824</v>
      </c>
      <c r="G877">
        <v>2.4109747204666898</v>
      </c>
      <c r="H877" t="s">
        <v>32</v>
      </c>
    </row>
    <row r="878" spans="1:8">
      <c r="A878" t="str">
        <f>CONCATENATE(B878,C878,VLOOKUP(H878,Sheet1!$D$1:$E$21,2,0))</f>
        <v>S080000225discharge</v>
      </c>
      <c r="B878" t="s">
        <v>40</v>
      </c>
      <c r="C878">
        <v>5</v>
      </c>
      <c r="D878" t="s">
        <v>92</v>
      </c>
      <c r="E878">
        <v>322</v>
      </c>
      <c r="F878">
        <v>12393</v>
      </c>
      <c r="G878">
        <v>2.5982409424675201</v>
      </c>
      <c r="H878" t="s">
        <v>32</v>
      </c>
    </row>
    <row r="879" spans="1:8">
      <c r="A879" t="str">
        <f>CONCATENATE(B879,C879,VLOOKUP(H879,Sheet1!$D$1:$E$21,2,0))</f>
        <v>S080000235discharge</v>
      </c>
      <c r="B879" t="s">
        <v>41</v>
      </c>
      <c r="C879">
        <v>5</v>
      </c>
      <c r="D879" t="s">
        <v>92</v>
      </c>
      <c r="E879">
        <v>702</v>
      </c>
      <c r="F879">
        <v>23733</v>
      </c>
      <c r="G879">
        <v>2.9579067121729201</v>
      </c>
      <c r="H879" t="s">
        <v>32</v>
      </c>
    </row>
    <row r="880" spans="1:8">
      <c r="A880" t="str">
        <f>CONCATENATE(B880,C880,VLOOKUP(H880,Sheet1!$D$1:$E$21,2,0))</f>
        <v>S080000245discharge</v>
      </c>
      <c r="B880" t="s">
        <v>42</v>
      </c>
      <c r="C880">
        <v>5</v>
      </c>
      <c r="D880" t="s">
        <v>92</v>
      </c>
      <c r="E880">
        <v>946</v>
      </c>
      <c r="F880">
        <v>31375</v>
      </c>
      <c r="G880">
        <v>3.01513944223107</v>
      </c>
      <c r="H880" t="s">
        <v>32</v>
      </c>
    </row>
    <row r="881" spans="1:8">
      <c r="A881" t="str">
        <f>CONCATENATE(B881,C881,VLOOKUP(H881,Sheet1!$D$1:$E$21,2,0))</f>
        <v>S080000255discharge</v>
      </c>
      <c r="B881" t="s">
        <v>43</v>
      </c>
      <c r="C881">
        <v>5</v>
      </c>
      <c r="D881" t="s">
        <v>92</v>
      </c>
      <c r="E881">
        <v>27</v>
      </c>
      <c r="F881">
        <v>786</v>
      </c>
      <c r="G881">
        <v>3.4351145038167901</v>
      </c>
      <c r="H881" t="s">
        <v>32</v>
      </c>
    </row>
    <row r="882" spans="1:8">
      <c r="A882" t="str">
        <f>CONCATENATE(B882,C882,VLOOKUP(H882,Sheet1!$D$1:$E$21,2,0))</f>
        <v>S080000265discharge</v>
      </c>
      <c r="B882" t="s">
        <v>44</v>
      </c>
      <c r="C882">
        <v>5</v>
      </c>
      <c r="D882" t="s">
        <v>92</v>
      </c>
      <c r="E882">
        <v>20</v>
      </c>
      <c r="F882">
        <v>871</v>
      </c>
      <c r="G882">
        <v>2.2962112514351301</v>
      </c>
      <c r="H882" t="s">
        <v>32</v>
      </c>
    </row>
    <row r="883" spans="1:8">
      <c r="A883" t="str">
        <f>CONCATENATE(B883,C883,VLOOKUP(H883,Sheet1!$D$1:$E$21,2,0))</f>
        <v>S080000275discharge</v>
      </c>
      <c r="B883" t="s">
        <v>45</v>
      </c>
      <c r="C883">
        <v>5</v>
      </c>
      <c r="D883" t="s">
        <v>92</v>
      </c>
      <c r="E883">
        <v>604</v>
      </c>
      <c r="F883">
        <v>17135</v>
      </c>
      <c r="G883">
        <v>3.5249489349285001</v>
      </c>
      <c r="H883" t="s">
        <v>32</v>
      </c>
    </row>
    <row r="884" spans="1:8">
      <c r="A884" t="str">
        <f>CONCATENATE(B884,C884,VLOOKUP(H884,Sheet1!$D$1:$E$21,2,0))</f>
        <v>S080000285discharge</v>
      </c>
      <c r="B884" t="s">
        <v>46</v>
      </c>
      <c r="C884">
        <v>5</v>
      </c>
      <c r="D884" t="s">
        <v>92</v>
      </c>
      <c r="E884">
        <v>41</v>
      </c>
      <c r="F884">
        <v>1247</v>
      </c>
      <c r="G884">
        <v>3.2878909382517998</v>
      </c>
      <c r="H884" t="s">
        <v>32</v>
      </c>
    </row>
    <row r="885" spans="1:8">
      <c r="A885" t="str">
        <f>CONCATENATE(B885,C885,VLOOKUP(H885,Sheet1!$D$1:$E$21,2,0))</f>
        <v>S081000015discharge</v>
      </c>
      <c r="B885" t="s">
        <v>47</v>
      </c>
      <c r="C885">
        <v>5</v>
      </c>
      <c r="D885" t="s">
        <v>92</v>
      </c>
      <c r="E885">
        <v>33</v>
      </c>
      <c r="F885">
        <v>3778</v>
      </c>
      <c r="G885">
        <v>0.87347803070407604</v>
      </c>
      <c r="H885" t="s">
        <v>32</v>
      </c>
    </row>
    <row r="886" spans="1:8">
      <c r="A886" t="str">
        <f>CONCATENATE(B886,C886,VLOOKUP(H886,Sheet1!$D$1:$E$21,2,0))</f>
        <v>S270000015discharge</v>
      </c>
      <c r="B886" t="s">
        <v>48</v>
      </c>
      <c r="C886">
        <v>5</v>
      </c>
      <c r="D886" t="s">
        <v>92</v>
      </c>
      <c r="E886">
        <v>124</v>
      </c>
      <c r="F886">
        <v>2030</v>
      </c>
      <c r="G886">
        <v>6.1083743842364502</v>
      </c>
      <c r="H886" t="s">
        <v>32</v>
      </c>
    </row>
    <row r="887" spans="1:8">
      <c r="A887" t="str">
        <f>CONCATENATE(B887,C887,VLOOKUP(H887,Sheet1!$D$1:$E$21,2,0))</f>
        <v>S080000156discharge</v>
      </c>
      <c r="B887" t="s">
        <v>33</v>
      </c>
      <c r="C887">
        <v>6</v>
      </c>
      <c r="D887" t="s">
        <v>93</v>
      </c>
      <c r="E887">
        <v>431</v>
      </c>
      <c r="F887">
        <v>16783</v>
      </c>
      <c r="G887">
        <v>2.56807483763331</v>
      </c>
      <c r="H887" t="s">
        <v>32</v>
      </c>
    </row>
    <row r="888" spans="1:8">
      <c r="A888" t="str">
        <f>CONCATENATE(B888,C888,VLOOKUP(H888,Sheet1!$D$1:$E$21,2,0))</f>
        <v>S080000166discharge</v>
      </c>
      <c r="B888" t="s">
        <v>34</v>
      </c>
      <c r="C888">
        <v>6</v>
      </c>
      <c r="D888" t="s">
        <v>93</v>
      </c>
      <c r="E888">
        <v>142</v>
      </c>
      <c r="F888">
        <v>4292</v>
      </c>
      <c r="G888">
        <v>3.3084808946877899</v>
      </c>
      <c r="H888" t="s">
        <v>32</v>
      </c>
    </row>
    <row r="889" spans="1:8">
      <c r="A889" t="str">
        <f>CONCATENATE(B889,C889,VLOOKUP(H889,Sheet1!$D$1:$E$21,2,0))</f>
        <v>S080000176discharge</v>
      </c>
      <c r="B889" t="s">
        <v>35</v>
      </c>
      <c r="C889">
        <v>6</v>
      </c>
      <c r="D889" t="s">
        <v>93</v>
      </c>
      <c r="E889">
        <v>213</v>
      </c>
      <c r="F889">
        <v>6657</v>
      </c>
      <c r="G889">
        <v>3.199639477242</v>
      </c>
      <c r="H889" t="s">
        <v>32</v>
      </c>
    </row>
    <row r="890" spans="1:8">
      <c r="A890" t="str">
        <f>CONCATENATE(B890,C890,VLOOKUP(H890,Sheet1!$D$1:$E$21,2,0))</f>
        <v>S080000186discharge</v>
      </c>
      <c r="B890" t="s">
        <v>36</v>
      </c>
      <c r="C890">
        <v>6</v>
      </c>
      <c r="D890" t="s">
        <v>93</v>
      </c>
      <c r="E890">
        <v>386</v>
      </c>
      <c r="F890">
        <v>11028</v>
      </c>
      <c r="G890">
        <v>3.5001813565469702</v>
      </c>
      <c r="H890" t="s">
        <v>32</v>
      </c>
    </row>
    <row r="891" spans="1:8">
      <c r="A891" t="str">
        <f>CONCATENATE(B891,C891,VLOOKUP(H891,Sheet1!$D$1:$E$21,2,0))</f>
        <v>S080000196discharge</v>
      </c>
      <c r="B891" t="s">
        <v>37</v>
      </c>
      <c r="C891">
        <v>6</v>
      </c>
      <c r="D891" t="s">
        <v>93</v>
      </c>
      <c r="E891">
        <v>254</v>
      </c>
      <c r="F891">
        <v>8391</v>
      </c>
      <c r="G891">
        <v>3.02705279466094</v>
      </c>
      <c r="H891" t="s">
        <v>32</v>
      </c>
    </row>
    <row r="892" spans="1:8">
      <c r="A892" t="str">
        <f>CONCATENATE(B892,C892,VLOOKUP(H892,Sheet1!$D$1:$E$21,2,0))</f>
        <v>S080000206discharge</v>
      </c>
      <c r="B892" t="s">
        <v>38</v>
      </c>
      <c r="C892">
        <v>6</v>
      </c>
      <c r="D892" t="s">
        <v>93</v>
      </c>
      <c r="E892">
        <v>541</v>
      </c>
      <c r="F892">
        <v>22107</v>
      </c>
      <c r="G892">
        <v>2.4471886732709098</v>
      </c>
      <c r="H892" t="s">
        <v>32</v>
      </c>
    </row>
    <row r="893" spans="1:8">
      <c r="A893" t="str">
        <f>CONCATENATE(B893,C893,VLOOKUP(H893,Sheet1!$D$1:$E$21,2,0))</f>
        <v>S080000216discharge</v>
      </c>
      <c r="B893" t="s">
        <v>39</v>
      </c>
      <c r="C893">
        <v>6</v>
      </c>
      <c r="D893" t="s">
        <v>93</v>
      </c>
      <c r="E893">
        <v>1502</v>
      </c>
      <c r="F893">
        <v>64487</v>
      </c>
      <c r="G893">
        <v>2.3291516119527902</v>
      </c>
      <c r="H893" t="s">
        <v>32</v>
      </c>
    </row>
    <row r="894" spans="1:8">
      <c r="A894" t="str">
        <f>CONCATENATE(B894,C894,VLOOKUP(H894,Sheet1!$D$1:$E$21,2,0))</f>
        <v>S080000226discharge</v>
      </c>
      <c r="B894" t="s">
        <v>40</v>
      </c>
      <c r="C894">
        <v>6</v>
      </c>
      <c r="D894" t="s">
        <v>93</v>
      </c>
      <c r="E894">
        <v>283</v>
      </c>
      <c r="F894">
        <v>12160</v>
      </c>
      <c r="G894">
        <v>2.3273026315789398</v>
      </c>
      <c r="H894" t="s">
        <v>32</v>
      </c>
    </row>
    <row r="895" spans="1:8">
      <c r="A895" t="str">
        <f>CONCATENATE(B895,C895,VLOOKUP(H895,Sheet1!$D$1:$E$21,2,0))</f>
        <v>S080000236discharge</v>
      </c>
      <c r="B895" t="s">
        <v>41</v>
      </c>
      <c r="C895">
        <v>6</v>
      </c>
      <c r="D895" t="s">
        <v>93</v>
      </c>
      <c r="E895">
        <v>639</v>
      </c>
      <c r="F895">
        <v>22745</v>
      </c>
      <c r="G895">
        <v>2.8094086612442202</v>
      </c>
      <c r="H895" t="s">
        <v>32</v>
      </c>
    </row>
    <row r="896" spans="1:8">
      <c r="A896" t="str">
        <f>CONCATENATE(B896,C896,VLOOKUP(H896,Sheet1!$D$1:$E$21,2,0))</f>
        <v>S080000246discharge</v>
      </c>
      <c r="B896" t="s">
        <v>42</v>
      </c>
      <c r="C896">
        <v>6</v>
      </c>
      <c r="D896" t="s">
        <v>93</v>
      </c>
      <c r="E896">
        <v>915</v>
      </c>
      <c r="F896">
        <v>31310</v>
      </c>
      <c r="G896">
        <v>2.92238901309485</v>
      </c>
      <c r="H896" t="s">
        <v>32</v>
      </c>
    </row>
    <row r="897" spans="1:8">
      <c r="A897" t="str">
        <f>CONCATENATE(B897,C897,VLOOKUP(H897,Sheet1!$D$1:$E$21,2,0))</f>
        <v>S080000256discharge</v>
      </c>
      <c r="B897" t="s">
        <v>43</v>
      </c>
      <c r="C897">
        <v>6</v>
      </c>
      <c r="D897" t="s">
        <v>93</v>
      </c>
      <c r="E897">
        <v>27</v>
      </c>
      <c r="F897">
        <v>770</v>
      </c>
      <c r="G897">
        <v>3.5064935064934999</v>
      </c>
      <c r="H897" t="s">
        <v>32</v>
      </c>
    </row>
    <row r="898" spans="1:8">
      <c r="A898" t="str">
        <f>CONCATENATE(B898,C898,VLOOKUP(H898,Sheet1!$D$1:$E$21,2,0))</f>
        <v>S080000266discharge</v>
      </c>
      <c r="B898" t="s">
        <v>44</v>
      </c>
      <c r="C898">
        <v>6</v>
      </c>
      <c r="D898" t="s">
        <v>93</v>
      </c>
      <c r="E898">
        <v>18</v>
      </c>
      <c r="F898">
        <v>872</v>
      </c>
      <c r="G898">
        <v>2.0642201834862299</v>
      </c>
      <c r="H898" t="s">
        <v>32</v>
      </c>
    </row>
    <row r="899" spans="1:8">
      <c r="A899" t="str">
        <f>CONCATENATE(B899,C899,VLOOKUP(H899,Sheet1!$D$1:$E$21,2,0))</f>
        <v>S080000276discharge</v>
      </c>
      <c r="B899" t="s">
        <v>45</v>
      </c>
      <c r="C899">
        <v>6</v>
      </c>
      <c r="D899" t="s">
        <v>93</v>
      </c>
      <c r="E899">
        <v>576</v>
      </c>
      <c r="F899">
        <v>16337</v>
      </c>
      <c r="G899">
        <v>3.5257391197894301</v>
      </c>
      <c r="H899" t="s">
        <v>32</v>
      </c>
    </row>
    <row r="900" spans="1:8">
      <c r="A900" t="str">
        <f>CONCATENATE(B900,C900,VLOOKUP(H900,Sheet1!$D$1:$E$21,2,0))</f>
        <v>S080000286discharge</v>
      </c>
      <c r="B900" t="s">
        <v>46</v>
      </c>
      <c r="C900">
        <v>6</v>
      </c>
      <c r="D900" t="s">
        <v>93</v>
      </c>
      <c r="E900">
        <v>40</v>
      </c>
      <c r="F900">
        <v>1304</v>
      </c>
      <c r="G900">
        <v>3.0674846625766801</v>
      </c>
      <c r="H900" t="s">
        <v>32</v>
      </c>
    </row>
    <row r="901" spans="1:8">
      <c r="A901" t="str">
        <f>CONCATENATE(B901,C901,VLOOKUP(H901,Sheet1!$D$1:$E$21,2,0))</f>
        <v>S081000016discharge</v>
      </c>
      <c r="B901" t="s">
        <v>47</v>
      </c>
      <c r="C901">
        <v>6</v>
      </c>
      <c r="D901" t="s">
        <v>93</v>
      </c>
      <c r="E901">
        <v>26</v>
      </c>
      <c r="F901">
        <v>3259</v>
      </c>
      <c r="G901">
        <v>0.79779073335378903</v>
      </c>
      <c r="H901" t="s">
        <v>32</v>
      </c>
    </row>
    <row r="902" spans="1:8">
      <c r="A902" t="str">
        <f>CONCATENATE(B902,C902,VLOOKUP(H902,Sheet1!$D$1:$E$21,2,0))</f>
        <v>S270000016discharge</v>
      </c>
      <c r="B902" t="s">
        <v>48</v>
      </c>
      <c r="C902">
        <v>6</v>
      </c>
      <c r="D902" t="s">
        <v>93</v>
      </c>
      <c r="E902">
        <v>141</v>
      </c>
      <c r="F902">
        <v>1674</v>
      </c>
      <c r="G902">
        <v>8.4229390681003498</v>
      </c>
      <c r="H902" t="s">
        <v>32</v>
      </c>
    </row>
    <row r="903" spans="1:8">
      <c r="A903" t="str">
        <f>CONCATENATE(B903,C903,VLOOKUP(H903,Sheet1!$D$1:$E$21,2,0))</f>
        <v>S080000157discharge</v>
      </c>
      <c r="B903" t="s">
        <v>33</v>
      </c>
      <c r="C903">
        <v>7</v>
      </c>
      <c r="D903" t="s">
        <v>94</v>
      </c>
      <c r="E903">
        <v>400</v>
      </c>
      <c r="F903">
        <v>16496</v>
      </c>
      <c r="G903">
        <v>2.42483026188166</v>
      </c>
      <c r="H903" t="s">
        <v>32</v>
      </c>
    </row>
    <row r="904" spans="1:8">
      <c r="A904" t="str">
        <f>CONCATENATE(B904,C904,VLOOKUP(H904,Sheet1!$D$1:$E$21,2,0))</f>
        <v>S080000167discharge</v>
      </c>
      <c r="B904" t="s">
        <v>34</v>
      </c>
      <c r="C904">
        <v>7</v>
      </c>
      <c r="D904" t="s">
        <v>94</v>
      </c>
      <c r="E904">
        <v>157</v>
      </c>
      <c r="F904">
        <v>4336</v>
      </c>
      <c r="G904">
        <v>3.6208487084870802</v>
      </c>
      <c r="H904" t="s">
        <v>32</v>
      </c>
    </row>
    <row r="905" spans="1:8">
      <c r="A905" t="str">
        <f>CONCATENATE(B905,C905,VLOOKUP(H905,Sheet1!$D$1:$E$21,2,0))</f>
        <v>S080000177discharge</v>
      </c>
      <c r="B905" t="s">
        <v>35</v>
      </c>
      <c r="C905">
        <v>7</v>
      </c>
      <c r="D905" t="s">
        <v>94</v>
      </c>
      <c r="E905">
        <v>229</v>
      </c>
      <c r="F905">
        <v>6642</v>
      </c>
      <c r="G905">
        <v>3.4477566997892199</v>
      </c>
      <c r="H905" t="s">
        <v>32</v>
      </c>
    </row>
    <row r="906" spans="1:8">
      <c r="A906" t="str">
        <f>CONCATENATE(B906,C906,VLOOKUP(H906,Sheet1!$D$1:$E$21,2,0))</f>
        <v>S080000187discharge</v>
      </c>
      <c r="B906" t="s">
        <v>36</v>
      </c>
      <c r="C906">
        <v>7</v>
      </c>
      <c r="D906" t="s">
        <v>94</v>
      </c>
      <c r="E906">
        <v>361</v>
      </c>
      <c r="F906">
        <v>11180</v>
      </c>
      <c r="G906">
        <v>3.22898032200357</v>
      </c>
      <c r="H906" t="s">
        <v>32</v>
      </c>
    </row>
    <row r="907" spans="1:8">
      <c r="A907" t="str">
        <f>CONCATENATE(B907,C907,VLOOKUP(H907,Sheet1!$D$1:$E$21,2,0))</f>
        <v>S080000197discharge</v>
      </c>
      <c r="B907" t="s">
        <v>37</v>
      </c>
      <c r="C907">
        <v>7</v>
      </c>
      <c r="D907" t="s">
        <v>94</v>
      </c>
      <c r="E907">
        <v>246</v>
      </c>
      <c r="F907">
        <v>8204</v>
      </c>
      <c r="G907">
        <v>2.9985372988785901</v>
      </c>
      <c r="H907" t="s">
        <v>32</v>
      </c>
    </row>
    <row r="908" spans="1:8">
      <c r="A908" t="str">
        <f>CONCATENATE(B908,C908,VLOOKUP(H908,Sheet1!$D$1:$E$21,2,0))</f>
        <v>S080000207discharge</v>
      </c>
      <c r="B908" t="s">
        <v>38</v>
      </c>
      <c r="C908">
        <v>7</v>
      </c>
      <c r="D908" t="s">
        <v>94</v>
      </c>
      <c r="E908">
        <v>599</v>
      </c>
      <c r="F908">
        <v>22002</v>
      </c>
      <c r="G908">
        <v>2.7224797745659401</v>
      </c>
      <c r="H908" t="s">
        <v>32</v>
      </c>
    </row>
    <row r="909" spans="1:8">
      <c r="A909" t="str">
        <f>CONCATENATE(B909,C909,VLOOKUP(H909,Sheet1!$D$1:$E$21,2,0))</f>
        <v>S080000217discharge</v>
      </c>
      <c r="B909" t="s">
        <v>39</v>
      </c>
      <c r="C909">
        <v>7</v>
      </c>
      <c r="D909" t="s">
        <v>94</v>
      </c>
      <c r="E909">
        <v>1457</v>
      </c>
      <c r="F909">
        <v>64429</v>
      </c>
      <c r="G909">
        <v>2.2614040261372899</v>
      </c>
      <c r="H909" t="s">
        <v>32</v>
      </c>
    </row>
    <row r="910" spans="1:8">
      <c r="A910" t="str">
        <f>CONCATENATE(B910,C910,VLOOKUP(H910,Sheet1!$D$1:$E$21,2,0))</f>
        <v>S080000227discharge</v>
      </c>
      <c r="B910" t="s">
        <v>40</v>
      </c>
      <c r="C910">
        <v>7</v>
      </c>
      <c r="D910" t="s">
        <v>94</v>
      </c>
      <c r="E910">
        <v>283</v>
      </c>
      <c r="F910">
        <v>12036</v>
      </c>
      <c r="G910">
        <v>2.3512794948487801</v>
      </c>
      <c r="H910" t="s">
        <v>32</v>
      </c>
    </row>
    <row r="911" spans="1:8">
      <c r="A911" t="str">
        <f>CONCATENATE(B911,C911,VLOOKUP(H911,Sheet1!$D$1:$E$21,2,0))</f>
        <v>S080000237discharge</v>
      </c>
      <c r="B911" t="s">
        <v>41</v>
      </c>
      <c r="C911">
        <v>7</v>
      </c>
      <c r="D911" t="s">
        <v>94</v>
      </c>
      <c r="E911">
        <v>643</v>
      </c>
      <c r="F911">
        <v>22769</v>
      </c>
      <c r="G911">
        <v>2.8240151082612299</v>
      </c>
      <c r="H911" t="s">
        <v>32</v>
      </c>
    </row>
    <row r="912" spans="1:8">
      <c r="A912" t="str">
        <f>CONCATENATE(B912,C912,VLOOKUP(H912,Sheet1!$D$1:$E$21,2,0))</f>
        <v>S080000247discharge</v>
      </c>
      <c r="B912" t="s">
        <v>42</v>
      </c>
      <c r="C912">
        <v>7</v>
      </c>
      <c r="D912" t="s">
        <v>94</v>
      </c>
      <c r="E912">
        <v>848</v>
      </c>
      <c r="F912">
        <v>30744</v>
      </c>
      <c r="G912">
        <v>2.7582617746552098</v>
      </c>
      <c r="H912" t="s">
        <v>32</v>
      </c>
    </row>
    <row r="913" spans="1:8">
      <c r="A913" t="str">
        <f>CONCATENATE(B913,C913,VLOOKUP(H913,Sheet1!$D$1:$E$21,2,0))</f>
        <v>S080000257discharge</v>
      </c>
      <c r="B913" t="s">
        <v>43</v>
      </c>
      <c r="C913">
        <v>7</v>
      </c>
      <c r="D913" t="s">
        <v>94</v>
      </c>
      <c r="E913">
        <v>20</v>
      </c>
      <c r="F913">
        <v>752</v>
      </c>
      <c r="G913">
        <v>2.6595744680851001</v>
      </c>
      <c r="H913" t="s">
        <v>32</v>
      </c>
    </row>
    <row r="914" spans="1:8">
      <c r="A914" t="str">
        <f>CONCATENATE(B914,C914,VLOOKUP(H914,Sheet1!$D$1:$E$21,2,0))</f>
        <v>S080000267discharge</v>
      </c>
      <c r="B914" t="s">
        <v>44</v>
      </c>
      <c r="C914">
        <v>7</v>
      </c>
      <c r="D914" t="s">
        <v>94</v>
      </c>
      <c r="E914">
        <v>22</v>
      </c>
      <c r="F914">
        <v>904</v>
      </c>
      <c r="G914">
        <v>2.4336283185840699</v>
      </c>
      <c r="H914" t="s">
        <v>32</v>
      </c>
    </row>
    <row r="915" spans="1:8">
      <c r="A915" t="str">
        <f>CONCATENATE(B915,C915,VLOOKUP(H915,Sheet1!$D$1:$E$21,2,0))</f>
        <v>S080000277discharge</v>
      </c>
      <c r="B915" t="s">
        <v>45</v>
      </c>
      <c r="C915">
        <v>7</v>
      </c>
      <c r="D915" t="s">
        <v>94</v>
      </c>
      <c r="E915">
        <v>586</v>
      </c>
      <c r="F915">
        <v>16136</v>
      </c>
      <c r="G915">
        <v>3.6316311353495201</v>
      </c>
      <c r="H915" t="s">
        <v>32</v>
      </c>
    </row>
    <row r="916" spans="1:8">
      <c r="A916" t="str">
        <f>CONCATENATE(B916,C916,VLOOKUP(H916,Sheet1!$D$1:$E$21,2,0))</f>
        <v>S080000287discharge</v>
      </c>
      <c r="B916" t="s">
        <v>46</v>
      </c>
      <c r="C916">
        <v>7</v>
      </c>
      <c r="D916" t="s">
        <v>94</v>
      </c>
      <c r="E916">
        <v>37</v>
      </c>
      <c r="F916">
        <v>1198</v>
      </c>
      <c r="G916">
        <v>3.08848080133555</v>
      </c>
      <c r="H916" t="s">
        <v>32</v>
      </c>
    </row>
    <row r="917" spans="1:8">
      <c r="A917" t="str">
        <f>CONCATENATE(B917,C917,VLOOKUP(H917,Sheet1!$D$1:$E$21,2,0))</f>
        <v>S081000017discharge</v>
      </c>
      <c r="B917" t="s">
        <v>47</v>
      </c>
      <c r="C917">
        <v>7</v>
      </c>
      <c r="D917" t="s">
        <v>94</v>
      </c>
      <c r="E917">
        <v>30</v>
      </c>
      <c r="F917">
        <v>3420</v>
      </c>
      <c r="G917">
        <v>0.87719298245613997</v>
      </c>
      <c r="H917" t="s">
        <v>32</v>
      </c>
    </row>
    <row r="918" spans="1:8">
      <c r="A918" t="str">
        <f>CONCATENATE(B918,C918,VLOOKUP(H918,Sheet1!$D$1:$E$21,2,0))</f>
        <v>S270000017discharge</v>
      </c>
      <c r="B918" t="s">
        <v>48</v>
      </c>
      <c r="C918">
        <v>7</v>
      </c>
      <c r="D918" t="s">
        <v>94</v>
      </c>
      <c r="E918">
        <v>126</v>
      </c>
      <c r="F918">
        <v>1100</v>
      </c>
      <c r="G918">
        <v>11.4545454545454</v>
      </c>
      <c r="H918" t="s">
        <v>32</v>
      </c>
    </row>
    <row r="919" spans="1:8">
      <c r="A919" t="str">
        <f>CONCATENATE(B919,C919,VLOOKUP(H919,Sheet1!$D$1:$E$21,2,0))</f>
        <v>S080000158discharge</v>
      </c>
      <c r="B919" t="s">
        <v>33</v>
      </c>
      <c r="C919">
        <v>8</v>
      </c>
      <c r="D919" t="s">
        <v>95</v>
      </c>
      <c r="E919">
        <v>511</v>
      </c>
      <c r="F919">
        <v>16889</v>
      </c>
      <c r="G919">
        <v>3.0256379892237502</v>
      </c>
      <c r="H919" t="s">
        <v>32</v>
      </c>
    </row>
    <row r="920" spans="1:8">
      <c r="A920" t="str">
        <f>CONCATENATE(B920,C920,VLOOKUP(H920,Sheet1!$D$1:$E$21,2,0))</f>
        <v>S080000168discharge</v>
      </c>
      <c r="B920" t="s">
        <v>34</v>
      </c>
      <c r="C920">
        <v>8</v>
      </c>
      <c r="D920" t="s">
        <v>95</v>
      </c>
      <c r="E920">
        <v>140</v>
      </c>
      <c r="F920">
        <v>4271</v>
      </c>
      <c r="G920">
        <v>3.27792086162491</v>
      </c>
      <c r="H920" t="s">
        <v>32</v>
      </c>
    </row>
    <row r="921" spans="1:8">
      <c r="A921" t="str">
        <f>CONCATENATE(B921,C921,VLOOKUP(H921,Sheet1!$D$1:$E$21,2,0))</f>
        <v>S080000178discharge</v>
      </c>
      <c r="B921" t="s">
        <v>35</v>
      </c>
      <c r="C921">
        <v>8</v>
      </c>
      <c r="D921" t="s">
        <v>95</v>
      </c>
      <c r="E921">
        <v>261</v>
      </c>
      <c r="F921">
        <v>6841</v>
      </c>
      <c r="G921">
        <v>3.8152316912731998</v>
      </c>
      <c r="H921" t="s">
        <v>32</v>
      </c>
    </row>
    <row r="922" spans="1:8">
      <c r="A922" t="str">
        <f>CONCATENATE(B922,C922,VLOOKUP(H922,Sheet1!$D$1:$E$21,2,0))</f>
        <v>S080000188discharge</v>
      </c>
      <c r="B922" t="s">
        <v>36</v>
      </c>
      <c r="C922">
        <v>8</v>
      </c>
      <c r="D922" t="s">
        <v>95</v>
      </c>
      <c r="E922">
        <v>442</v>
      </c>
      <c r="F922">
        <v>11159</v>
      </c>
      <c r="G922">
        <v>3.9609283986020198</v>
      </c>
      <c r="H922" t="s">
        <v>32</v>
      </c>
    </row>
    <row r="923" spans="1:8">
      <c r="A923" t="str">
        <f>CONCATENATE(B923,C923,VLOOKUP(H923,Sheet1!$D$1:$E$21,2,0))</f>
        <v>S080000198discharge</v>
      </c>
      <c r="B923" t="s">
        <v>37</v>
      </c>
      <c r="C923">
        <v>8</v>
      </c>
      <c r="D923" t="s">
        <v>95</v>
      </c>
      <c r="E923">
        <v>282</v>
      </c>
      <c r="F923">
        <v>8161</v>
      </c>
      <c r="G923">
        <v>3.4554588898419301</v>
      </c>
      <c r="H923" t="s">
        <v>32</v>
      </c>
    </row>
    <row r="924" spans="1:8">
      <c r="A924" t="str">
        <f>CONCATENATE(B924,C924,VLOOKUP(H924,Sheet1!$D$1:$E$21,2,0))</f>
        <v>S080000208discharge</v>
      </c>
      <c r="B924" t="s">
        <v>38</v>
      </c>
      <c r="C924">
        <v>8</v>
      </c>
      <c r="D924" t="s">
        <v>95</v>
      </c>
      <c r="E924">
        <v>678</v>
      </c>
      <c r="F924">
        <v>21703</v>
      </c>
      <c r="G924">
        <v>3.1239920748283598</v>
      </c>
      <c r="H924" t="s">
        <v>32</v>
      </c>
    </row>
    <row r="925" spans="1:8">
      <c r="A925" t="str">
        <f>CONCATENATE(B925,C925,VLOOKUP(H925,Sheet1!$D$1:$E$21,2,0))</f>
        <v>S080000218discharge</v>
      </c>
      <c r="B925" t="s">
        <v>39</v>
      </c>
      <c r="C925">
        <v>8</v>
      </c>
      <c r="D925" t="s">
        <v>95</v>
      </c>
      <c r="E925">
        <v>1621</v>
      </c>
      <c r="F925">
        <v>66338</v>
      </c>
      <c r="G925">
        <v>2.4435466851578198</v>
      </c>
      <c r="H925" t="s">
        <v>32</v>
      </c>
    </row>
    <row r="926" spans="1:8">
      <c r="A926" t="str">
        <f>CONCATENATE(B926,C926,VLOOKUP(H926,Sheet1!$D$1:$E$21,2,0))</f>
        <v>S080000228discharge</v>
      </c>
      <c r="B926" t="s">
        <v>40</v>
      </c>
      <c r="C926">
        <v>8</v>
      </c>
      <c r="D926" t="s">
        <v>95</v>
      </c>
      <c r="E926">
        <v>330</v>
      </c>
      <c r="F926">
        <v>11766</v>
      </c>
      <c r="G926">
        <v>2.80469148393676</v>
      </c>
      <c r="H926" t="s">
        <v>32</v>
      </c>
    </row>
    <row r="927" spans="1:8">
      <c r="A927" t="str">
        <f>CONCATENATE(B927,C927,VLOOKUP(H927,Sheet1!$D$1:$E$21,2,0))</f>
        <v>S080000238discharge</v>
      </c>
      <c r="B927" t="s">
        <v>41</v>
      </c>
      <c r="C927">
        <v>8</v>
      </c>
      <c r="D927" t="s">
        <v>95</v>
      </c>
      <c r="E927">
        <v>792</v>
      </c>
      <c r="F927">
        <v>23624</v>
      </c>
      <c r="G927">
        <v>3.3525228581103899</v>
      </c>
      <c r="H927" t="s">
        <v>32</v>
      </c>
    </row>
    <row r="928" spans="1:8">
      <c r="A928" t="str">
        <f>CONCATENATE(B928,C928,VLOOKUP(H928,Sheet1!$D$1:$E$21,2,0))</f>
        <v>S080000248discharge</v>
      </c>
      <c r="B928" t="s">
        <v>42</v>
      </c>
      <c r="C928">
        <v>8</v>
      </c>
      <c r="D928" t="s">
        <v>95</v>
      </c>
      <c r="E928">
        <v>962</v>
      </c>
      <c r="F928">
        <v>31017</v>
      </c>
      <c r="G928">
        <v>3.10152497017764</v>
      </c>
      <c r="H928" t="s">
        <v>32</v>
      </c>
    </row>
    <row r="929" spans="1:8">
      <c r="A929" t="str">
        <f>CONCATENATE(B929,C929,VLOOKUP(H929,Sheet1!$D$1:$E$21,2,0))</f>
        <v>S080000258discharge</v>
      </c>
      <c r="B929" t="s">
        <v>43</v>
      </c>
      <c r="C929">
        <v>8</v>
      </c>
      <c r="D929" t="s">
        <v>95</v>
      </c>
      <c r="E929">
        <v>23</v>
      </c>
      <c r="F929">
        <v>703</v>
      </c>
      <c r="G929">
        <v>3.2716927453769502</v>
      </c>
      <c r="H929" t="s">
        <v>32</v>
      </c>
    </row>
    <row r="930" spans="1:8">
      <c r="A930" t="str">
        <f>CONCATENATE(B930,C930,VLOOKUP(H930,Sheet1!$D$1:$E$21,2,0))</f>
        <v>S080000268discharge</v>
      </c>
      <c r="B930" t="s">
        <v>44</v>
      </c>
      <c r="C930">
        <v>8</v>
      </c>
      <c r="D930" t="s">
        <v>95</v>
      </c>
      <c r="E930">
        <v>22</v>
      </c>
      <c r="F930">
        <v>850</v>
      </c>
      <c r="G930">
        <v>2.5882352941176401</v>
      </c>
      <c r="H930" t="s">
        <v>32</v>
      </c>
    </row>
    <row r="931" spans="1:8">
      <c r="A931" t="str">
        <f>CONCATENATE(B931,C931,VLOOKUP(H931,Sheet1!$D$1:$E$21,2,0))</f>
        <v>S080000278discharge</v>
      </c>
      <c r="B931" t="s">
        <v>45</v>
      </c>
      <c r="C931">
        <v>8</v>
      </c>
      <c r="D931" t="s">
        <v>95</v>
      </c>
      <c r="E931">
        <v>602</v>
      </c>
      <c r="F931">
        <v>16302</v>
      </c>
      <c r="G931">
        <v>3.6927984296405301</v>
      </c>
      <c r="H931" t="s">
        <v>32</v>
      </c>
    </row>
    <row r="932" spans="1:8">
      <c r="A932" t="str">
        <f>CONCATENATE(B932,C932,VLOOKUP(H932,Sheet1!$D$1:$E$21,2,0))</f>
        <v>S080000288discharge</v>
      </c>
      <c r="B932" t="s">
        <v>46</v>
      </c>
      <c r="C932">
        <v>8</v>
      </c>
      <c r="D932" t="s">
        <v>95</v>
      </c>
      <c r="E932">
        <v>49</v>
      </c>
      <c r="F932">
        <v>1173</v>
      </c>
      <c r="G932">
        <v>4.1773231031542997</v>
      </c>
      <c r="H932" t="s">
        <v>32</v>
      </c>
    </row>
    <row r="933" spans="1:8">
      <c r="A933" t="str">
        <f>CONCATENATE(B933,C933,VLOOKUP(H933,Sheet1!$D$1:$E$21,2,0))</f>
        <v>S081000018discharge</v>
      </c>
      <c r="B933" t="s">
        <v>47</v>
      </c>
      <c r="C933">
        <v>8</v>
      </c>
      <c r="D933" t="s">
        <v>95</v>
      </c>
      <c r="E933">
        <v>27</v>
      </c>
      <c r="F933">
        <v>3316</v>
      </c>
      <c r="G933">
        <v>0.81423401688781605</v>
      </c>
      <c r="H933" t="s">
        <v>32</v>
      </c>
    </row>
    <row r="934" spans="1:8">
      <c r="A934" t="str">
        <f>CONCATENATE(B934,C934,VLOOKUP(H934,Sheet1!$D$1:$E$21,2,0))</f>
        <v>S270000018discharge</v>
      </c>
      <c r="B934" t="s">
        <v>48</v>
      </c>
      <c r="C934">
        <v>8</v>
      </c>
      <c r="D934" t="s">
        <v>95</v>
      </c>
      <c r="E934">
        <v>140</v>
      </c>
      <c r="F934">
        <v>1214</v>
      </c>
      <c r="G934">
        <v>11.5321252059308</v>
      </c>
      <c r="H934" t="s">
        <v>32</v>
      </c>
    </row>
    <row r="935" spans="1:8">
      <c r="A935" t="str">
        <f>CONCATENATE(B935,C935,VLOOKUP(H935,Sheet1!$D$1:$E$21,2,0))</f>
        <v>S080000159discharge</v>
      </c>
      <c r="B935" t="s">
        <v>33</v>
      </c>
      <c r="C935">
        <v>9</v>
      </c>
      <c r="D935" t="s">
        <v>96</v>
      </c>
      <c r="E935">
        <v>460</v>
      </c>
      <c r="F935">
        <v>17295</v>
      </c>
      <c r="G935">
        <v>2.6597282451575599</v>
      </c>
      <c r="H935" t="s">
        <v>32</v>
      </c>
    </row>
    <row r="936" spans="1:8">
      <c r="A936" t="str">
        <f>CONCATENATE(B936,C936,VLOOKUP(H936,Sheet1!$D$1:$E$21,2,0))</f>
        <v>S080000169discharge</v>
      </c>
      <c r="B936" t="s">
        <v>34</v>
      </c>
      <c r="C936">
        <v>9</v>
      </c>
      <c r="D936" t="s">
        <v>96</v>
      </c>
      <c r="E936">
        <v>174</v>
      </c>
      <c r="F936">
        <v>3858</v>
      </c>
      <c r="G936">
        <v>4.51010886469673</v>
      </c>
      <c r="H936" t="s">
        <v>32</v>
      </c>
    </row>
    <row r="937" spans="1:8">
      <c r="A937" t="str">
        <f>CONCATENATE(B937,C937,VLOOKUP(H937,Sheet1!$D$1:$E$21,2,0))</f>
        <v>S080000179discharge</v>
      </c>
      <c r="B937" t="s">
        <v>35</v>
      </c>
      <c r="C937">
        <v>9</v>
      </c>
      <c r="D937" t="s">
        <v>96</v>
      </c>
      <c r="E937">
        <v>249</v>
      </c>
      <c r="F937">
        <v>6686</v>
      </c>
      <c r="G937">
        <v>3.7241998205204898</v>
      </c>
      <c r="H937" t="s">
        <v>32</v>
      </c>
    </row>
    <row r="938" spans="1:8">
      <c r="A938" t="str">
        <f>CONCATENATE(B938,C938,VLOOKUP(H938,Sheet1!$D$1:$E$21,2,0))</f>
        <v>S080000189discharge</v>
      </c>
      <c r="B938" t="s">
        <v>36</v>
      </c>
      <c r="C938">
        <v>9</v>
      </c>
      <c r="D938" t="s">
        <v>96</v>
      </c>
      <c r="E938">
        <v>427</v>
      </c>
      <c r="F938">
        <v>10856</v>
      </c>
      <c r="G938">
        <v>3.9333087693441402</v>
      </c>
      <c r="H938" t="s">
        <v>32</v>
      </c>
    </row>
    <row r="939" spans="1:8">
      <c r="A939" t="str">
        <f>CONCATENATE(B939,C939,VLOOKUP(H939,Sheet1!$D$1:$E$21,2,0))</f>
        <v>S080000199discharge</v>
      </c>
      <c r="B939" t="s">
        <v>37</v>
      </c>
      <c r="C939">
        <v>9</v>
      </c>
      <c r="D939" t="s">
        <v>96</v>
      </c>
      <c r="E939">
        <v>283</v>
      </c>
      <c r="F939">
        <v>8017</v>
      </c>
      <c r="G939">
        <v>3.5299987526506098</v>
      </c>
      <c r="H939" t="s">
        <v>32</v>
      </c>
    </row>
    <row r="940" spans="1:8">
      <c r="A940" t="str">
        <f>CONCATENATE(B940,C940,VLOOKUP(H940,Sheet1!$D$1:$E$21,2,0))</f>
        <v>S080000209discharge</v>
      </c>
      <c r="B940" t="s">
        <v>38</v>
      </c>
      <c r="C940">
        <v>9</v>
      </c>
      <c r="D940" t="s">
        <v>96</v>
      </c>
      <c r="E940">
        <v>643</v>
      </c>
      <c r="F940">
        <v>21962</v>
      </c>
      <c r="G940">
        <v>2.9277843547946398</v>
      </c>
      <c r="H940" t="s">
        <v>32</v>
      </c>
    </row>
    <row r="941" spans="1:8">
      <c r="A941" t="str">
        <f>CONCATENATE(B941,C941,VLOOKUP(H941,Sheet1!$D$1:$E$21,2,0))</f>
        <v>S080000219discharge</v>
      </c>
      <c r="B941" t="s">
        <v>39</v>
      </c>
      <c r="C941">
        <v>9</v>
      </c>
      <c r="D941" t="s">
        <v>96</v>
      </c>
      <c r="E941">
        <v>1704</v>
      </c>
      <c r="F941">
        <v>66153</v>
      </c>
      <c r="G941">
        <v>2.5758469003673299</v>
      </c>
      <c r="H941" t="s">
        <v>32</v>
      </c>
    </row>
    <row r="942" spans="1:8">
      <c r="A942" t="str">
        <f>CONCATENATE(B942,C942,VLOOKUP(H942,Sheet1!$D$1:$E$21,2,0))</f>
        <v>S080000229discharge</v>
      </c>
      <c r="B942" t="s">
        <v>40</v>
      </c>
      <c r="C942">
        <v>9</v>
      </c>
      <c r="D942" t="s">
        <v>96</v>
      </c>
      <c r="E942">
        <v>308</v>
      </c>
      <c r="F942">
        <v>11369</v>
      </c>
      <c r="G942">
        <v>2.7091212947488699</v>
      </c>
      <c r="H942" t="s">
        <v>32</v>
      </c>
    </row>
    <row r="943" spans="1:8">
      <c r="A943" t="str">
        <f>CONCATENATE(B943,C943,VLOOKUP(H943,Sheet1!$D$1:$E$21,2,0))</f>
        <v>S080000239discharge</v>
      </c>
      <c r="B943" t="s">
        <v>41</v>
      </c>
      <c r="C943">
        <v>9</v>
      </c>
      <c r="D943" t="s">
        <v>96</v>
      </c>
      <c r="E943">
        <v>731</v>
      </c>
      <c r="F943">
        <v>23826</v>
      </c>
      <c r="G943">
        <v>3.0680768907915699</v>
      </c>
      <c r="H943" t="s">
        <v>32</v>
      </c>
    </row>
    <row r="944" spans="1:8">
      <c r="A944" t="str">
        <f>CONCATENATE(B944,C944,VLOOKUP(H944,Sheet1!$D$1:$E$21,2,0))</f>
        <v>S080000249discharge</v>
      </c>
      <c r="B944" t="s">
        <v>42</v>
      </c>
      <c r="C944">
        <v>9</v>
      </c>
      <c r="D944" t="s">
        <v>96</v>
      </c>
      <c r="E944">
        <v>903</v>
      </c>
      <c r="F944">
        <v>30862</v>
      </c>
      <c r="G944">
        <v>2.9259283260968099</v>
      </c>
      <c r="H944" t="s">
        <v>32</v>
      </c>
    </row>
    <row r="945" spans="1:8">
      <c r="A945" t="str">
        <f>CONCATENATE(B945,C945,VLOOKUP(H945,Sheet1!$D$1:$E$21,2,0))</f>
        <v>S080000259discharge</v>
      </c>
      <c r="B945" t="s">
        <v>43</v>
      </c>
      <c r="C945">
        <v>9</v>
      </c>
      <c r="D945" t="s">
        <v>96</v>
      </c>
      <c r="E945">
        <v>32</v>
      </c>
      <c r="F945">
        <v>721</v>
      </c>
      <c r="G945">
        <v>4.4382801664354998</v>
      </c>
      <c r="H945" t="s">
        <v>32</v>
      </c>
    </row>
    <row r="946" spans="1:8">
      <c r="A946" t="str">
        <f>CONCATENATE(B946,C946,VLOOKUP(H946,Sheet1!$D$1:$E$21,2,0))</f>
        <v>S080000269discharge</v>
      </c>
      <c r="B946" t="s">
        <v>44</v>
      </c>
      <c r="C946">
        <v>9</v>
      </c>
      <c r="D946" t="s">
        <v>96</v>
      </c>
      <c r="E946">
        <v>24</v>
      </c>
      <c r="F946">
        <v>860</v>
      </c>
      <c r="G946">
        <v>2.7906976744185998</v>
      </c>
      <c r="H946" t="s">
        <v>32</v>
      </c>
    </row>
    <row r="947" spans="1:8">
      <c r="A947" t="str">
        <f>CONCATENATE(B947,C947,VLOOKUP(H947,Sheet1!$D$1:$E$21,2,0))</f>
        <v>S080000279discharge</v>
      </c>
      <c r="B947" t="s">
        <v>45</v>
      </c>
      <c r="C947">
        <v>9</v>
      </c>
      <c r="D947" t="s">
        <v>96</v>
      </c>
      <c r="E947">
        <v>601</v>
      </c>
      <c r="F947">
        <v>16583</v>
      </c>
      <c r="G947">
        <v>3.6241934511246399</v>
      </c>
      <c r="H947" t="s">
        <v>32</v>
      </c>
    </row>
    <row r="948" spans="1:8">
      <c r="A948" t="str">
        <f>CONCATENATE(B948,C948,VLOOKUP(H948,Sheet1!$D$1:$E$21,2,0))</f>
        <v>S080000289discharge</v>
      </c>
      <c r="B948" t="s">
        <v>46</v>
      </c>
      <c r="C948">
        <v>9</v>
      </c>
      <c r="D948" t="s">
        <v>96</v>
      </c>
      <c r="E948">
        <v>42</v>
      </c>
      <c r="F948">
        <v>1263</v>
      </c>
      <c r="G948">
        <v>3.3254156769596199</v>
      </c>
      <c r="H948" t="s">
        <v>32</v>
      </c>
    </row>
    <row r="949" spans="1:8">
      <c r="A949" t="str">
        <f>CONCATENATE(B949,C949,VLOOKUP(H949,Sheet1!$D$1:$E$21,2,0))</f>
        <v>S081000019discharge</v>
      </c>
      <c r="B949" t="s">
        <v>47</v>
      </c>
      <c r="C949">
        <v>9</v>
      </c>
      <c r="D949" t="s">
        <v>96</v>
      </c>
      <c r="E949">
        <v>25</v>
      </c>
      <c r="F949">
        <v>3641</v>
      </c>
      <c r="G949">
        <v>0.68662455369403996</v>
      </c>
      <c r="H949" t="s">
        <v>32</v>
      </c>
    </row>
    <row r="950" spans="1:8">
      <c r="A950" t="str">
        <f>CONCATENATE(B950,C950,VLOOKUP(H950,Sheet1!$D$1:$E$21,2,0))</f>
        <v>S270000019discharge</v>
      </c>
      <c r="B950" t="s">
        <v>48</v>
      </c>
      <c r="C950">
        <v>9</v>
      </c>
      <c r="D950" t="s">
        <v>96</v>
      </c>
      <c r="E950">
        <v>116</v>
      </c>
      <c r="F950">
        <v>1186</v>
      </c>
      <c r="G950">
        <v>9.7807757166947695</v>
      </c>
      <c r="H950" t="s">
        <v>32</v>
      </c>
    </row>
    <row r="951" spans="1:8">
      <c r="A951" t="str">
        <f>CONCATENATE(B951,C951,VLOOKUP(H951,Sheet1!$D$1:$E$21,2,0))</f>
        <v>S0800001510discharge</v>
      </c>
      <c r="B951" t="s">
        <v>33</v>
      </c>
      <c r="C951">
        <v>10</v>
      </c>
      <c r="D951" t="s">
        <v>97</v>
      </c>
      <c r="E951">
        <v>413</v>
      </c>
      <c r="F951">
        <v>16593</v>
      </c>
      <c r="G951">
        <v>2.48900138612668</v>
      </c>
      <c r="H951" t="s">
        <v>32</v>
      </c>
    </row>
    <row r="952" spans="1:8">
      <c r="A952" t="str">
        <f>CONCATENATE(B952,C952,VLOOKUP(H952,Sheet1!$D$1:$E$21,2,0))</f>
        <v>S0800001610discharge</v>
      </c>
      <c r="B952" t="s">
        <v>34</v>
      </c>
      <c r="C952">
        <v>10</v>
      </c>
      <c r="D952" t="s">
        <v>97</v>
      </c>
      <c r="E952">
        <v>150</v>
      </c>
      <c r="F952">
        <v>4397</v>
      </c>
      <c r="G952">
        <v>3.4114168751421401</v>
      </c>
      <c r="H952" t="s">
        <v>32</v>
      </c>
    </row>
    <row r="953" spans="1:8">
      <c r="A953" t="str">
        <f>CONCATENATE(B953,C953,VLOOKUP(H953,Sheet1!$D$1:$E$21,2,0))</f>
        <v>S0800001710discharge</v>
      </c>
      <c r="B953" t="s">
        <v>35</v>
      </c>
      <c r="C953">
        <v>10</v>
      </c>
      <c r="D953" t="s">
        <v>97</v>
      </c>
      <c r="E953">
        <v>236</v>
      </c>
      <c r="F953">
        <v>6792</v>
      </c>
      <c r="G953">
        <v>3.4746760895170699</v>
      </c>
      <c r="H953" t="s">
        <v>32</v>
      </c>
    </row>
    <row r="954" spans="1:8">
      <c r="A954" t="str">
        <f>CONCATENATE(B954,C954,VLOOKUP(H954,Sheet1!$D$1:$E$21,2,0))</f>
        <v>S0800001810discharge</v>
      </c>
      <c r="B954" t="s">
        <v>36</v>
      </c>
      <c r="C954">
        <v>10</v>
      </c>
      <c r="D954" t="s">
        <v>97</v>
      </c>
      <c r="E954">
        <v>369</v>
      </c>
      <c r="F954">
        <v>10903</v>
      </c>
      <c r="G954">
        <v>3.3843896175364501</v>
      </c>
      <c r="H954" t="s">
        <v>32</v>
      </c>
    </row>
    <row r="955" spans="1:8">
      <c r="A955" t="str">
        <f>CONCATENATE(B955,C955,VLOOKUP(H955,Sheet1!$D$1:$E$21,2,0))</f>
        <v>S0800001910discharge</v>
      </c>
      <c r="B955" t="s">
        <v>37</v>
      </c>
      <c r="C955">
        <v>10</v>
      </c>
      <c r="D955" t="s">
        <v>97</v>
      </c>
      <c r="E955">
        <v>272</v>
      </c>
      <c r="F955">
        <v>8032</v>
      </c>
      <c r="G955">
        <v>3.3864541832669302</v>
      </c>
      <c r="H955" t="s">
        <v>32</v>
      </c>
    </row>
    <row r="956" spans="1:8">
      <c r="A956" t="str">
        <f>CONCATENATE(B956,C956,VLOOKUP(H956,Sheet1!$D$1:$E$21,2,0))</f>
        <v>S0800002010discharge</v>
      </c>
      <c r="B956" t="s">
        <v>38</v>
      </c>
      <c r="C956">
        <v>10</v>
      </c>
      <c r="D956" t="s">
        <v>97</v>
      </c>
      <c r="E956">
        <v>639</v>
      </c>
      <c r="F956">
        <v>22189</v>
      </c>
      <c r="G956">
        <v>2.8798053089368598</v>
      </c>
      <c r="H956" t="s">
        <v>32</v>
      </c>
    </row>
    <row r="957" spans="1:8">
      <c r="A957" t="str">
        <f>CONCATENATE(B957,C957,VLOOKUP(H957,Sheet1!$D$1:$E$21,2,0))</f>
        <v>S0800002110discharge</v>
      </c>
      <c r="B957" t="s">
        <v>39</v>
      </c>
      <c r="C957">
        <v>10</v>
      </c>
      <c r="D957" t="s">
        <v>97</v>
      </c>
      <c r="E957">
        <v>1465</v>
      </c>
      <c r="F957">
        <v>66835</v>
      </c>
      <c r="G957">
        <v>2.1919652876486801</v>
      </c>
      <c r="H957" t="s">
        <v>32</v>
      </c>
    </row>
    <row r="958" spans="1:8">
      <c r="A958" t="str">
        <f>CONCATENATE(B958,C958,VLOOKUP(H958,Sheet1!$D$1:$E$21,2,0))</f>
        <v>S0800002210discharge</v>
      </c>
      <c r="B958" t="s">
        <v>40</v>
      </c>
      <c r="C958">
        <v>10</v>
      </c>
      <c r="D958" t="s">
        <v>97</v>
      </c>
      <c r="E958">
        <v>315</v>
      </c>
      <c r="F958">
        <v>11522</v>
      </c>
      <c r="G958">
        <v>2.7339003645200401</v>
      </c>
      <c r="H958" t="s">
        <v>32</v>
      </c>
    </row>
    <row r="959" spans="1:8">
      <c r="A959" t="str">
        <f>CONCATENATE(B959,C959,VLOOKUP(H959,Sheet1!$D$1:$E$21,2,0))</f>
        <v>S0800002310discharge</v>
      </c>
      <c r="B959" t="s">
        <v>41</v>
      </c>
      <c r="C959">
        <v>10</v>
      </c>
      <c r="D959" t="s">
        <v>97</v>
      </c>
      <c r="E959">
        <v>658</v>
      </c>
      <c r="F959">
        <v>23248</v>
      </c>
      <c r="G959">
        <v>2.8303509979352999</v>
      </c>
      <c r="H959" t="s">
        <v>32</v>
      </c>
    </row>
    <row r="960" spans="1:8">
      <c r="A960" t="str">
        <f>CONCATENATE(B960,C960,VLOOKUP(H960,Sheet1!$D$1:$E$21,2,0))</f>
        <v>S0800002410discharge</v>
      </c>
      <c r="B960" t="s">
        <v>42</v>
      </c>
      <c r="C960">
        <v>10</v>
      </c>
      <c r="D960" t="s">
        <v>97</v>
      </c>
      <c r="E960">
        <v>820</v>
      </c>
      <c r="F960">
        <v>30475</v>
      </c>
      <c r="G960">
        <v>2.6907301066447902</v>
      </c>
      <c r="H960" t="s">
        <v>32</v>
      </c>
    </row>
    <row r="961" spans="1:8">
      <c r="A961" t="str">
        <f>CONCATENATE(B961,C961,VLOOKUP(H961,Sheet1!$D$1:$E$21,2,0))</f>
        <v>S0800002510discharge</v>
      </c>
      <c r="B961" t="s">
        <v>43</v>
      </c>
      <c r="C961">
        <v>10</v>
      </c>
      <c r="D961" t="s">
        <v>97</v>
      </c>
      <c r="E961">
        <v>29</v>
      </c>
      <c r="F961">
        <v>765</v>
      </c>
      <c r="G961">
        <v>3.7908496732026098</v>
      </c>
      <c r="H961" t="s">
        <v>32</v>
      </c>
    </row>
    <row r="962" spans="1:8">
      <c r="A962" t="str">
        <f>CONCATENATE(B962,C962,VLOOKUP(H962,Sheet1!$D$1:$E$21,2,0))</f>
        <v>S0800002610discharge</v>
      </c>
      <c r="B962" t="s">
        <v>44</v>
      </c>
      <c r="C962">
        <v>10</v>
      </c>
      <c r="D962" t="s">
        <v>97</v>
      </c>
      <c r="E962">
        <v>30</v>
      </c>
      <c r="F962">
        <v>858</v>
      </c>
      <c r="G962">
        <v>3.49650349650349</v>
      </c>
      <c r="H962" t="s">
        <v>32</v>
      </c>
    </row>
    <row r="963" spans="1:8">
      <c r="A963" t="str">
        <f>CONCATENATE(B963,C963,VLOOKUP(H963,Sheet1!$D$1:$E$21,2,0))</f>
        <v>S0800002710discharge</v>
      </c>
      <c r="B963" t="s">
        <v>45</v>
      </c>
      <c r="C963">
        <v>10</v>
      </c>
      <c r="D963" t="s">
        <v>97</v>
      </c>
      <c r="E963">
        <v>485</v>
      </c>
      <c r="F963">
        <v>16526</v>
      </c>
      <c r="G963">
        <v>2.9347694541933902</v>
      </c>
      <c r="H963" t="s">
        <v>32</v>
      </c>
    </row>
    <row r="964" spans="1:8">
      <c r="A964" t="str">
        <f>CONCATENATE(B964,C964,VLOOKUP(H964,Sheet1!$D$1:$E$21,2,0))</f>
        <v>S0800002810discharge</v>
      </c>
      <c r="B964" t="s">
        <v>46</v>
      </c>
      <c r="C964">
        <v>10</v>
      </c>
      <c r="D964" t="s">
        <v>97</v>
      </c>
      <c r="E964">
        <v>32</v>
      </c>
      <c r="F964">
        <v>1185</v>
      </c>
      <c r="G964">
        <v>2.7004219409282699</v>
      </c>
      <c r="H964" t="s">
        <v>32</v>
      </c>
    </row>
    <row r="965" spans="1:8">
      <c r="A965" t="str">
        <f>CONCATENATE(B965,C965,VLOOKUP(H965,Sheet1!$D$1:$E$21,2,0))</f>
        <v>S0810000110discharge</v>
      </c>
      <c r="B965" t="s">
        <v>47</v>
      </c>
      <c r="C965">
        <v>10</v>
      </c>
      <c r="D965" t="s">
        <v>97</v>
      </c>
      <c r="E965">
        <v>26</v>
      </c>
      <c r="F965">
        <v>3345</v>
      </c>
      <c r="G965">
        <v>0.77727952167414005</v>
      </c>
      <c r="H965" t="s">
        <v>32</v>
      </c>
    </row>
    <row r="966" spans="1:8">
      <c r="A966" t="str">
        <f>CONCATENATE(B966,C966,VLOOKUP(H966,Sheet1!$D$1:$E$21,2,0))</f>
        <v>S2700000110discharge</v>
      </c>
      <c r="B966" t="s">
        <v>48</v>
      </c>
      <c r="C966">
        <v>10</v>
      </c>
      <c r="D966" t="s">
        <v>97</v>
      </c>
      <c r="E966">
        <v>107</v>
      </c>
      <c r="F966">
        <v>796</v>
      </c>
      <c r="G966">
        <v>13.442211055276299</v>
      </c>
      <c r="H966" t="s">
        <v>32</v>
      </c>
    </row>
    <row r="967" spans="1:8">
      <c r="A967" t="str">
        <f>CONCATENATE(B967,C967,VLOOKUP(H967,Sheet1!$D$1:$E$21,2,0))</f>
        <v>S0800001511discharge</v>
      </c>
      <c r="B967" t="s">
        <v>33</v>
      </c>
      <c r="C967">
        <v>11</v>
      </c>
      <c r="D967" t="s">
        <v>98</v>
      </c>
      <c r="E967">
        <v>415</v>
      </c>
      <c r="F967">
        <v>16798</v>
      </c>
      <c r="G967">
        <v>2.4705322062150201</v>
      </c>
      <c r="H967" t="s">
        <v>32</v>
      </c>
    </row>
    <row r="968" spans="1:8">
      <c r="A968" t="str">
        <f>CONCATENATE(B968,C968,VLOOKUP(H968,Sheet1!$D$1:$E$21,2,0))</f>
        <v>S0800001611discharge</v>
      </c>
      <c r="B968" t="s">
        <v>34</v>
      </c>
      <c r="C968">
        <v>11</v>
      </c>
      <c r="D968" t="s">
        <v>98</v>
      </c>
      <c r="E968">
        <v>136</v>
      </c>
      <c r="F968">
        <v>4423</v>
      </c>
      <c r="G968">
        <v>3.0748360841058102</v>
      </c>
      <c r="H968" t="s">
        <v>32</v>
      </c>
    </row>
    <row r="969" spans="1:8">
      <c r="A969" t="str">
        <f>CONCATENATE(B969,C969,VLOOKUP(H969,Sheet1!$D$1:$E$21,2,0))</f>
        <v>S0800001711discharge</v>
      </c>
      <c r="B969" t="s">
        <v>35</v>
      </c>
      <c r="C969">
        <v>11</v>
      </c>
      <c r="D969" t="s">
        <v>98</v>
      </c>
      <c r="E969">
        <v>219</v>
      </c>
      <c r="F969">
        <v>6444</v>
      </c>
      <c r="G969">
        <v>3.3985102420856599</v>
      </c>
      <c r="H969" t="s">
        <v>32</v>
      </c>
    </row>
    <row r="970" spans="1:8">
      <c r="A970" t="str">
        <f>CONCATENATE(B970,C970,VLOOKUP(H970,Sheet1!$D$1:$E$21,2,0))</f>
        <v>S0800001811discharge</v>
      </c>
      <c r="B970" t="s">
        <v>36</v>
      </c>
      <c r="C970">
        <v>11</v>
      </c>
      <c r="D970" t="s">
        <v>98</v>
      </c>
      <c r="E970">
        <v>400</v>
      </c>
      <c r="F970">
        <v>10993</v>
      </c>
      <c r="G970">
        <v>3.6386791594651098</v>
      </c>
      <c r="H970" t="s">
        <v>32</v>
      </c>
    </row>
    <row r="971" spans="1:8">
      <c r="A971" t="str">
        <f>CONCATENATE(B971,C971,VLOOKUP(H971,Sheet1!$D$1:$E$21,2,0))</f>
        <v>S0800001911discharge</v>
      </c>
      <c r="B971" t="s">
        <v>37</v>
      </c>
      <c r="C971">
        <v>11</v>
      </c>
      <c r="D971" t="s">
        <v>98</v>
      </c>
      <c r="E971">
        <v>268</v>
      </c>
      <c r="F971">
        <v>7917</v>
      </c>
      <c r="G971">
        <v>3.3851206264999298</v>
      </c>
      <c r="H971" t="s">
        <v>32</v>
      </c>
    </row>
    <row r="972" spans="1:8">
      <c r="A972" t="str">
        <f>CONCATENATE(B972,C972,VLOOKUP(H972,Sheet1!$D$1:$E$21,2,0))</f>
        <v>S0800002011discharge</v>
      </c>
      <c r="B972" t="s">
        <v>38</v>
      </c>
      <c r="C972">
        <v>11</v>
      </c>
      <c r="D972" t="s">
        <v>98</v>
      </c>
      <c r="E972">
        <v>564</v>
      </c>
      <c r="F972">
        <v>21731</v>
      </c>
      <c r="G972">
        <v>2.5953706686300602</v>
      </c>
      <c r="H972" t="s">
        <v>32</v>
      </c>
    </row>
    <row r="973" spans="1:8">
      <c r="A973" t="str">
        <f>CONCATENATE(B973,C973,VLOOKUP(H973,Sheet1!$D$1:$E$21,2,0))</f>
        <v>S0800002111discharge</v>
      </c>
      <c r="B973" t="s">
        <v>39</v>
      </c>
      <c r="C973">
        <v>11</v>
      </c>
      <c r="D973" t="s">
        <v>98</v>
      </c>
      <c r="E973">
        <v>1473</v>
      </c>
      <c r="F973">
        <v>66605</v>
      </c>
      <c r="G973">
        <v>2.2115456797537698</v>
      </c>
      <c r="H973" t="s">
        <v>32</v>
      </c>
    </row>
    <row r="974" spans="1:8">
      <c r="A974" t="str">
        <f>CONCATENATE(B974,C974,VLOOKUP(H974,Sheet1!$D$1:$E$21,2,0))</f>
        <v>S0800002211discharge</v>
      </c>
      <c r="B974" t="s">
        <v>40</v>
      </c>
      <c r="C974">
        <v>11</v>
      </c>
      <c r="D974" t="s">
        <v>98</v>
      </c>
      <c r="E974">
        <v>288</v>
      </c>
      <c r="F974">
        <v>11542</v>
      </c>
      <c r="G974">
        <v>2.49523479466297</v>
      </c>
      <c r="H974" t="s">
        <v>32</v>
      </c>
    </row>
    <row r="975" spans="1:8">
      <c r="A975" t="str">
        <f>CONCATENATE(B975,C975,VLOOKUP(H975,Sheet1!$D$1:$E$21,2,0))</f>
        <v>S0800002311discharge</v>
      </c>
      <c r="B975" t="s">
        <v>41</v>
      </c>
      <c r="C975">
        <v>11</v>
      </c>
      <c r="D975" t="s">
        <v>98</v>
      </c>
      <c r="E975">
        <v>680</v>
      </c>
      <c r="F975">
        <v>22748</v>
      </c>
      <c r="G975">
        <v>2.98927378231053</v>
      </c>
      <c r="H975" t="s">
        <v>32</v>
      </c>
    </row>
    <row r="976" spans="1:8">
      <c r="A976" t="str">
        <f>CONCATENATE(B976,C976,VLOOKUP(H976,Sheet1!$D$1:$E$21,2,0))</f>
        <v>S0800002411discharge</v>
      </c>
      <c r="B976" t="s">
        <v>42</v>
      </c>
      <c r="C976">
        <v>11</v>
      </c>
      <c r="D976" t="s">
        <v>98</v>
      </c>
      <c r="E976">
        <v>849</v>
      </c>
      <c r="F976">
        <v>30353</v>
      </c>
      <c r="G976">
        <v>2.7970876025433999</v>
      </c>
      <c r="H976" t="s">
        <v>32</v>
      </c>
    </row>
    <row r="977" spans="1:8">
      <c r="A977" t="str">
        <f>CONCATENATE(B977,C977,VLOOKUP(H977,Sheet1!$D$1:$E$21,2,0))</f>
        <v>S0800002511discharge</v>
      </c>
      <c r="B977" t="s">
        <v>43</v>
      </c>
      <c r="C977">
        <v>11</v>
      </c>
      <c r="D977" t="s">
        <v>98</v>
      </c>
      <c r="E977">
        <v>24</v>
      </c>
      <c r="F977">
        <v>794</v>
      </c>
      <c r="G977">
        <v>3.0226700251889098</v>
      </c>
      <c r="H977" t="s">
        <v>32</v>
      </c>
    </row>
    <row r="978" spans="1:8">
      <c r="A978" t="str">
        <f>CONCATENATE(B978,C978,VLOOKUP(H978,Sheet1!$D$1:$E$21,2,0))</f>
        <v>S0800002611discharge</v>
      </c>
      <c r="B978" t="s">
        <v>44</v>
      </c>
      <c r="C978">
        <v>11</v>
      </c>
      <c r="D978" t="s">
        <v>98</v>
      </c>
      <c r="E978">
        <v>17</v>
      </c>
      <c r="F978">
        <v>858</v>
      </c>
      <c r="G978">
        <v>1.98135198135198</v>
      </c>
      <c r="H978" t="s">
        <v>32</v>
      </c>
    </row>
    <row r="979" spans="1:8">
      <c r="A979" t="str">
        <f>CONCATENATE(B979,C979,VLOOKUP(H979,Sheet1!$D$1:$E$21,2,0))</f>
        <v>S0800002711discharge</v>
      </c>
      <c r="B979" t="s">
        <v>45</v>
      </c>
      <c r="C979">
        <v>11</v>
      </c>
      <c r="D979" t="s">
        <v>98</v>
      </c>
      <c r="E979">
        <v>525</v>
      </c>
      <c r="F979">
        <v>16508</v>
      </c>
      <c r="G979">
        <v>3.1802762297067999</v>
      </c>
      <c r="H979" t="s">
        <v>32</v>
      </c>
    </row>
    <row r="980" spans="1:8">
      <c r="A980" t="str">
        <f>CONCATENATE(B980,C980,VLOOKUP(H980,Sheet1!$D$1:$E$21,2,0))</f>
        <v>S0800002811discharge</v>
      </c>
      <c r="B980" t="s">
        <v>46</v>
      </c>
      <c r="C980">
        <v>11</v>
      </c>
      <c r="D980" t="s">
        <v>98</v>
      </c>
      <c r="E980">
        <v>33</v>
      </c>
      <c r="F980">
        <v>1161</v>
      </c>
      <c r="G980">
        <v>2.8423772609819098</v>
      </c>
      <c r="H980" t="s">
        <v>32</v>
      </c>
    </row>
    <row r="981" spans="1:8">
      <c r="A981" t="str">
        <f>CONCATENATE(B981,C981,VLOOKUP(H981,Sheet1!$D$1:$E$21,2,0))</f>
        <v>S0810000111discharge</v>
      </c>
      <c r="B981" t="s">
        <v>47</v>
      </c>
      <c r="C981">
        <v>11</v>
      </c>
      <c r="D981" t="s">
        <v>98</v>
      </c>
      <c r="E981">
        <v>30</v>
      </c>
      <c r="F981">
        <v>3107</v>
      </c>
      <c r="G981">
        <v>0.96556163501770198</v>
      </c>
      <c r="H981" t="s">
        <v>32</v>
      </c>
    </row>
    <row r="982" spans="1:8">
      <c r="A982" t="str">
        <f>CONCATENATE(B982,C982,VLOOKUP(H982,Sheet1!$D$1:$E$21,2,0))</f>
        <v>S2700000111discharge</v>
      </c>
      <c r="B982" t="s">
        <v>48</v>
      </c>
      <c r="C982">
        <v>11</v>
      </c>
      <c r="D982" t="s">
        <v>98</v>
      </c>
      <c r="E982">
        <v>128</v>
      </c>
      <c r="F982">
        <v>602</v>
      </c>
      <c r="G982">
        <v>21.262458471760699</v>
      </c>
      <c r="H982" t="s">
        <v>32</v>
      </c>
    </row>
    <row r="983" spans="1:8">
      <c r="A983" t="str">
        <f>CONCATENATE(B983,C983,VLOOKUP(H983,Sheet1!$D$1:$E$21,2,0))</f>
        <v>S0800001512discharge</v>
      </c>
      <c r="B983" t="s">
        <v>33</v>
      </c>
      <c r="C983">
        <v>12</v>
      </c>
      <c r="D983" t="s">
        <v>99</v>
      </c>
      <c r="E983">
        <v>490</v>
      </c>
      <c r="F983">
        <v>17153</v>
      </c>
      <c r="G983">
        <v>2.8566431528012499</v>
      </c>
      <c r="H983" t="s">
        <v>32</v>
      </c>
    </row>
    <row r="984" spans="1:8">
      <c r="A984" t="str">
        <f>CONCATENATE(B984,C984,VLOOKUP(H984,Sheet1!$D$1:$E$21,2,0))</f>
        <v>S0800001612discharge</v>
      </c>
      <c r="B984" t="s">
        <v>34</v>
      </c>
      <c r="C984">
        <v>12</v>
      </c>
      <c r="D984" t="s">
        <v>99</v>
      </c>
      <c r="E984">
        <v>173</v>
      </c>
      <c r="F984">
        <v>4251</v>
      </c>
      <c r="G984">
        <v>4.0696306751352598</v>
      </c>
      <c r="H984" t="s">
        <v>32</v>
      </c>
    </row>
    <row r="985" spans="1:8">
      <c r="A985" t="str">
        <f>CONCATENATE(B985,C985,VLOOKUP(H985,Sheet1!$D$1:$E$21,2,0))</f>
        <v>S0800001712discharge</v>
      </c>
      <c r="B985" t="s">
        <v>35</v>
      </c>
      <c r="C985">
        <v>12</v>
      </c>
      <c r="D985" t="s">
        <v>99</v>
      </c>
      <c r="E985">
        <v>233</v>
      </c>
      <c r="F985">
        <v>6499</v>
      </c>
      <c r="G985">
        <v>3.5851669487613398</v>
      </c>
      <c r="H985" t="s">
        <v>32</v>
      </c>
    </row>
    <row r="986" spans="1:8">
      <c r="A986" t="str">
        <f>CONCATENATE(B986,C986,VLOOKUP(H986,Sheet1!$D$1:$E$21,2,0))</f>
        <v>S0800001812discharge</v>
      </c>
      <c r="B986" t="s">
        <v>36</v>
      </c>
      <c r="C986">
        <v>12</v>
      </c>
      <c r="D986" t="s">
        <v>99</v>
      </c>
      <c r="E986">
        <v>396</v>
      </c>
      <c r="F986">
        <v>9993</v>
      </c>
      <c r="G986">
        <v>3.96277394175923</v>
      </c>
      <c r="H986" t="s">
        <v>32</v>
      </c>
    </row>
    <row r="987" spans="1:8">
      <c r="A987" t="str">
        <f>CONCATENATE(B987,C987,VLOOKUP(H987,Sheet1!$D$1:$E$21,2,0))</f>
        <v>S0800001912discharge</v>
      </c>
      <c r="B987" t="s">
        <v>37</v>
      </c>
      <c r="C987">
        <v>12</v>
      </c>
      <c r="D987" t="s">
        <v>99</v>
      </c>
      <c r="E987">
        <v>302</v>
      </c>
      <c r="F987">
        <v>7777</v>
      </c>
      <c r="G987">
        <v>3.8832454674038801</v>
      </c>
      <c r="H987" t="s">
        <v>32</v>
      </c>
    </row>
    <row r="988" spans="1:8">
      <c r="A988" t="str">
        <f>CONCATENATE(B988,C988,VLOOKUP(H988,Sheet1!$D$1:$E$21,2,0))</f>
        <v>S0800002012discharge</v>
      </c>
      <c r="B988" t="s">
        <v>38</v>
      </c>
      <c r="C988">
        <v>12</v>
      </c>
      <c r="D988" t="s">
        <v>99</v>
      </c>
      <c r="E988">
        <v>623</v>
      </c>
      <c r="F988">
        <v>21250</v>
      </c>
      <c r="G988">
        <v>2.9317647058823502</v>
      </c>
      <c r="H988" t="s">
        <v>32</v>
      </c>
    </row>
    <row r="989" spans="1:8">
      <c r="A989" t="str">
        <f>CONCATENATE(B989,C989,VLOOKUP(H989,Sheet1!$D$1:$E$21,2,0))</f>
        <v>S0800002112discharge</v>
      </c>
      <c r="B989" t="s">
        <v>39</v>
      </c>
      <c r="C989">
        <v>12</v>
      </c>
      <c r="D989" t="s">
        <v>99</v>
      </c>
      <c r="E989">
        <v>1693</v>
      </c>
      <c r="F989">
        <v>65751</v>
      </c>
      <c r="G989">
        <v>2.5748657815090201</v>
      </c>
      <c r="H989" t="s">
        <v>32</v>
      </c>
    </row>
    <row r="990" spans="1:8">
      <c r="A990" t="str">
        <f>CONCATENATE(B990,C990,VLOOKUP(H990,Sheet1!$D$1:$E$21,2,0))</f>
        <v>S0800002212discharge</v>
      </c>
      <c r="B990" t="s">
        <v>40</v>
      </c>
      <c r="C990">
        <v>12</v>
      </c>
      <c r="D990" t="s">
        <v>99</v>
      </c>
      <c r="E990">
        <v>366</v>
      </c>
      <c r="F990">
        <v>11220</v>
      </c>
      <c r="G990">
        <v>3.2620320855614899</v>
      </c>
      <c r="H990" t="s">
        <v>32</v>
      </c>
    </row>
    <row r="991" spans="1:8">
      <c r="A991" t="str">
        <f>CONCATENATE(B991,C991,VLOOKUP(H991,Sheet1!$D$1:$E$21,2,0))</f>
        <v>S0800002312discharge</v>
      </c>
      <c r="B991" t="s">
        <v>41</v>
      </c>
      <c r="C991">
        <v>12</v>
      </c>
      <c r="D991" t="s">
        <v>99</v>
      </c>
      <c r="E991">
        <v>703</v>
      </c>
      <c r="F991">
        <v>22319</v>
      </c>
      <c r="G991">
        <v>3.1497826963573599</v>
      </c>
      <c r="H991" t="s">
        <v>32</v>
      </c>
    </row>
    <row r="992" spans="1:8">
      <c r="A992" t="str">
        <f>CONCATENATE(B992,C992,VLOOKUP(H992,Sheet1!$D$1:$E$21,2,0))</f>
        <v>S0800002412discharge</v>
      </c>
      <c r="B992" t="s">
        <v>42</v>
      </c>
      <c r="C992">
        <v>12</v>
      </c>
      <c r="D992" t="s">
        <v>99</v>
      </c>
      <c r="E992">
        <v>950</v>
      </c>
      <c r="F992">
        <v>29754</v>
      </c>
      <c r="G992">
        <v>3.1928480204342198</v>
      </c>
      <c r="H992" t="s">
        <v>32</v>
      </c>
    </row>
    <row r="993" spans="1:8">
      <c r="A993" t="str">
        <f>CONCATENATE(B993,C993,VLOOKUP(H993,Sheet1!$D$1:$E$21,2,0))</f>
        <v>S0800002512discharge</v>
      </c>
      <c r="B993" t="s">
        <v>43</v>
      </c>
      <c r="C993">
        <v>12</v>
      </c>
      <c r="D993" t="s">
        <v>99</v>
      </c>
      <c r="E993">
        <v>29</v>
      </c>
      <c r="F993">
        <v>713</v>
      </c>
      <c r="G993">
        <v>4.0673211781206096</v>
      </c>
      <c r="H993" t="s">
        <v>32</v>
      </c>
    </row>
    <row r="994" spans="1:8">
      <c r="A994" t="str">
        <f>CONCATENATE(B994,C994,VLOOKUP(H994,Sheet1!$D$1:$E$21,2,0))</f>
        <v>S0800002612discharge</v>
      </c>
      <c r="B994" t="s">
        <v>44</v>
      </c>
      <c r="C994">
        <v>12</v>
      </c>
      <c r="D994" t="s">
        <v>99</v>
      </c>
      <c r="E994">
        <v>27</v>
      </c>
      <c r="F994">
        <v>843</v>
      </c>
      <c r="G994">
        <v>3.2028469750889599</v>
      </c>
      <c r="H994" t="s">
        <v>32</v>
      </c>
    </row>
    <row r="995" spans="1:8">
      <c r="A995" t="str">
        <f>CONCATENATE(B995,C995,VLOOKUP(H995,Sheet1!$D$1:$E$21,2,0))</f>
        <v>S0800002712discharge</v>
      </c>
      <c r="B995" t="s">
        <v>45</v>
      </c>
      <c r="C995">
        <v>12</v>
      </c>
      <c r="D995" t="s">
        <v>99</v>
      </c>
      <c r="E995">
        <v>655</v>
      </c>
      <c r="F995">
        <v>15899</v>
      </c>
      <c r="G995">
        <v>4.1197559594942996</v>
      </c>
      <c r="H995" t="s">
        <v>32</v>
      </c>
    </row>
    <row r="996" spans="1:8">
      <c r="A996" t="str">
        <f>CONCATENATE(B996,C996,VLOOKUP(H996,Sheet1!$D$1:$E$21,2,0))</f>
        <v>S0800002812discharge</v>
      </c>
      <c r="B996" t="s">
        <v>46</v>
      </c>
      <c r="C996">
        <v>12</v>
      </c>
      <c r="D996" t="s">
        <v>99</v>
      </c>
      <c r="E996">
        <v>47</v>
      </c>
      <c r="F996">
        <v>1148</v>
      </c>
      <c r="G996">
        <v>4.0940766550522598</v>
      </c>
      <c r="H996" t="s">
        <v>32</v>
      </c>
    </row>
    <row r="997" spans="1:8">
      <c r="A997" t="str">
        <f>CONCATENATE(B997,C997,VLOOKUP(H997,Sheet1!$D$1:$E$21,2,0))</f>
        <v>S0810000112discharge</v>
      </c>
      <c r="B997" t="s">
        <v>47</v>
      </c>
      <c r="C997">
        <v>12</v>
      </c>
      <c r="D997" t="s">
        <v>99</v>
      </c>
      <c r="E997">
        <v>25</v>
      </c>
      <c r="F997">
        <v>2974</v>
      </c>
      <c r="G997">
        <v>0.84061869535978395</v>
      </c>
      <c r="H997" t="s">
        <v>32</v>
      </c>
    </row>
    <row r="998" spans="1:8">
      <c r="A998" t="str">
        <f>CONCATENATE(B998,C998,VLOOKUP(H998,Sheet1!$D$1:$E$21,2,0))</f>
        <v>S2700000112discharge</v>
      </c>
      <c r="B998" t="s">
        <v>48</v>
      </c>
      <c r="C998">
        <v>12</v>
      </c>
      <c r="D998" t="s">
        <v>99</v>
      </c>
      <c r="E998">
        <v>126</v>
      </c>
      <c r="F998">
        <v>457</v>
      </c>
      <c r="G998">
        <v>27.571115973741701</v>
      </c>
      <c r="H998" t="s">
        <v>32</v>
      </c>
    </row>
    <row r="999" spans="1:8">
      <c r="A999" t="str">
        <f>CONCATENATE(B999,C999,VLOOKUP(H999,Sheet1!$D$1:$E$21,2,0))</f>
        <v>S0800001513discharge</v>
      </c>
      <c r="B999" t="s">
        <v>33</v>
      </c>
      <c r="C999">
        <v>13</v>
      </c>
      <c r="D999" t="s">
        <v>75</v>
      </c>
      <c r="E999">
        <v>475</v>
      </c>
      <c r="F999">
        <v>17506</v>
      </c>
      <c r="G999">
        <v>2.7133554209985098</v>
      </c>
      <c r="H999" t="s">
        <v>32</v>
      </c>
    </row>
    <row r="1000" spans="1:8">
      <c r="A1000" t="str">
        <f>CONCATENATE(B1000,C1000,VLOOKUP(H1000,Sheet1!$D$1:$E$21,2,0))</f>
        <v>S0800001613discharge</v>
      </c>
      <c r="B1000" t="s">
        <v>34</v>
      </c>
      <c r="C1000">
        <v>13</v>
      </c>
      <c r="D1000" t="s">
        <v>75</v>
      </c>
      <c r="E1000">
        <v>134</v>
      </c>
      <c r="F1000">
        <v>4286</v>
      </c>
      <c r="G1000">
        <v>3.1264582361175899</v>
      </c>
      <c r="H1000" t="s">
        <v>32</v>
      </c>
    </row>
    <row r="1001" spans="1:8">
      <c r="A1001" t="str">
        <f>CONCATENATE(B1001,C1001,VLOOKUP(H1001,Sheet1!$D$1:$E$21,2,0))</f>
        <v>S0800001713discharge</v>
      </c>
      <c r="B1001" t="s">
        <v>35</v>
      </c>
      <c r="C1001">
        <v>13</v>
      </c>
      <c r="D1001" t="s">
        <v>75</v>
      </c>
      <c r="E1001">
        <v>239</v>
      </c>
      <c r="F1001">
        <v>6793</v>
      </c>
      <c r="G1001">
        <v>3.5183276902693899</v>
      </c>
      <c r="H1001" t="s">
        <v>32</v>
      </c>
    </row>
    <row r="1002" spans="1:8">
      <c r="A1002" t="str">
        <f>CONCATENATE(B1002,C1002,VLOOKUP(H1002,Sheet1!$D$1:$E$21,2,0))</f>
        <v>S0800001813discharge</v>
      </c>
      <c r="B1002" t="s">
        <v>36</v>
      </c>
      <c r="C1002">
        <v>13</v>
      </c>
      <c r="D1002" t="s">
        <v>75</v>
      </c>
      <c r="E1002">
        <v>421</v>
      </c>
      <c r="F1002">
        <v>10867</v>
      </c>
      <c r="G1002">
        <v>3.8741142909726598</v>
      </c>
      <c r="H1002" t="s">
        <v>32</v>
      </c>
    </row>
    <row r="1003" spans="1:8">
      <c r="A1003" t="str">
        <f>CONCATENATE(B1003,C1003,VLOOKUP(H1003,Sheet1!$D$1:$E$21,2,0))</f>
        <v>S0800001913discharge</v>
      </c>
      <c r="B1003" t="s">
        <v>37</v>
      </c>
      <c r="C1003">
        <v>13</v>
      </c>
      <c r="D1003" t="s">
        <v>75</v>
      </c>
      <c r="E1003">
        <v>265</v>
      </c>
      <c r="F1003">
        <v>8411</v>
      </c>
      <c r="G1003">
        <v>3.15063607181072</v>
      </c>
      <c r="H1003" t="s">
        <v>32</v>
      </c>
    </row>
    <row r="1004" spans="1:8">
      <c r="A1004" t="str">
        <f>CONCATENATE(B1004,C1004,VLOOKUP(H1004,Sheet1!$D$1:$E$21,2,0))</f>
        <v>S0800002013discharge</v>
      </c>
      <c r="B1004" t="s">
        <v>38</v>
      </c>
      <c r="C1004">
        <v>13</v>
      </c>
      <c r="D1004" t="s">
        <v>75</v>
      </c>
      <c r="E1004">
        <v>647</v>
      </c>
      <c r="F1004">
        <v>22202</v>
      </c>
      <c r="G1004">
        <v>2.9141518782091702</v>
      </c>
      <c r="H1004" t="s">
        <v>32</v>
      </c>
    </row>
    <row r="1005" spans="1:8">
      <c r="A1005" t="str">
        <f>CONCATENATE(B1005,C1005,VLOOKUP(H1005,Sheet1!$D$1:$E$21,2,0))</f>
        <v>S0800002113discharge</v>
      </c>
      <c r="B1005" t="s">
        <v>39</v>
      </c>
      <c r="C1005">
        <v>13</v>
      </c>
      <c r="D1005" t="s">
        <v>75</v>
      </c>
      <c r="E1005">
        <v>1604</v>
      </c>
      <c r="F1005">
        <v>68335</v>
      </c>
      <c r="G1005">
        <v>2.3472598229311399</v>
      </c>
      <c r="H1005" t="s">
        <v>32</v>
      </c>
    </row>
    <row r="1006" spans="1:8">
      <c r="A1006" t="str">
        <f>CONCATENATE(B1006,C1006,VLOOKUP(H1006,Sheet1!$D$1:$E$21,2,0))</f>
        <v>S0800002213discharge</v>
      </c>
      <c r="B1006" t="s">
        <v>40</v>
      </c>
      <c r="C1006">
        <v>13</v>
      </c>
      <c r="D1006" t="s">
        <v>75</v>
      </c>
      <c r="E1006">
        <v>312</v>
      </c>
      <c r="F1006">
        <v>11267</v>
      </c>
      <c r="G1006">
        <v>2.7691488417502401</v>
      </c>
      <c r="H1006" t="s">
        <v>32</v>
      </c>
    </row>
    <row r="1007" spans="1:8">
      <c r="A1007" t="str">
        <f>CONCATENATE(B1007,C1007,VLOOKUP(H1007,Sheet1!$D$1:$E$21,2,0))</f>
        <v>S0800002313discharge</v>
      </c>
      <c r="B1007" t="s">
        <v>41</v>
      </c>
      <c r="C1007">
        <v>13</v>
      </c>
      <c r="D1007" t="s">
        <v>75</v>
      </c>
      <c r="E1007">
        <v>646</v>
      </c>
      <c r="F1007">
        <v>22034</v>
      </c>
      <c r="G1007">
        <v>2.9318326223109699</v>
      </c>
      <c r="H1007" t="s">
        <v>32</v>
      </c>
    </row>
    <row r="1008" spans="1:8">
      <c r="A1008" t="str">
        <f>CONCATENATE(B1008,C1008,VLOOKUP(H1008,Sheet1!$D$1:$E$21,2,0))</f>
        <v>S0800002413discharge</v>
      </c>
      <c r="B1008" t="s">
        <v>42</v>
      </c>
      <c r="C1008">
        <v>13</v>
      </c>
      <c r="D1008" t="s">
        <v>75</v>
      </c>
      <c r="E1008">
        <v>886</v>
      </c>
      <c r="F1008">
        <v>31112</v>
      </c>
      <c r="G1008">
        <v>2.8477757778349102</v>
      </c>
      <c r="H1008" t="s">
        <v>32</v>
      </c>
    </row>
    <row r="1009" spans="1:8">
      <c r="A1009" t="str">
        <f>CONCATENATE(B1009,C1009,VLOOKUP(H1009,Sheet1!$D$1:$E$21,2,0))</f>
        <v>S0800002513discharge</v>
      </c>
      <c r="B1009" t="s">
        <v>43</v>
      </c>
      <c r="C1009">
        <v>13</v>
      </c>
      <c r="D1009" t="s">
        <v>75</v>
      </c>
      <c r="E1009">
        <v>23</v>
      </c>
      <c r="F1009">
        <v>721</v>
      </c>
      <c r="G1009">
        <v>3.19001386962552</v>
      </c>
      <c r="H1009" t="s">
        <v>32</v>
      </c>
    </row>
    <row r="1010" spans="1:8">
      <c r="A1010" t="str">
        <f>CONCATENATE(B1010,C1010,VLOOKUP(H1010,Sheet1!$D$1:$E$21,2,0))</f>
        <v>S0800002613discharge</v>
      </c>
      <c r="B1010" t="s">
        <v>44</v>
      </c>
      <c r="C1010">
        <v>13</v>
      </c>
      <c r="D1010" t="s">
        <v>75</v>
      </c>
      <c r="E1010">
        <v>20</v>
      </c>
      <c r="F1010">
        <v>874</v>
      </c>
      <c r="G1010">
        <v>2.2883295194508002</v>
      </c>
      <c r="H1010" t="s">
        <v>32</v>
      </c>
    </row>
    <row r="1011" spans="1:8">
      <c r="A1011" t="str">
        <f>CONCATENATE(B1011,C1011,VLOOKUP(H1011,Sheet1!$D$1:$E$21,2,0))</f>
        <v>S0800002713discharge</v>
      </c>
      <c r="B1011" t="s">
        <v>45</v>
      </c>
      <c r="C1011">
        <v>13</v>
      </c>
      <c r="D1011" t="s">
        <v>75</v>
      </c>
      <c r="E1011">
        <v>540</v>
      </c>
      <c r="F1011">
        <v>16889</v>
      </c>
      <c r="G1011">
        <v>3.1973473858724599</v>
      </c>
      <c r="H1011" t="s">
        <v>32</v>
      </c>
    </row>
    <row r="1012" spans="1:8">
      <c r="A1012" t="str">
        <f>CONCATENATE(B1012,C1012,VLOOKUP(H1012,Sheet1!$D$1:$E$21,2,0))</f>
        <v>S0800002813discharge</v>
      </c>
      <c r="B1012" t="s">
        <v>46</v>
      </c>
      <c r="C1012">
        <v>13</v>
      </c>
      <c r="D1012" t="s">
        <v>75</v>
      </c>
      <c r="E1012">
        <v>30</v>
      </c>
      <c r="F1012">
        <v>1184</v>
      </c>
      <c r="G1012">
        <v>2.5337837837837802</v>
      </c>
      <c r="H1012" t="s">
        <v>32</v>
      </c>
    </row>
    <row r="1013" spans="1:8">
      <c r="A1013" t="str">
        <f>CONCATENATE(B1013,C1013,VLOOKUP(H1013,Sheet1!$D$1:$E$21,2,0))</f>
        <v>S0810000113discharge</v>
      </c>
      <c r="B1013" t="s">
        <v>47</v>
      </c>
      <c r="C1013">
        <v>13</v>
      </c>
      <c r="D1013" t="s">
        <v>75</v>
      </c>
      <c r="E1013">
        <v>27</v>
      </c>
      <c r="F1013">
        <v>3366</v>
      </c>
      <c r="G1013">
        <v>0.80213903743315496</v>
      </c>
      <c r="H1013" t="s">
        <v>32</v>
      </c>
    </row>
    <row r="1014" spans="1:8">
      <c r="A1014" t="str">
        <f>CONCATENATE(B1014,C1014,VLOOKUP(H1014,Sheet1!$D$1:$E$21,2,0))</f>
        <v>S2700000113discharge</v>
      </c>
      <c r="B1014" t="s">
        <v>48</v>
      </c>
      <c r="C1014">
        <v>13</v>
      </c>
      <c r="D1014" t="s">
        <v>75</v>
      </c>
      <c r="E1014">
        <v>127</v>
      </c>
      <c r="F1014">
        <v>807</v>
      </c>
      <c r="G1014">
        <v>15.7372986369268</v>
      </c>
      <c r="H1014" t="s">
        <v>32</v>
      </c>
    </row>
    <row r="1015" spans="1:8">
      <c r="A1015" t="str">
        <f>CONCATENATE(B1015,C1015,VLOOKUP(H1015,Sheet1!$D$1:$E$21,2,0))</f>
        <v>S0800001514discharge</v>
      </c>
      <c r="B1015" t="s">
        <v>33</v>
      </c>
      <c r="C1015">
        <v>14</v>
      </c>
      <c r="D1015" t="s">
        <v>76</v>
      </c>
      <c r="E1015">
        <v>392</v>
      </c>
      <c r="F1015">
        <v>17097</v>
      </c>
      <c r="G1015">
        <v>2.29279990641633</v>
      </c>
      <c r="H1015" t="s">
        <v>32</v>
      </c>
    </row>
    <row r="1016" spans="1:8">
      <c r="A1016" t="str">
        <f>CONCATENATE(B1016,C1016,VLOOKUP(H1016,Sheet1!$D$1:$E$21,2,0))</f>
        <v>S0800001614discharge</v>
      </c>
      <c r="B1016" t="s">
        <v>34</v>
      </c>
      <c r="C1016">
        <v>14</v>
      </c>
      <c r="D1016" t="s">
        <v>76</v>
      </c>
      <c r="E1016">
        <v>129</v>
      </c>
      <c r="F1016">
        <v>4368</v>
      </c>
      <c r="G1016">
        <v>2.9532967032966999</v>
      </c>
      <c r="H1016" t="s">
        <v>32</v>
      </c>
    </row>
    <row r="1017" spans="1:8">
      <c r="A1017" t="str">
        <f>CONCATENATE(B1017,C1017,VLOOKUP(H1017,Sheet1!$D$1:$E$21,2,0))</f>
        <v>S0800001714discharge</v>
      </c>
      <c r="B1017" t="s">
        <v>35</v>
      </c>
      <c r="C1017">
        <v>14</v>
      </c>
      <c r="D1017" t="s">
        <v>76</v>
      </c>
      <c r="E1017">
        <v>199</v>
      </c>
      <c r="F1017">
        <v>6627</v>
      </c>
      <c r="G1017">
        <v>3.00286705900105</v>
      </c>
      <c r="H1017" t="s">
        <v>32</v>
      </c>
    </row>
    <row r="1018" spans="1:8">
      <c r="A1018" t="str">
        <f>CONCATENATE(B1018,C1018,VLOOKUP(H1018,Sheet1!$D$1:$E$21,2,0))</f>
        <v>S0800001814discharge</v>
      </c>
      <c r="B1018" t="s">
        <v>36</v>
      </c>
      <c r="C1018">
        <v>14</v>
      </c>
      <c r="D1018" t="s">
        <v>76</v>
      </c>
      <c r="E1018">
        <v>381</v>
      </c>
      <c r="F1018">
        <v>10714</v>
      </c>
      <c r="G1018">
        <v>3.5560948291954402</v>
      </c>
      <c r="H1018" t="s">
        <v>32</v>
      </c>
    </row>
    <row r="1019" spans="1:8">
      <c r="A1019" t="str">
        <f>CONCATENATE(B1019,C1019,VLOOKUP(H1019,Sheet1!$D$1:$E$21,2,0))</f>
        <v>S0800001914discharge</v>
      </c>
      <c r="B1019" t="s">
        <v>37</v>
      </c>
      <c r="C1019">
        <v>14</v>
      </c>
      <c r="D1019" t="s">
        <v>76</v>
      </c>
      <c r="E1019">
        <v>251</v>
      </c>
      <c r="F1019">
        <v>8141</v>
      </c>
      <c r="G1019">
        <v>3.08315931703721</v>
      </c>
      <c r="H1019" t="s">
        <v>32</v>
      </c>
    </row>
    <row r="1020" spans="1:8">
      <c r="A1020" t="str">
        <f>CONCATENATE(B1020,C1020,VLOOKUP(H1020,Sheet1!$D$1:$E$21,2,0))</f>
        <v>S0800002014discharge</v>
      </c>
      <c r="B1020" t="s">
        <v>38</v>
      </c>
      <c r="C1020">
        <v>14</v>
      </c>
      <c r="D1020" t="s">
        <v>76</v>
      </c>
      <c r="E1020">
        <v>552</v>
      </c>
      <c r="F1020">
        <v>22026</v>
      </c>
      <c r="G1020">
        <v>2.5061291201307498</v>
      </c>
      <c r="H1020" t="s">
        <v>32</v>
      </c>
    </row>
    <row r="1021" spans="1:8">
      <c r="A1021" t="str">
        <f>CONCATENATE(B1021,C1021,VLOOKUP(H1021,Sheet1!$D$1:$E$21,2,0))</f>
        <v>S0800002114discharge</v>
      </c>
      <c r="B1021" t="s">
        <v>39</v>
      </c>
      <c r="C1021">
        <v>14</v>
      </c>
      <c r="D1021" t="s">
        <v>76</v>
      </c>
      <c r="E1021">
        <v>1497</v>
      </c>
      <c r="F1021">
        <v>65769</v>
      </c>
      <c r="G1021">
        <v>2.2761483373625802</v>
      </c>
      <c r="H1021" t="s">
        <v>32</v>
      </c>
    </row>
    <row r="1022" spans="1:8">
      <c r="A1022" t="str">
        <f>CONCATENATE(B1022,C1022,VLOOKUP(H1022,Sheet1!$D$1:$E$21,2,0))</f>
        <v>S0800002214discharge</v>
      </c>
      <c r="B1022" t="s">
        <v>40</v>
      </c>
      <c r="C1022">
        <v>14</v>
      </c>
      <c r="D1022" t="s">
        <v>76</v>
      </c>
      <c r="E1022">
        <v>286</v>
      </c>
      <c r="F1022">
        <v>10993</v>
      </c>
      <c r="G1022">
        <v>2.6016555990175498</v>
      </c>
      <c r="H1022" t="s">
        <v>32</v>
      </c>
    </row>
    <row r="1023" spans="1:8">
      <c r="A1023" t="str">
        <f>CONCATENATE(B1023,C1023,VLOOKUP(H1023,Sheet1!$D$1:$E$21,2,0))</f>
        <v>S0800002314discharge</v>
      </c>
      <c r="B1023" t="s">
        <v>41</v>
      </c>
      <c r="C1023">
        <v>14</v>
      </c>
      <c r="D1023" t="s">
        <v>76</v>
      </c>
      <c r="E1023">
        <v>639</v>
      </c>
      <c r="F1023">
        <v>22217</v>
      </c>
      <c r="G1023">
        <v>2.87617590133681</v>
      </c>
      <c r="H1023" t="s">
        <v>32</v>
      </c>
    </row>
    <row r="1024" spans="1:8">
      <c r="A1024" t="str">
        <f>CONCATENATE(B1024,C1024,VLOOKUP(H1024,Sheet1!$D$1:$E$21,2,0))</f>
        <v>S0800002414discharge</v>
      </c>
      <c r="B1024" t="s">
        <v>42</v>
      </c>
      <c r="C1024">
        <v>14</v>
      </c>
      <c r="D1024" t="s">
        <v>76</v>
      </c>
      <c r="E1024">
        <v>820</v>
      </c>
      <c r="F1024">
        <v>30342</v>
      </c>
      <c r="G1024">
        <v>2.7025245534242899</v>
      </c>
      <c r="H1024" t="s">
        <v>32</v>
      </c>
    </row>
    <row r="1025" spans="1:8">
      <c r="A1025" t="str">
        <f>CONCATENATE(B1025,C1025,VLOOKUP(H1025,Sheet1!$D$1:$E$21,2,0))</f>
        <v>S0800002514discharge</v>
      </c>
      <c r="B1025" t="s">
        <v>43</v>
      </c>
      <c r="C1025">
        <v>14</v>
      </c>
      <c r="D1025" t="s">
        <v>76</v>
      </c>
      <c r="E1025">
        <v>32</v>
      </c>
      <c r="F1025">
        <v>792</v>
      </c>
      <c r="G1025">
        <v>4.0404040404040398</v>
      </c>
      <c r="H1025" t="s">
        <v>32</v>
      </c>
    </row>
    <row r="1026" spans="1:8">
      <c r="A1026" t="str">
        <f>CONCATENATE(B1026,C1026,VLOOKUP(H1026,Sheet1!$D$1:$E$21,2,0))</f>
        <v>S0800002614discharge</v>
      </c>
      <c r="B1026" t="s">
        <v>44</v>
      </c>
      <c r="C1026">
        <v>14</v>
      </c>
      <c r="D1026" t="s">
        <v>76</v>
      </c>
      <c r="E1026">
        <v>24</v>
      </c>
      <c r="F1026">
        <v>1008</v>
      </c>
      <c r="G1026">
        <v>2.38095238095238</v>
      </c>
      <c r="H1026" t="s">
        <v>32</v>
      </c>
    </row>
    <row r="1027" spans="1:8">
      <c r="A1027" t="str">
        <f>CONCATENATE(B1027,C1027,VLOOKUP(H1027,Sheet1!$D$1:$E$21,2,0))</f>
        <v>S0800002714discharge</v>
      </c>
      <c r="B1027" t="s">
        <v>45</v>
      </c>
      <c r="C1027">
        <v>14</v>
      </c>
      <c r="D1027" t="s">
        <v>76</v>
      </c>
      <c r="E1027">
        <v>548</v>
      </c>
      <c r="F1027">
        <v>16255</v>
      </c>
      <c r="G1027">
        <v>3.3712703783451201</v>
      </c>
      <c r="H1027" t="s">
        <v>32</v>
      </c>
    </row>
    <row r="1028" spans="1:8">
      <c r="A1028" t="str">
        <f>CONCATENATE(B1028,C1028,VLOOKUP(H1028,Sheet1!$D$1:$E$21,2,0))</f>
        <v>S0800002814discharge</v>
      </c>
      <c r="B1028" t="s">
        <v>46</v>
      </c>
      <c r="C1028">
        <v>14</v>
      </c>
      <c r="D1028" t="s">
        <v>76</v>
      </c>
      <c r="E1028">
        <v>39</v>
      </c>
      <c r="F1028">
        <v>1191</v>
      </c>
      <c r="G1028">
        <v>3.2745591939546599</v>
      </c>
      <c r="H1028" t="s">
        <v>32</v>
      </c>
    </row>
    <row r="1029" spans="1:8">
      <c r="A1029" t="str">
        <f>CONCATENATE(B1029,C1029,VLOOKUP(H1029,Sheet1!$D$1:$E$21,2,0))</f>
        <v>S0810000114discharge</v>
      </c>
      <c r="B1029" t="s">
        <v>47</v>
      </c>
      <c r="C1029">
        <v>14</v>
      </c>
      <c r="D1029" t="s">
        <v>76</v>
      </c>
      <c r="E1029">
        <v>23</v>
      </c>
      <c r="F1029">
        <v>2988</v>
      </c>
      <c r="G1029">
        <v>0.76974564926372102</v>
      </c>
      <c r="H1029" t="s">
        <v>32</v>
      </c>
    </row>
    <row r="1030" spans="1:8">
      <c r="A1030" t="str">
        <f>CONCATENATE(B1030,C1030,VLOOKUP(H1030,Sheet1!$D$1:$E$21,2,0))</f>
        <v>S2700000114discharge</v>
      </c>
      <c r="B1030" t="s">
        <v>48</v>
      </c>
      <c r="C1030">
        <v>14</v>
      </c>
      <c r="D1030" t="s">
        <v>76</v>
      </c>
      <c r="E1030">
        <v>159</v>
      </c>
      <c r="F1030">
        <v>325</v>
      </c>
      <c r="G1030">
        <v>48.923076923076898</v>
      </c>
      <c r="H1030" t="s">
        <v>32</v>
      </c>
    </row>
    <row r="1031" spans="1:8">
      <c r="A1031" t="str">
        <f>CONCATENATE(B1031,C1031,VLOOKUP(H1031,Sheet1!$D$1:$E$21,2,0))</f>
        <v>S0800001515discharge</v>
      </c>
      <c r="B1031" t="s">
        <v>33</v>
      </c>
      <c r="C1031">
        <v>15</v>
      </c>
      <c r="D1031" t="s">
        <v>77</v>
      </c>
      <c r="E1031">
        <v>406</v>
      </c>
      <c r="F1031">
        <v>17482</v>
      </c>
      <c r="G1031">
        <v>2.3223887427067802</v>
      </c>
      <c r="H1031" t="s">
        <v>32</v>
      </c>
    </row>
    <row r="1032" spans="1:8">
      <c r="A1032" t="str">
        <f>CONCATENATE(B1032,C1032,VLOOKUP(H1032,Sheet1!$D$1:$E$21,2,0))</f>
        <v>S0800001615discharge</v>
      </c>
      <c r="B1032" t="s">
        <v>34</v>
      </c>
      <c r="C1032">
        <v>15</v>
      </c>
      <c r="D1032" t="s">
        <v>77</v>
      </c>
      <c r="E1032">
        <v>133</v>
      </c>
      <c r="F1032">
        <v>4317</v>
      </c>
      <c r="G1032">
        <v>3.0808431781329602</v>
      </c>
      <c r="H1032" t="s">
        <v>32</v>
      </c>
    </row>
    <row r="1033" spans="1:8">
      <c r="A1033" t="str">
        <f>CONCATENATE(B1033,C1033,VLOOKUP(H1033,Sheet1!$D$1:$E$21,2,0))</f>
        <v>S0800001715discharge</v>
      </c>
      <c r="B1033" t="s">
        <v>35</v>
      </c>
      <c r="C1033">
        <v>15</v>
      </c>
      <c r="D1033" t="s">
        <v>77</v>
      </c>
      <c r="E1033">
        <v>199</v>
      </c>
      <c r="F1033">
        <v>6467</v>
      </c>
      <c r="G1033">
        <v>3.07716097108396</v>
      </c>
      <c r="H1033" t="s">
        <v>32</v>
      </c>
    </row>
    <row r="1034" spans="1:8">
      <c r="A1034" t="str">
        <f>CONCATENATE(B1034,C1034,VLOOKUP(H1034,Sheet1!$D$1:$E$21,2,0))</f>
        <v>S0800001815discharge</v>
      </c>
      <c r="B1034" t="s">
        <v>36</v>
      </c>
      <c r="C1034">
        <v>15</v>
      </c>
      <c r="D1034" t="s">
        <v>77</v>
      </c>
      <c r="E1034">
        <v>381</v>
      </c>
      <c r="F1034">
        <v>10681</v>
      </c>
      <c r="G1034">
        <v>3.5670817339200398</v>
      </c>
      <c r="H1034" t="s">
        <v>32</v>
      </c>
    </row>
    <row r="1035" spans="1:8">
      <c r="A1035" t="str">
        <f>CONCATENATE(B1035,C1035,VLOOKUP(H1035,Sheet1!$D$1:$E$21,2,0))</f>
        <v>S0800001915discharge</v>
      </c>
      <c r="B1035" t="s">
        <v>37</v>
      </c>
      <c r="C1035">
        <v>15</v>
      </c>
      <c r="D1035" t="s">
        <v>77</v>
      </c>
      <c r="E1035">
        <v>251</v>
      </c>
      <c r="F1035">
        <v>7858</v>
      </c>
      <c r="G1035">
        <v>3.1941969966912702</v>
      </c>
      <c r="H1035" t="s">
        <v>32</v>
      </c>
    </row>
    <row r="1036" spans="1:8">
      <c r="A1036" t="str">
        <f>CONCATENATE(B1036,C1036,VLOOKUP(H1036,Sheet1!$D$1:$E$21,2,0))</f>
        <v>S0800002015discharge</v>
      </c>
      <c r="B1036" t="s">
        <v>38</v>
      </c>
      <c r="C1036">
        <v>15</v>
      </c>
      <c r="D1036" t="s">
        <v>77</v>
      </c>
      <c r="E1036">
        <v>592</v>
      </c>
      <c r="F1036">
        <v>22611</v>
      </c>
      <c r="G1036">
        <v>2.6181946840033601</v>
      </c>
      <c r="H1036" t="s">
        <v>32</v>
      </c>
    </row>
    <row r="1037" spans="1:8">
      <c r="A1037" t="str">
        <f>CONCATENATE(B1037,C1037,VLOOKUP(H1037,Sheet1!$D$1:$E$21,2,0))</f>
        <v>S0800002115discharge</v>
      </c>
      <c r="B1037" t="s">
        <v>39</v>
      </c>
      <c r="C1037">
        <v>15</v>
      </c>
      <c r="D1037" t="s">
        <v>77</v>
      </c>
      <c r="E1037">
        <v>1405</v>
      </c>
      <c r="F1037">
        <v>67367</v>
      </c>
      <c r="G1037">
        <v>2.0855908679323698</v>
      </c>
      <c r="H1037" t="s">
        <v>32</v>
      </c>
    </row>
    <row r="1038" spans="1:8">
      <c r="A1038" t="str">
        <f>CONCATENATE(B1038,C1038,VLOOKUP(H1038,Sheet1!$D$1:$E$21,2,0))</f>
        <v>S0800002215discharge</v>
      </c>
      <c r="B1038" t="s">
        <v>40</v>
      </c>
      <c r="C1038">
        <v>15</v>
      </c>
      <c r="D1038" t="s">
        <v>77</v>
      </c>
      <c r="E1038">
        <v>316</v>
      </c>
      <c r="F1038">
        <v>10984</v>
      </c>
      <c r="G1038">
        <v>2.8769118718135398</v>
      </c>
      <c r="H1038" t="s">
        <v>32</v>
      </c>
    </row>
    <row r="1039" spans="1:8">
      <c r="A1039" t="str">
        <f>CONCATENATE(B1039,C1039,VLOOKUP(H1039,Sheet1!$D$1:$E$21,2,0))</f>
        <v>S0800002315discharge</v>
      </c>
      <c r="B1039" t="s">
        <v>41</v>
      </c>
      <c r="C1039">
        <v>15</v>
      </c>
      <c r="D1039" t="s">
        <v>77</v>
      </c>
      <c r="E1039">
        <v>625</v>
      </c>
      <c r="F1039">
        <v>23103</v>
      </c>
      <c r="G1039">
        <v>2.7052763710340599</v>
      </c>
      <c r="H1039" t="s">
        <v>32</v>
      </c>
    </row>
    <row r="1040" spans="1:8">
      <c r="A1040" t="str">
        <f>CONCATENATE(B1040,C1040,VLOOKUP(H1040,Sheet1!$D$1:$E$21,2,0))</f>
        <v>S0800002415discharge</v>
      </c>
      <c r="B1040" t="s">
        <v>42</v>
      </c>
      <c r="C1040">
        <v>15</v>
      </c>
      <c r="D1040" t="s">
        <v>77</v>
      </c>
      <c r="E1040">
        <v>812</v>
      </c>
      <c r="F1040">
        <v>30288</v>
      </c>
      <c r="G1040">
        <v>2.6809297411516102</v>
      </c>
      <c r="H1040" t="s">
        <v>32</v>
      </c>
    </row>
    <row r="1041" spans="1:8">
      <c r="A1041" t="str">
        <f>CONCATENATE(B1041,C1041,VLOOKUP(H1041,Sheet1!$D$1:$E$21,2,0))</f>
        <v>S0800002515discharge</v>
      </c>
      <c r="B1041" t="s">
        <v>43</v>
      </c>
      <c r="C1041">
        <v>15</v>
      </c>
      <c r="D1041" t="s">
        <v>77</v>
      </c>
      <c r="E1041">
        <v>24</v>
      </c>
      <c r="F1041">
        <v>765</v>
      </c>
      <c r="G1041">
        <v>3.1372549019607798</v>
      </c>
      <c r="H1041" t="s">
        <v>32</v>
      </c>
    </row>
    <row r="1042" spans="1:8">
      <c r="A1042" t="str">
        <f>CONCATENATE(B1042,C1042,VLOOKUP(H1042,Sheet1!$D$1:$E$21,2,0))</f>
        <v>S0800002615discharge</v>
      </c>
      <c r="B1042" t="s">
        <v>44</v>
      </c>
      <c r="C1042">
        <v>15</v>
      </c>
      <c r="D1042" t="s">
        <v>77</v>
      </c>
      <c r="E1042">
        <v>22</v>
      </c>
      <c r="F1042">
        <v>884</v>
      </c>
      <c r="G1042">
        <v>2.4886877828054299</v>
      </c>
      <c r="H1042" t="s">
        <v>32</v>
      </c>
    </row>
    <row r="1043" spans="1:8">
      <c r="A1043" t="str">
        <f>CONCATENATE(B1043,C1043,VLOOKUP(H1043,Sheet1!$D$1:$E$21,2,0))</f>
        <v>S0800002715discharge</v>
      </c>
      <c r="B1043" t="s">
        <v>45</v>
      </c>
      <c r="C1043">
        <v>15</v>
      </c>
      <c r="D1043" t="s">
        <v>77</v>
      </c>
      <c r="E1043">
        <v>485</v>
      </c>
      <c r="F1043">
        <v>16246</v>
      </c>
      <c r="G1043">
        <v>2.9853502400590899</v>
      </c>
      <c r="H1043" t="s">
        <v>32</v>
      </c>
    </row>
    <row r="1044" spans="1:8">
      <c r="A1044" t="str">
        <f>CONCATENATE(B1044,C1044,VLOOKUP(H1044,Sheet1!$D$1:$E$21,2,0))</f>
        <v>S0800002815discharge</v>
      </c>
      <c r="B1044" t="s">
        <v>46</v>
      </c>
      <c r="C1044">
        <v>15</v>
      </c>
      <c r="D1044" t="s">
        <v>77</v>
      </c>
      <c r="E1044">
        <v>34</v>
      </c>
      <c r="F1044">
        <v>1129</v>
      </c>
      <c r="G1044">
        <v>3.0115146147032701</v>
      </c>
      <c r="H1044" t="s">
        <v>32</v>
      </c>
    </row>
    <row r="1045" spans="1:8">
      <c r="A1045" t="str">
        <f>CONCATENATE(B1045,C1045,VLOOKUP(H1045,Sheet1!$D$1:$E$21,2,0))</f>
        <v>S0810000115discharge</v>
      </c>
      <c r="B1045" t="s">
        <v>47</v>
      </c>
      <c r="C1045">
        <v>15</v>
      </c>
      <c r="D1045" t="s">
        <v>77</v>
      </c>
      <c r="E1045">
        <v>23</v>
      </c>
      <c r="F1045">
        <v>3173</v>
      </c>
      <c r="G1045">
        <v>0.72486605735896603</v>
      </c>
      <c r="H1045" t="s">
        <v>32</v>
      </c>
    </row>
    <row r="1046" spans="1:8">
      <c r="A1046" t="str">
        <f>CONCATENATE(B1046,C1046,VLOOKUP(H1046,Sheet1!$D$1:$E$21,2,0))</f>
        <v>S2700000115discharge</v>
      </c>
      <c r="B1046" t="s">
        <v>48</v>
      </c>
      <c r="C1046">
        <v>15</v>
      </c>
      <c r="D1046" t="s">
        <v>77</v>
      </c>
      <c r="E1046">
        <v>161</v>
      </c>
      <c r="F1046">
        <v>346</v>
      </c>
      <c r="G1046">
        <v>46.531791907514403</v>
      </c>
      <c r="H1046" t="s">
        <v>32</v>
      </c>
    </row>
    <row r="1047" spans="1:8">
      <c r="A1047" t="str">
        <f>CONCATENATE(B1047,C1047,VLOOKUP(H1047,Sheet1!$D$1:$E$21,2,0))</f>
        <v>S0800001516discharge</v>
      </c>
      <c r="B1047" t="s">
        <v>33</v>
      </c>
      <c r="C1047">
        <v>16</v>
      </c>
      <c r="D1047" t="s">
        <v>78</v>
      </c>
      <c r="E1047">
        <v>428</v>
      </c>
      <c r="F1047">
        <v>17442</v>
      </c>
      <c r="G1047">
        <v>2.4538470358903699</v>
      </c>
      <c r="H1047" t="s">
        <v>32</v>
      </c>
    </row>
    <row r="1048" spans="1:8">
      <c r="A1048" t="str">
        <f>CONCATENATE(B1048,C1048,VLOOKUP(H1048,Sheet1!$D$1:$E$21,2,0))</f>
        <v>S0800001616discharge</v>
      </c>
      <c r="B1048" t="s">
        <v>34</v>
      </c>
      <c r="C1048">
        <v>16</v>
      </c>
      <c r="D1048" t="s">
        <v>78</v>
      </c>
      <c r="E1048">
        <v>133</v>
      </c>
      <c r="F1048">
        <v>4495</v>
      </c>
      <c r="G1048">
        <v>2.9588431590656201</v>
      </c>
      <c r="H1048" t="s">
        <v>32</v>
      </c>
    </row>
    <row r="1049" spans="1:8">
      <c r="A1049" t="str">
        <f>CONCATENATE(B1049,C1049,VLOOKUP(H1049,Sheet1!$D$1:$E$21,2,0))</f>
        <v>S0800001716discharge</v>
      </c>
      <c r="B1049" t="s">
        <v>35</v>
      </c>
      <c r="C1049">
        <v>16</v>
      </c>
      <c r="D1049" t="s">
        <v>78</v>
      </c>
      <c r="E1049">
        <v>233</v>
      </c>
      <c r="F1049">
        <v>6345</v>
      </c>
      <c r="G1049">
        <v>3.67218282111899</v>
      </c>
      <c r="H1049" t="s">
        <v>32</v>
      </c>
    </row>
    <row r="1050" spans="1:8">
      <c r="A1050" t="str">
        <f>CONCATENATE(B1050,C1050,VLOOKUP(H1050,Sheet1!$D$1:$E$21,2,0))</f>
        <v>S0800001816discharge</v>
      </c>
      <c r="B1050" t="s">
        <v>36</v>
      </c>
      <c r="C1050">
        <v>16</v>
      </c>
      <c r="D1050" t="s">
        <v>78</v>
      </c>
      <c r="E1050">
        <v>386</v>
      </c>
      <c r="F1050">
        <v>10418</v>
      </c>
      <c r="G1050">
        <v>3.7051257439047798</v>
      </c>
      <c r="H1050" t="s">
        <v>32</v>
      </c>
    </row>
    <row r="1051" spans="1:8">
      <c r="A1051" t="str">
        <f>CONCATENATE(B1051,C1051,VLOOKUP(H1051,Sheet1!$D$1:$E$21,2,0))</f>
        <v>S0800001916discharge</v>
      </c>
      <c r="B1051" t="s">
        <v>37</v>
      </c>
      <c r="C1051">
        <v>16</v>
      </c>
      <c r="D1051" t="s">
        <v>78</v>
      </c>
      <c r="E1051">
        <v>261</v>
      </c>
      <c r="F1051">
        <v>8088</v>
      </c>
      <c r="G1051">
        <v>3.2270029673590499</v>
      </c>
      <c r="H1051" t="s">
        <v>32</v>
      </c>
    </row>
    <row r="1052" spans="1:8">
      <c r="A1052" t="str">
        <f>CONCATENATE(B1052,C1052,VLOOKUP(H1052,Sheet1!$D$1:$E$21,2,0))</f>
        <v>S0800002016discharge</v>
      </c>
      <c r="B1052" t="s">
        <v>38</v>
      </c>
      <c r="C1052">
        <v>16</v>
      </c>
      <c r="D1052" t="s">
        <v>78</v>
      </c>
      <c r="E1052">
        <v>658</v>
      </c>
      <c r="F1052">
        <v>22464</v>
      </c>
      <c r="G1052">
        <v>2.9291310541310498</v>
      </c>
      <c r="H1052" t="s">
        <v>32</v>
      </c>
    </row>
    <row r="1053" spans="1:8">
      <c r="A1053" t="str">
        <f>CONCATENATE(B1053,C1053,VLOOKUP(H1053,Sheet1!$D$1:$E$21,2,0))</f>
        <v>S0800002116discharge</v>
      </c>
      <c r="B1053" t="s">
        <v>39</v>
      </c>
      <c r="C1053">
        <v>16</v>
      </c>
      <c r="D1053" t="s">
        <v>78</v>
      </c>
      <c r="E1053">
        <v>1487</v>
      </c>
      <c r="F1053">
        <v>68125</v>
      </c>
      <c r="G1053">
        <v>2.18275229357798</v>
      </c>
      <c r="H1053" t="s">
        <v>32</v>
      </c>
    </row>
    <row r="1054" spans="1:8">
      <c r="A1054" t="str">
        <f>CONCATENATE(B1054,C1054,VLOOKUP(H1054,Sheet1!$D$1:$E$21,2,0))</f>
        <v>S0800002216discharge</v>
      </c>
      <c r="B1054" t="s">
        <v>40</v>
      </c>
      <c r="C1054">
        <v>16</v>
      </c>
      <c r="D1054" t="s">
        <v>78</v>
      </c>
      <c r="E1054">
        <v>331</v>
      </c>
      <c r="F1054">
        <v>10937</v>
      </c>
      <c r="G1054">
        <v>3.0264240651001102</v>
      </c>
      <c r="H1054" t="s">
        <v>32</v>
      </c>
    </row>
    <row r="1055" spans="1:8">
      <c r="A1055" t="str">
        <f>CONCATENATE(B1055,C1055,VLOOKUP(H1055,Sheet1!$D$1:$E$21,2,0))</f>
        <v>S0800002316discharge</v>
      </c>
      <c r="B1055" t="s">
        <v>41</v>
      </c>
      <c r="C1055">
        <v>16</v>
      </c>
      <c r="D1055" t="s">
        <v>78</v>
      </c>
      <c r="E1055">
        <v>698</v>
      </c>
      <c r="F1055">
        <v>23615</v>
      </c>
      <c r="G1055">
        <v>2.95574846495871</v>
      </c>
      <c r="H1055" t="s">
        <v>32</v>
      </c>
    </row>
    <row r="1056" spans="1:8">
      <c r="A1056" t="str">
        <f>CONCATENATE(B1056,C1056,VLOOKUP(H1056,Sheet1!$D$1:$E$21,2,0))</f>
        <v>S0800002416discharge</v>
      </c>
      <c r="B1056" t="s">
        <v>42</v>
      </c>
      <c r="C1056">
        <v>16</v>
      </c>
      <c r="D1056" t="s">
        <v>78</v>
      </c>
      <c r="E1056">
        <v>880</v>
      </c>
      <c r="F1056">
        <v>30800</v>
      </c>
      <c r="G1056">
        <v>2.8571428571428501</v>
      </c>
      <c r="H1056" t="s">
        <v>32</v>
      </c>
    </row>
    <row r="1057" spans="1:8">
      <c r="A1057" t="str">
        <f>CONCATENATE(B1057,C1057,VLOOKUP(H1057,Sheet1!$D$1:$E$21,2,0))</f>
        <v>S0800002516discharge</v>
      </c>
      <c r="B1057" t="s">
        <v>43</v>
      </c>
      <c r="C1057">
        <v>16</v>
      </c>
      <c r="D1057" t="s">
        <v>78</v>
      </c>
      <c r="E1057">
        <v>30</v>
      </c>
      <c r="F1057">
        <v>783</v>
      </c>
      <c r="G1057">
        <v>3.83141762452107</v>
      </c>
      <c r="H1057" t="s">
        <v>32</v>
      </c>
    </row>
    <row r="1058" spans="1:8">
      <c r="A1058" t="str">
        <f>CONCATENATE(B1058,C1058,VLOOKUP(H1058,Sheet1!$D$1:$E$21,2,0))</f>
        <v>S0800002616discharge</v>
      </c>
      <c r="B1058" t="s">
        <v>44</v>
      </c>
      <c r="C1058">
        <v>16</v>
      </c>
      <c r="D1058" t="s">
        <v>78</v>
      </c>
      <c r="E1058">
        <v>23</v>
      </c>
      <c r="F1058">
        <v>915</v>
      </c>
      <c r="G1058">
        <v>2.5136612021857898</v>
      </c>
      <c r="H1058" t="s">
        <v>32</v>
      </c>
    </row>
    <row r="1059" spans="1:8">
      <c r="A1059" t="str">
        <f>CONCATENATE(B1059,C1059,VLOOKUP(H1059,Sheet1!$D$1:$E$21,2,0))</f>
        <v>S0800002716discharge</v>
      </c>
      <c r="B1059" t="s">
        <v>45</v>
      </c>
      <c r="C1059">
        <v>16</v>
      </c>
      <c r="D1059" t="s">
        <v>78</v>
      </c>
      <c r="E1059">
        <v>612</v>
      </c>
      <c r="F1059">
        <v>16627</v>
      </c>
      <c r="G1059">
        <v>3.68076020929812</v>
      </c>
      <c r="H1059" t="s">
        <v>32</v>
      </c>
    </row>
    <row r="1060" spans="1:8">
      <c r="A1060" t="str">
        <f>CONCATENATE(B1060,C1060,VLOOKUP(H1060,Sheet1!$D$1:$E$21,2,0))</f>
        <v>S0800002816discharge</v>
      </c>
      <c r="B1060" t="s">
        <v>46</v>
      </c>
      <c r="C1060">
        <v>16</v>
      </c>
      <c r="D1060" t="s">
        <v>78</v>
      </c>
      <c r="E1060">
        <v>35</v>
      </c>
      <c r="F1060">
        <v>1088</v>
      </c>
      <c r="G1060">
        <v>3.21691176470588</v>
      </c>
      <c r="H1060" t="s">
        <v>32</v>
      </c>
    </row>
    <row r="1061" spans="1:8">
      <c r="A1061" t="str">
        <f>CONCATENATE(B1061,C1061,VLOOKUP(H1061,Sheet1!$D$1:$E$21,2,0))</f>
        <v>S0810000116discharge</v>
      </c>
      <c r="B1061" t="s">
        <v>47</v>
      </c>
      <c r="C1061">
        <v>16</v>
      </c>
      <c r="D1061" t="s">
        <v>78</v>
      </c>
      <c r="E1061">
        <v>33</v>
      </c>
      <c r="F1061">
        <v>3169</v>
      </c>
      <c r="G1061">
        <v>1.0413379615020499</v>
      </c>
      <c r="H1061" t="s">
        <v>32</v>
      </c>
    </row>
    <row r="1062" spans="1:8">
      <c r="A1062" t="str">
        <f>CONCATENATE(B1062,C1062,VLOOKUP(H1062,Sheet1!$D$1:$E$21,2,0))</f>
        <v>S2700000116discharge</v>
      </c>
      <c r="B1062" t="s">
        <v>48</v>
      </c>
      <c r="C1062">
        <v>16</v>
      </c>
      <c r="D1062" t="s">
        <v>78</v>
      </c>
      <c r="E1062">
        <v>169</v>
      </c>
      <c r="F1062">
        <v>827</v>
      </c>
      <c r="G1062">
        <v>20.435308343409901</v>
      </c>
      <c r="H1062" t="s">
        <v>32</v>
      </c>
    </row>
    <row r="1063" spans="1:8">
      <c r="A1063" t="str">
        <f>CONCATENATE(B1063,C1063,VLOOKUP(H1063,Sheet1!$D$1:$E$21,2,0))</f>
        <v>S0800001517discharge</v>
      </c>
      <c r="B1063" t="s">
        <v>33</v>
      </c>
      <c r="C1063">
        <v>17</v>
      </c>
      <c r="D1063" t="s">
        <v>79</v>
      </c>
      <c r="E1063">
        <v>419</v>
      </c>
      <c r="F1063">
        <v>16793</v>
      </c>
      <c r="G1063">
        <v>2.4950872387304202</v>
      </c>
      <c r="H1063" t="s">
        <v>32</v>
      </c>
    </row>
    <row r="1064" spans="1:8">
      <c r="A1064" t="str">
        <f>CONCATENATE(B1064,C1064,VLOOKUP(H1064,Sheet1!$D$1:$E$21,2,0))</f>
        <v>S0800001617discharge</v>
      </c>
      <c r="B1064" t="s">
        <v>34</v>
      </c>
      <c r="C1064">
        <v>17</v>
      </c>
      <c r="D1064" t="s">
        <v>79</v>
      </c>
      <c r="E1064">
        <v>139</v>
      </c>
      <c r="F1064">
        <v>4829</v>
      </c>
      <c r="G1064">
        <v>2.8784427417684801</v>
      </c>
      <c r="H1064" t="s">
        <v>32</v>
      </c>
    </row>
    <row r="1065" spans="1:8">
      <c r="A1065" t="str">
        <f>CONCATENATE(B1065,C1065,VLOOKUP(H1065,Sheet1!$D$1:$E$21,2,0))</f>
        <v>S0800001717discharge</v>
      </c>
      <c r="B1065" t="s">
        <v>35</v>
      </c>
      <c r="C1065">
        <v>17</v>
      </c>
      <c r="D1065" t="s">
        <v>79</v>
      </c>
      <c r="E1065">
        <v>230</v>
      </c>
      <c r="F1065">
        <v>6617</v>
      </c>
      <c r="G1065">
        <v>3.4758954208855899</v>
      </c>
      <c r="H1065" t="s">
        <v>32</v>
      </c>
    </row>
    <row r="1066" spans="1:8">
      <c r="A1066" t="str">
        <f>CONCATENATE(B1066,C1066,VLOOKUP(H1066,Sheet1!$D$1:$E$21,2,0))</f>
        <v>S0800001817discharge</v>
      </c>
      <c r="B1066" t="s">
        <v>36</v>
      </c>
      <c r="C1066">
        <v>17</v>
      </c>
      <c r="D1066" t="s">
        <v>79</v>
      </c>
      <c r="E1066">
        <v>383</v>
      </c>
      <c r="F1066">
        <v>10139</v>
      </c>
      <c r="G1066">
        <v>3.7774928493934299</v>
      </c>
      <c r="H1066" t="s">
        <v>32</v>
      </c>
    </row>
    <row r="1067" spans="1:8">
      <c r="A1067" t="str">
        <f>CONCATENATE(B1067,C1067,VLOOKUP(H1067,Sheet1!$D$1:$E$21,2,0))</f>
        <v>S0800001917discharge</v>
      </c>
      <c r="B1067" t="s">
        <v>37</v>
      </c>
      <c r="C1067">
        <v>17</v>
      </c>
      <c r="D1067" t="s">
        <v>79</v>
      </c>
      <c r="E1067">
        <v>303</v>
      </c>
      <c r="F1067">
        <v>8586</v>
      </c>
      <c r="G1067">
        <v>3.52900069881201</v>
      </c>
      <c r="H1067" t="s">
        <v>32</v>
      </c>
    </row>
    <row r="1068" spans="1:8">
      <c r="A1068" t="str">
        <f>CONCATENATE(B1068,C1068,VLOOKUP(H1068,Sheet1!$D$1:$E$21,2,0))</f>
        <v>S0800002017discharge</v>
      </c>
      <c r="B1068" t="s">
        <v>38</v>
      </c>
      <c r="C1068">
        <v>17</v>
      </c>
      <c r="D1068" t="s">
        <v>79</v>
      </c>
      <c r="E1068">
        <v>640</v>
      </c>
      <c r="F1068">
        <v>23695</v>
      </c>
      <c r="G1068">
        <v>2.7009917704156901</v>
      </c>
      <c r="H1068" t="s">
        <v>32</v>
      </c>
    </row>
    <row r="1069" spans="1:8">
      <c r="A1069" t="str">
        <f>CONCATENATE(B1069,C1069,VLOOKUP(H1069,Sheet1!$D$1:$E$21,2,0))</f>
        <v>S0800002117discharge</v>
      </c>
      <c r="B1069" t="s">
        <v>39</v>
      </c>
      <c r="C1069">
        <v>17</v>
      </c>
      <c r="D1069" t="s">
        <v>79</v>
      </c>
      <c r="E1069">
        <v>1524</v>
      </c>
      <c r="F1069">
        <v>69856</v>
      </c>
      <c r="G1069">
        <v>2.1816307833256898</v>
      </c>
      <c r="H1069" t="s">
        <v>32</v>
      </c>
    </row>
    <row r="1070" spans="1:8">
      <c r="A1070" t="str">
        <f>CONCATENATE(B1070,C1070,VLOOKUP(H1070,Sheet1!$D$1:$E$21,2,0))</f>
        <v>S0800002217discharge</v>
      </c>
      <c r="B1070" t="s">
        <v>40</v>
      </c>
      <c r="C1070">
        <v>17</v>
      </c>
      <c r="D1070" t="s">
        <v>79</v>
      </c>
      <c r="E1070">
        <v>279</v>
      </c>
      <c r="F1070">
        <v>10966</v>
      </c>
      <c r="G1070">
        <v>2.5442276126208201</v>
      </c>
      <c r="H1070" t="s">
        <v>32</v>
      </c>
    </row>
    <row r="1071" spans="1:8">
      <c r="A1071" t="str">
        <f>CONCATENATE(B1071,C1071,VLOOKUP(H1071,Sheet1!$D$1:$E$21,2,0))</f>
        <v>S0800002317discharge</v>
      </c>
      <c r="B1071" t="s">
        <v>41</v>
      </c>
      <c r="C1071">
        <v>17</v>
      </c>
      <c r="D1071" t="s">
        <v>79</v>
      </c>
      <c r="E1071">
        <v>665</v>
      </c>
      <c r="F1071">
        <v>25570</v>
      </c>
      <c r="G1071">
        <v>2.6007039499413298</v>
      </c>
      <c r="H1071" t="s">
        <v>32</v>
      </c>
    </row>
    <row r="1072" spans="1:8">
      <c r="A1072" t="str">
        <f>CONCATENATE(B1072,C1072,VLOOKUP(H1072,Sheet1!$D$1:$E$21,2,0))</f>
        <v>S0800002417discharge</v>
      </c>
      <c r="B1072" t="s">
        <v>42</v>
      </c>
      <c r="C1072">
        <v>17</v>
      </c>
      <c r="D1072" t="s">
        <v>79</v>
      </c>
      <c r="E1072">
        <v>805</v>
      </c>
      <c r="F1072">
        <v>31930</v>
      </c>
      <c r="G1072">
        <v>2.5211399937362899</v>
      </c>
      <c r="H1072" t="s">
        <v>32</v>
      </c>
    </row>
    <row r="1073" spans="1:8">
      <c r="A1073" t="str">
        <f>CONCATENATE(B1073,C1073,VLOOKUP(H1073,Sheet1!$D$1:$E$21,2,0))</f>
        <v>S0800002517discharge</v>
      </c>
      <c r="B1073" t="s">
        <v>43</v>
      </c>
      <c r="C1073">
        <v>17</v>
      </c>
      <c r="D1073" t="s">
        <v>79</v>
      </c>
      <c r="E1073">
        <v>20</v>
      </c>
      <c r="F1073">
        <v>778</v>
      </c>
      <c r="G1073">
        <v>2.5706940874035902</v>
      </c>
      <c r="H1073" t="s">
        <v>32</v>
      </c>
    </row>
    <row r="1074" spans="1:8">
      <c r="A1074" t="str">
        <f>CONCATENATE(B1074,C1074,VLOOKUP(H1074,Sheet1!$D$1:$E$21,2,0))</f>
        <v>S0800002617discharge</v>
      </c>
      <c r="B1074" t="s">
        <v>44</v>
      </c>
      <c r="C1074">
        <v>17</v>
      </c>
      <c r="D1074" t="s">
        <v>79</v>
      </c>
      <c r="E1074">
        <v>15</v>
      </c>
      <c r="F1074">
        <v>952</v>
      </c>
      <c r="G1074">
        <v>1.5756302521008401</v>
      </c>
      <c r="H1074" t="s">
        <v>32</v>
      </c>
    </row>
    <row r="1075" spans="1:8">
      <c r="A1075" t="str">
        <f>CONCATENATE(B1075,C1075,VLOOKUP(H1075,Sheet1!$D$1:$E$21,2,0))</f>
        <v>S0800002717discharge</v>
      </c>
      <c r="B1075" t="s">
        <v>45</v>
      </c>
      <c r="C1075">
        <v>17</v>
      </c>
      <c r="D1075" t="s">
        <v>79</v>
      </c>
      <c r="E1075">
        <v>615</v>
      </c>
      <c r="F1075">
        <v>17103</v>
      </c>
      <c r="G1075">
        <v>3.5958603753727401</v>
      </c>
      <c r="H1075" t="s">
        <v>32</v>
      </c>
    </row>
    <row r="1076" spans="1:8">
      <c r="A1076" t="str">
        <f>CONCATENATE(B1076,C1076,VLOOKUP(H1076,Sheet1!$D$1:$E$21,2,0))</f>
        <v>S0800002817discharge</v>
      </c>
      <c r="B1076" t="s">
        <v>46</v>
      </c>
      <c r="C1076">
        <v>17</v>
      </c>
      <c r="D1076" t="s">
        <v>79</v>
      </c>
      <c r="E1076">
        <v>40</v>
      </c>
      <c r="F1076">
        <v>1135</v>
      </c>
      <c r="G1076">
        <v>3.5242290748898601</v>
      </c>
      <c r="H1076" t="s">
        <v>32</v>
      </c>
    </row>
    <row r="1077" spans="1:8">
      <c r="A1077" t="str">
        <f>CONCATENATE(B1077,C1077,VLOOKUP(H1077,Sheet1!$D$1:$E$21,2,0))</f>
        <v>S0810000117discharge</v>
      </c>
      <c r="B1077" t="s">
        <v>47</v>
      </c>
      <c r="C1077">
        <v>17</v>
      </c>
      <c r="D1077" t="s">
        <v>79</v>
      </c>
      <c r="E1077">
        <v>33</v>
      </c>
      <c r="F1077">
        <v>3340</v>
      </c>
      <c r="G1077">
        <v>0.98802395209580796</v>
      </c>
      <c r="H1077" t="s">
        <v>32</v>
      </c>
    </row>
    <row r="1078" spans="1:8">
      <c r="A1078" t="str">
        <f>CONCATENATE(B1078,C1078,VLOOKUP(H1078,Sheet1!$D$1:$E$21,2,0))</f>
        <v>S2700000117discharge</v>
      </c>
      <c r="B1078" t="s">
        <v>48</v>
      </c>
      <c r="C1078">
        <v>17</v>
      </c>
      <c r="D1078" t="s">
        <v>79</v>
      </c>
      <c r="E1078">
        <v>180</v>
      </c>
      <c r="F1078">
        <v>1305</v>
      </c>
      <c r="G1078">
        <v>13.793103448275801</v>
      </c>
      <c r="H1078" t="s">
        <v>32</v>
      </c>
    </row>
    <row r="1079" spans="1:8">
      <c r="A1079" t="str">
        <f>CONCATENATE(B1079,C1079,VLOOKUP(H1079,Sheet1!$D$1:$E$21,2,0))</f>
        <v>S0800001518discharge</v>
      </c>
      <c r="B1079" t="s">
        <v>33</v>
      </c>
      <c r="C1079">
        <v>18</v>
      </c>
      <c r="D1079" t="s">
        <v>80</v>
      </c>
      <c r="E1079">
        <v>426</v>
      </c>
      <c r="F1079">
        <v>16583</v>
      </c>
      <c r="G1079">
        <v>2.5688958572031502</v>
      </c>
      <c r="H1079" t="s">
        <v>32</v>
      </c>
    </row>
    <row r="1080" spans="1:8">
      <c r="A1080" t="str">
        <f>CONCATENATE(B1080,C1080,VLOOKUP(H1080,Sheet1!$D$1:$E$21,2,0))</f>
        <v>S0800001618discharge</v>
      </c>
      <c r="B1080" t="s">
        <v>34</v>
      </c>
      <c r="C1080">
        <v>18</v>
      </c>
      <c r="D1080" t="s">
        <v>80</v>
      </c>
      <c r="E1080">
        <v>124</v>
      </c>
      <c r="F1080">
        <v>4560</v>
      </c>
      <c r="G1080">
        <v>2.7192982456140302</v>
      </c>
      <c r="H1080" t="s">
        <v>32</v>
      </c>
    </row>
    <row r="1081" spans="1:8">
      <c r="A1081" t="str">
        <f>CONCATENATE(B1081,C1081,VLOOKUP(H1081,Sheet1!$D$1:$E$21,2,0))</f>
        <v>S0800001718discharge</v>
      </c>
      <c r="B1081" t="s">
        <v>35</v>
      </c>
      <c r="C1081">
        <v>18</v>
      </c>
      <c r="D1081" t="s">
        <v>80</v>
      </c>
      <c r="E1081">
        <v>239</v>
      </c>
      <c r="F1081">
        <v>6469</v>
      </c>
      <c r="G1081">
        <v>3.6945432060596599</v>
      </c>
      <c r="H1081" t="s">
        <v>32</v>
      </c>
    </row>
    <row r="1082" spans="1:8">
      <c r="A1082" t="str">
        <f>CONCATENATE(B1082,C1082,VLOOKUP(H1082,Sheet1!$D$1:$E$21,2,0))</f>
        <v>S0800001818discharge</v>
      </c>
      <c r="B1082" t="s">
        <v>36</v>
      </c>
      <c r="C1082">
        <v>18</v>
      </c>
      <c r="D1082" t="s">
        <v>80</v>
      </c>
      <c r="E1082">
        <v>355</v>
      </c>
      <c r="F1082">
        <v>10518</v>
      </c>
      <c r="G1082">
        <v>3.3751663814413302</v>
      </c>
      <c r="H1082" t="s">
        <v>32</v>
      </c>
    </row>
    <row r="1083" spans="1:8">
      <c r="A1083" t="str">
        <f>CONCATENATE(B1083,C1083,VLOOKUP(H1083,Sheet1!$D$1:$E$21,2,0))</f>
        <v>S0800001918discharge</v>
      </c>
      <c r="B1083" t="s">
        <v>37</v>
      </c>
      <c r="C1083">
        <v>18</v>
      </c>
      <c r="D1083" t="s">
        <v>80</v>
      </c>
      <c r="E1083">
        <v>274</v>
      </c>
      <c r="F1083">
        <v>8670</v>
      </c>
      <c r="G1083">
        <v>3.1603229527104899</v>
      </c>
      <c r="H1083" t="s">
        <v>32</v>
      </c>
    </row>
    <row r="1084" spans="1:8">
      <c r="A1084" t="str">
        <f>CONCATENATE(B1084,C1084,VLOOKUP(H1084,Sheet1!$D$1:$E$21,2,0))</f>
        <v>S0800002018discharge</v>
      </c>
      <c r="B1084" t="s">
        <v>38</v>
      </c>
      <c r="C1084">
        <v>18</v>
      </c>
      <c r="D1084" t="s">
        <v>80</v>
      </c>
      <c r="E1084">
        <v>618</v>
      </c>
      <c r="F1084">
        <v>23168</v>
      </c>
      <c r="G1084">
        <v>2.6674723756906</v>
      </c>
      <c r="H1084" t="s">
        <v>32</v>
      </c>
    </row>
    <row r="1085" spans="1:8">
      <c r="A1085" t="str">
        <f>CONCATENATE(B1085,C1085,VLOOKUP(H1085,Sheet1!$D$1:$E$21,2,0))</f>
        <v>S0800002118discharge</v>
      </c>
      <c r="B1085" t="s">
        <v>39</v>
      </c>
      <c r="C1085">
        <v>18</v>
      </c>
      <c r="D1085" t="s">
        <v>80</v>
      </c>
      <c r="E1085">
        <v>1413</v>
      </c>
      <c r="F1085">
        <v>67589</v>
      </c>
      <c r="G1085">
        <v>2.09057686901714</v>
      </c>
      <c r="H1085" t="s">
        <v>32</v>
      </c>
    </row>
    <row r="1086" spans="1:8">
      <c r="A1086" t="str">
        <f>CONCATENATE(B1086,C1086,VLOOKUP(H1086,Sheet1!$D$1:$E$21,2,0))</f>
        <v>S0800002218discharge</v>
      </c>
      <c r="B1086" t="s">
        <v>40</v>
      </c>
      <c r="C1086">
        <v>18</v>
      </c>
      <c r="D1086" t="s">
        <v>80</v>
      </c>
      <c r="E1086">
        <v>239</v>
      </c>
      <c r="F1086">
        <v>10964</v>
      </c>
      <c r="G1086">
        <v>2.1798613644655198</v>
      </c>
      <c r="H1086" t="s">
        <v>32</v>
      </c>
    </row>
    <row r="1087" spans="1:8">
      <c r="A1087" t="str">
        <f>CONCATENATE(B1087,C1087,VLOOKUP(H1087,Sheet1!$D$1:$E$21,2,0))</f>
        <v>S0800002318discharge</v>
      </c>
      <c r="B1087" t="s">
        <v>41</v>
      </c>
      <c r="C1087">
        <v>18</v>
      </c>
      <c r="D1087" t="s">
        <v>80</v>
      </c>
      <c r="E1087">
        <v>694</v>
      </c>
      <c r="F1087">
        <v>24519</v>
      </c>
      <c r="G1087">
        <v>2.8304580121538399</v>
      </c>
      <c r="H1087" t="s">
        <v>32</v>
      </c>
    </row>
    <row r="1088" spans="1:8">
      <c r="A1088" t="str">
        <f>CONCATENATE(B1088,C1088,VLOOKUP(H1088,Sheet1!$D$1:$E$21,2,0))</f>
        <v>S0800002418discharge</v>
      </c>
      <c r="B1088" t="s">
        <v>42</v>
      </c>
      <c r="C1088">
        <v>18</v>
      </c>
      <c r="D1088" t="s">
        <v>80</v>
      </c>
      <c r="E1088">
        <v>833</v>
      </c>
      <c r="F1088">
        <v>30837</v>
      </c>
      <c r="G1088">
        <v>2.7013003859000499</v>
      </c>
      <c r="H1088" t="s">
        <v>32</v>
      </c>
    </row>
    <row r="1089" spans="1:8">
      <c r="A1089" t="str">
        <f>CONCATENATE(B1089,C1089,VLOOKUP(H1089,Sheet1!$D$1:$E$21,2,0))</f>
        <v>S0800002518discharge</v>
      </c>
      <c r="B1089" t="s">
        <v>43</v>
      </c>
      <c r="C1089">
        <v>18</v>
      </c>
      <c r="D1089" t="s">
        <v>80</v>
      </c>
      <c r="E1089">
        <v>25</v>
      </c>
      <c r="F1089">
        <v>770</v>
      </c>
      <c r="G1089">
        <v>3.2467532467532401</v>
      </c>
      <c r="H1089" t="s">
        <v>32</v>
      </c>
    </row>
    <row r="1090" spans="1:8">
      <c r="A1090" t="str">
        <f>CONCATENATE(B1090,C1090,VLOOKUP(H1090,Sheet1!$D$1:$E$21,2,0))</f>
        <v>S0800002618discharge</v>
      </c>
      <c r="B1090" t="s">
        <v>44</v>
      </c>
      <c r="C1090">
        <v>18</v>
      </c>
      <c r="D1090" t="s">
        <v>80</v>
      </c>
      <c r="E1090">
        <v>20</v>
      </c>
      <c r="F1090">
        <v>896</v>
      </c>
      <c r="G1090">
        <v>2.2321428571428501</v>
      </c>
      <c r="H1090" t="s">
        <v>32</v>
      </c>
    </row>
    <row r="1091" spans="1:8">
      <c r="A1091" t="str">
        <f>CONCATENATE(B1091,C1091,VLOOKUP(H1091,Sheet1!$D$1:$E$21,2,0))</f>
        <v>S0800002718discharge</v>
      </c>
      <c r="B1091" t="s">
        <v>45</v>
      </c>
      <c r="C1091">
        <v>18</v>
      </c>
      <c r="D1091" t="s">
        <v>80</v>
      </c>
      <c r="E1091">
        <v>588</v>
      </c>
      <c r="F1091">
        <v>16736</v>
      </c>
      <c r="G1091">
        <v>3.5133843212236999</v>
      </c>
      <c r="H1091" t="s">
        <v>32</v>
      </c>
    </row>
    <row r="1092" spans="1:8">
      <c r="A1092" t="str">
        <f>CONCATENATE(B1092,C1092,VLOOKUP(H1092,Sheet1!$D$1:$E$21,2,0))</f>
        <v>S0800002818discharge</v>
      </c>
      <c r="B1092" t="s">
        <v>46</v>
      </c>
      <c r="C1092">
        <v>18</v>
      </c>
      <c r="D1092" t="s">
        <v>80</v>
      </c>
      <c r="E1092">
        <v>27</v>
      </c>
      <c r="F1092">
        <v>1101</v>
      </c>
      <c r="G1092">
        <v>2.4523160762942702</v>
      </c>
      <c r="H1092" t="s">
        <v>32</v>
      </c>
    </row>
    <row r="1093" spans="1:8">
      <c r="A1093" t="str">
        <f>CONCATENATE(B1093,C1093,VLOOKUP(H1093,Sheet1!$D$1:$E$21,2,0))</f>
        <v>S0810000118discharge</v>
      </c>
      <c r="B1093" t="s">
        <v>47</v>
      </c>
      <c r="C1093">
        <v>18</v>
      </c>
      <c r="D1093" t="s">
        <v>80</v>
      </c>
      <c r="E1093">
        <v>33</v>
      </c>
      <c r="F1093">
        <v>3229</v>
      </c>
      <c r="G1093">
        <v>1.0219882316506601</v>
      </c>
      <c r="H1093" t="s">
        <v>32</v>
      </c>
    </row>
    <row r="1094" spans="1:8">
      <c r="A1094" t="str">
        <f>CONCATENATE(B1094,C1094,VLOOKUP(H1094,Sheet1!$D$1:$E$21,2,0))</f>
        <v>S2700000118discharge</v>
      </c>
      <c r="B1094" t="s">
        <v>48</v>
      </c>
      <c r="C1094">
        <v>18</v>
      </c>
      <c r="D1094" t="s">
        <v>80</v>
      </c>
      <c r="E1094">
        <v>162</v>
      </c>
      <c r="F1094">
        <v>1303</v>
      </c>
      <c r="G1094">
        <v>12.432847275518</v>
      </c>
      <c r="H1094" t="s">
        <v>32</v>
      </c>
    </row>
    <row r="1095" spans="1:8">
      <c r="A1095" t="str">
        <f>CONCATENATE(B1095,C1095,VLOOKUP(H1095,Sheet1!$D$1:$E$21,2,0))</f>
        <v>S0800001519discharge</v>
      </c>
      <c r="B1095" t="s">
        <v>33</v>
      </c>
      <c r="C1095">
        <v>19</v>
      </c>
      <c r="D1095" t="s">
        <v>81</v>
      </c>
      <c r="E1095">
        <v>362</v>
      </c>
      <c r="F1095">
        <v>16043</v>
      </c>
      <c r="G1095">
        <v>2.2564358287103401</v>
      </c>
      <c r="H1095" t="s">
        <v>32</v>
      </c>
    </row>
    <row r="1096" spans="1:8">
      <c r="A1096" t="str">
        <f>CONCATENATE(B1096,C1096,VLOOKUP(H1096,Sheet1!$D$1:$E$21,2,0))</f>
        <v>S0800001619discharge</v>
      </c>
      <c r="B1096" t="s">
        <v>34</v>
      </c>
      <c r="C1096">
        <v>19</v>
      </c>
      <c r="D1096" t="s">
        <v>81</v>
      </c>
      <c r="E1096">
        <v>100</v>
      </c>
      <c r="F1096">
        <v>4370</v>
      </c>
      <c r="G1096">
        <v>2.2883295194508002</v>
      </c>
      <c r="H1096" t="s">
        <v>32</v>
      </c>
    </row>
    <row r="1097" spans="1:8">
      <c r="A1097" t="str">
        <f>CONCATENATE(B1097,C1097,VLOOKUP(H1097,Sheet1!$D$1:$E$21,2,0))</f>
        <v>S0800001719discharge</v>
      </c>
      <c r="B1097" t="s">
        <v>35</v>
      </c>
      <c r="C1097">
        <v>19</v>
      </c>
      <c r="D1097" t="s">
        <v>81</v>
      </c>
      <c r="E1097">
        <v>214</v>
      </c>
      <c r="F1097">
        <v>6616</v>
      </c>
      <c r="G1097">
        <v>3.2345828295042298</v>
      </c>
      <c r="H1097" t="s">
        <v>32</v>
      </c>
    </row>
    <row r="1098" spans="1:8">
      <c r="A1098" t="str">
        <f>CONCATENATE(B1098,C1098,VLOOKUP(H1098,Sheet1!$D$1:$E$21,2,0))</f>
        <v>S0800001819discharge</v>
      </c>
      <c r="B1098" t="s">
        <v>36</v>
      </c>
      <c r="C1098">
        <v>19</v>
      </c>
      <c r="D1098" t="s">
        <v>81</v>
      </c>
      <c r="E1098">
        <v>331</v>
      </c>
      <c r="F1098">
        <v>11021</v>
      </c>
      <c r="G1098">
        <v>3.00335722711187</v>
      </c>
      <c r="H1098" t="s">
        <v>32</v>
      </c>
    </row>
    <row r="1099" spans="1:8">
      <c r="A1099" t="str">
        <f>CONCATENATE(B1099,C1099,VLOOKUP(H1099,Sheet1!$D$1:$E$21,2,0))</f>
        <v>S0800001919discharge</v>
      </c>
      <c r="B1099" t="s">
        <v>37</v>
      </c>
      <c r="C1099">
        <v>19</v>
      </c>
      <c r="D1099" t="s">
        <v>81</v>
      </c>
      <c r="E1099">
        <v>252</v>
      </c>
      <c r="F1099">
        <v>8671</v>
      </c>
      <c r="G1099">
        <v>2.9062391880982501</v>
      </c>
      <c r="H1099" t="s">
        <v>32</v>
      </c>
    </row>
    <row r="1100" spans="1:8">
      <c r="A1100" t="str">
        <f>CONCATENATE(B1100,C1100,VLOOKUP(H1100,Sheet1!$D$1:$E$21,2,0))</f>
        <v>S0800002019discharge</v>
      </c>
      <c r="B1100" t="s">
        <v>38</v>
      </c>
      <c r="C1100">
        <v>19</v>
      </c>
      <c r="D1100" t="s">
        <v>81</v>
      </c>
      <c r="E1100">
        <v>521</v>
      </c>
      <c r="F1100">
        <v>22616</v>
      </c>
      <c r="G1100">
        <v>2.3036788114609101</v>
      </c>
      <c r="H1100" t="s">
        <v>32</v>
      </c>
    </row>
    <row r="1101" spans="1:8">
      <c r="A1101" t="str">
        <f>CONCATENATE(B1101,C1101,VLOOKUP(H1101,Sheet1!$D$1:$E$21,2,0))</f>
        <v>S0800002119discharge</v>
      </c>
      <c r="B1101" t="s">
        <v>39</v>
      </c>
      <c r="C1101">
        <v>19</v>
      </c>
      <c r="D1101" t="s">
        <v>81</v>
      </c>
      <c r="E1101">
        <v>1395</v>
      </c>
      <c r="F1101">
        <v>66571</v>
      </c>
      <c r="G1101">
        <v>2.0955070526205102</v>
      </c>
      <c r="H1101" t="s">
        <v>32</v>
      </c>
    </row>
    <row r="1102" spans="1:8">
      <c r="A1102" t="str">
        <f>CONCATENATE(B1102,C1102,VLOOKUP(H1102,Sheet1!$D$1:$E$21,2,0))</f>
        <v>S0800002219discharge</v>
      </c>
      <c r="B1102" t="s">
        <v>40</v>
      </c>
      <c r="C1102">
        <v>19</v>
      </c>
      <c r="D1102" t="s">
        <v>81</v>
      </c>
      <c r="E1102">
        <v>280</v>
      </c>
      <c r="F1102">
        <v>10963</v>
      </c>
      <c r="G1102">
        <v>2.5540454255222098</v>
      </c>
      <c r="H1102" t="s">
        <v>32</v>
      </c>
    </row>
    <row r="1103" spans="1:8">
      <c r="A1103" t="str">
        <f>CONCATENATE(B1103,C1103,VLOOKUP(H1103,Sheet1!$D$1:$E$21,2,0))</f>
        <v>S0800002319discharge</v>
      </c>
      <c r="B1103" t="s">
        <v>41</v>
      </c>
      <c r="C1103">
        <v>19</v>
      </c>
      <c r="D1103" t="s">
        <v>81</v>
      </c>
      <c r="E1103">
        <v>605</v>
      </c>
      <c r="F1103">
        <v>24185</v>
      </c>
      <c r="G1103">
        <v>2.5015505478602398</v>
      </c>
      <c r="H1103" t="s">
        <v>32</v>
      </c>
    </row>
    <row r="1104" spans="1:8">
      <c r="A1104" t="str">
        <f>CONCATENATE(B1104,C1104,VLOOKUP(H1104,Sheet1!$D$1:$E$21,2,0))</f>
        <v>S0800002419discharge</v>
      </c>
      <c r="B1104" t="s">
        <v>42</v>
      </c>
      <c r="C1104">
        <v>19</v>
      </c>
      <c r="D1104" t="s">
        <v>81</v>
      </c>
      <c r="E1104">
        <v>731</v>
      </c>
      <c r="F1104">
        <v>31305</v>
      </c>
      <c r="G1104">
        <v>2.3350902411755299</v>
      </c>
      <c r="H1104" t="s">
        <v>32</v>
      </c>
    </row>
    <row r="1105" spans="1:8">
      <c r="A1105" t="str">
        <f>CONCATENATE(B1105,C1105,VLOOKUP(H1105,Sheet1!$D$1:$E$21,2,0))</f>
        <v>S0800002519discharge</v>
      </c>
      <c r="B1105" t="s">
        <v>43</v>
      </c>
      <c r="C1105">
        <v>19</v>
      </c>
      <c r="D1105" t="s">
        <v>81</v>
      </c>
      <c r="E1105">
        <v>30</v>
      </c>
      <c r="F1105">
        <v>828</v>
      </c>
      <c r="G1105">
        <v>3.6231884057971002</v>
      </c>
      <c r="H1105" t="s">
        <v>32</v>
      </c>
    </row>
    <row r="1106" spans="1:8">
      <c r="A1106" t="str">
        <f>CONCATENATE(B1106,C1106,VLOOKUP(H1106,Sheet1!$D$1:$E$21,2,0))</f>
        <v>S0800002619discharge</v>
      </c>
      <c r="B1106" t="s">
        <v>44</v>
      </c>
      <c r="C1106">
        <v>19</v>
      </c>
      <c r="D1106" t="s">
        <v>81</v>
      </c>
      <c r="E1106">
        <v>23</v>
      </c>
      <c r="F1106">
        <v>897</v>
      </c>
      <c r="G1106">
        <v>2.5641025641025599</v>
      </c>
      <c r="H1106" t="s">
        <v>32</v>
      </c>
    </row>
    <row r="1107" spans="1:8">
      <c r="A1107" t="str">
        <f>CONCATENATE(B1107,C1107,VLOOKUP(H1107,Sheet1!$D$1:$E$21,2,0))</f>
        <v>S0800002719discharge</v>
      </c>
      <c r="B1107" t="s">
        <v>45</v>
      </c>
      <c r="C1107">
        <v>19</v>
      </c>
      <c r="D1107" t="s">
        <v>81</v>
      </c>
      <c r="E1107">
        <v>603</v>
      </c>
      <c r="F1107">
        <v>16487</v>
      </c>
      <c r="G1107">
        <v>3.65742706374719</v>
      </c>
      <c r="H1107" t="s">
        <v>32</v>
      </c>
    </row>
    <row r="1108" spans="1:8">
      <c r="A1108" t="str">
        <f>CONCATENATE(B1108,C1108,VLOOKUP(H1108,Sheet1!$D$1:$E$21,2,0))</f>
        <v>S0800002819discharge</v>
      </c>
      <c r="B1108" t="s">
        <v>46</v>
      </c>
      <c r="C1108">
        <v>19</v>
      </c>
      <c r="D1108" t="s">
        <v>81</v>
      </c>
      <c r="E1108">
        <v>38</v>
      </c>
      <c r="F1108">
        <v>1036</v>
      </c>
      <c r="G1108">
        <v>3.6679536679536602</v>
      </c>
      <c r="H1108" t="s">
        <v>32</v>
      </c>
    </row>
    <row r="1109" spans="1:8">
      <c r="A1109" t="str">
        <f>CONCATENATE(B1109,C1109,VLOOKUP(H1109,Sheet1!$D$1:$E$21,2,0))</f>
        <v>S0810000119discharge</v>
      </c>
      <c r="B1109" t="s">
        <v>47</v>
      </c>
      <c r="C1109">
        <v>19</v>
      </c>
      <c r="D1109" t="s">
        <v>81</v>
      </c>
      <c r="E1109">
        <v>16</v>
      </c>
      <c r="F1109">
        <v>3199</v>
      </c>
      <c r="G1109">
        <v>0.50015629884338797</v>
      </c>
      <c r="H1109" t="s">
        <v>32</v>
      </c>
    </row>
    <row r="1110" spans="1:8">
      <c r="A1110" t="str">
        <f>CONCATENATE(B1110,C1110,VLOOKUP(H1110,Sheet1!$D$1:$E$21,2,0))</f>
        <v>S2700000119discharge</v>
      </c>
      <c r="B1110" t="s">
        <v>48</v>
      </c>
      <c r="C1110">
        <v>19</v>
      </c>
      <c r="D1110" t="s">
        <v>81</v>
      </c>
      <c r="E1110">
        <v>175</v>
      </c>
      <c r="F1110">
        <v>1586</v>
      </c>
      <c r="G1110">
        <v>11.034047919293799</v>
      </c>
      <c r="H1110" t="s">
        <v>32</v>
      </c>
    </row>
    <row r="1111" spans="1:8">
      <c r="A1111" t="str">
        <f>CONCATENATE(B1111,C1111,VLOOKUP(H1111,Sheet1!$D$1:$E$21,2,0))</f>
        <v>S0800001520discharge</v>
      </c>
      <c r="B1111" t="s">
        <v>33</v>
      </c>
      <c r="C1111">
        <v>20</v>
      </c>
      <c r="D1111" t="s">
        <v>82</v>
      </c>
      <c r="E1111">
        <v>475</v>
      </c>
      <c r="F1111">
        <v>16919</v>
      </c>
      <c r="G1111">
        <v>2.8074945327737999</v>
      </c>
      <c r="H1111" t="s">
        <v>32</v>
      </c>
    </row>
    <row r="1112" spans="1:8">
      <c r="A1112" t="str">
        <f>CONCATENATE(B1112,C1112,VLOOKUP(H1112,Sheet1!$D$1:$E$21,2,0))</f>
        <v>S0800001620discharge</v>
      </c>
      <c r="B1112" t="s">
        <v>34</v>
      </c>
      <c r="C1112">
        <v>20</v>
      </c>
      <c r="D1112" t="s">
        <v>82</v>
      </c>
      <c r="E1112">
        <v>133</v>
      </c>
      <c r="F1112">
        <v>4426</v>
      </c>
      <c r="G1112">
        <v>3.0049706281066402</v>
      </c>
      <c r="H1112" t="s">
        <v>32</v>
      </c>
    </row>
    <row r="1113" spans="1:8">
      <c r="A1113" t="str">
        <f>CONCATENATE(B1113,C1113,VLOOKUP(H1113,Sheet1!$D$1:$E$21,2,0))</f>
        <v>S0800001720discharge</v>
      </c>
      <c r="B1113" t="s">
        <v>35</v>
      </c>
      <c r="C1113">
        <v>20</v>
      </c>
      <c r="D1113" t="s">
        <v>82</v>
      </c>
      <c r="E1113">
        <v>254</v>
      </c>
      <c r="F1113">
        <v>6687</v>
      </c>
      <c r="G1113">
        <v>3.7984148347539999</v>
      </c>
      <c r="H1113" t="s">
        <v>32</v>
      </c>
    </row>
    <row r="1114" spans="1:8">
      <c r="A1114" t="str">
        <f>CONCATENATE(B1114,C1114,VLOOKUP(H1114,Sheet1!$D$1:$E$21,2,0))</f>
        <v>S0800001820discharge</v>
      </c>
      <c r="B1114" t="s">
        <v>36</v>
      </c>
      <c r="C1114">
        <v>20</v>
      </c>
      <c r="D1114" t="s">
        <v>82</v>
      </c>
      <c r="E1114">
        <v>407</v>
      </c>
      <c r="F1114">
        <v>11216</v>
      </c>
      <c r="G1114">
        <v>3.62874465049928</v>
      </c>
      <c r="H1114" t="s">
        <v>32</v>
      </c>
    </row>
    <row r="1115" spans="1:8">
      <c r="A1115" t="str">
        <f>CONCATENATE(B1115,C1115,VLOOKUP(H1115,Sheet1!$D$1:$E$21,2,0))</f>
        <v>S0800001920discharge</v>
      </c>
      <c r="B1115" t="s">
        <v>37</v>
      </c>
      <c r="C1115">
        <v>20</v>
      </c>
      <c r="D1115" t="s">
        <v>82</v>
      </c>
      <c r="E1115">
        <v>315</v>
      </c>
      <c r="F1115">
        <v>9239</v>
      </c>
      <c r="G1115">
        <v>3.4094598982573801</v>
      </c>
      <c r="H1115" t="s">
        <v>32</v>
      </c>
    </row>
    <row r="1116" spans="1:8">
      <c r="A1116" t="str">
        <f>CONCATENATE(B1116,C1116,VLOOKUP(H1116,Sheet1!$D$1:$E$21,2,0))</f>
        <v>S0800002020discharge</v>
      </c>
      <c r="B1116" t="s">
        <v>38</v>
      </c>
      <c r="C1116">
        <v>20</v>
      </c>
      <c r="D1116" t="s">
        <v>82</v>
      </c>
      <c r="E1116">
        <v>605</v>
      </c>
      <c r="F1116">
        <v>23093</v>
      </c>
      <c r="G1116">
        <v>2.6198415104144099</v>
      </c>
      <c r="H1116" t="s">
        <v>32</v>
      </c>
    </row>
    <row r="1117" spans="1:8">
      <c r="A1117" t="str">
        <f>CONCATENATE(B1117,C1117,VLOOKUP(H1117,Sheet1!$D$1:$E$21,2,0))</f>
        <v>S0800002120discharge</v>
      </c>
      <c r="B1117" t="s">
        <v>39</v>
      </c>
      <c r="C1117">
        <v>20</v>
      </c>
      <c r="D1117" t="s">
        <v>82</v>
      </c>
      <c r="E1117">
        <v>1575</v>
      </c>
      <c r="F1117">
        <v>68468</v>
      </c>
      <c r="G1117">
        <v>2.3003446865688999</v>
      </c>
      <c r="H1117" t="s">
        <v>32</v>
      </c>
    </row>
    <row r="1118" spans="1:8">
      <c r="A1118" t="str">
        <f>CONCATENATE(B1118,C1118,VLOOKUP(H1118,Sheet1!$D$1:$E$21,2,0))</f>
        <v>S0800002220discharge</v>
      </c>
      <c r="B1118" t="s">
        <v>40</v>
      </c>
      <c r="C1118">
        <v>20</v>
      </c>
      <c r="D1118" t="s">
        <v>82</v>
      </c>
      <c r="E1118">
        <v>293</v>
      </c>
      <c r="F1118">
        <v>10680</v>
      </c>
      <c r="G1118">
        <v>2.7434456928838902</v>
      </c>
      <c r="H1118" t="s">
        <v>32</v>
      </c>
    </row>
    <row r="1119" spans="1:8">
      <c r="A1119" t="str">
        <f>CONCATENATE(B1119,C1119,VLOOKUP(H1119,Sheet1!$D$1:$E$21,2,0))</f>
        <v>S0800002320discharge</v>
      </c>
      <c r="B1119" t="s">
        <v>41</v>
      </c>
      <c r="C1119">
        <v>20</v>
      </c>
      <c r="D1119" t="s">
        <v>82</v>
      </c>
      <c r="E1119">
        <v>754</v>
      </c>
      <c r="F1119">
        <v>25237</v>
      </c>
      <c r="G1119">
        <v>2.9876768237112099</v>
      </c>
      <c r="H1119" t="s">
        <v>32</v>
      </c>
    </row>
    <row r="1120" spans="1:8">
      <c r="A1120" t="str">
        <f>CONCATENATE(B1120,C1120,VLOOKUP(H1120,Sheet1!$D$1:$E$21,2,0))</f>
        <v>S0800002420discharge</v>
      </c>
      <c r="B1120" t="s">
        <v>42</v>
      </c>
      <c r="C1120">
        <v>20</v>
      </c>
      <c r="D1120" t="s">
        <v>82</v>
      </c>
      <c r="E1120">
        <v>854</v>
      </c>
      <c r="F1120">
        <v>31871</v>
      </c>
      <c r="G1120">
        <v>2.6795519437733302</v>
      </c>
      <c r="H1120" t="s">
        <v>32</v>
      </c>
    </row>
    <row r="1121" spans="1:8">
      <c r="A1121" t="str">
        <f>CONCATENATE(B1121,C1121,VLOOKUP(H1121,Sheet1!$D$1:$E$21,2,0))</f>
        <v>S0800002520discharge</v>
      </c>
      <c r="B1121" t="s">
        <v>43</v>
      </c>
      <c r="C1121">
        <v>20</v>
      </c>
      <c r="D1121" t="s">
        <v>82</v>
      </c>
      <c r="E1121">
        <v>29</v>
      </c>
      <c r="F1121">
        <v>764</v>
      </c>
      <c r="G1121">
        <v>3.7958115183246002</v>
      </c>
      <c r="H1121" t="s">
        <v>32</v>
      </c>
    </row>
    <row r="1122" spans="1:8">
      <c r="A1122" t="str">
        <f>CONCATENATE(B1122,C1122,VLOOKUP(H1122,Sheet1!$D$1:$E$21,2,0))</f>
        <v>S0800002620discharge</v>
      </c>
      <c r="B1122" t="s">
        <v>44</v>
      </c>
      <c r="C1122">
        <v>20</v>
      </c>
      <c r="D1122" t="s">
        <v>82</v>
      </c>
      <c r="E1122">
        <v>19</v>
      </c>
      <c r="F1122">
        <v>1048</v>
      </c>
      <c r="G1122">
        <v>1.8129770992366401</v>
      </c>
      <c r="H1122" t="s">
        <v>32</v>
      </c>
    </row>
    <row r="1123" spans="1:8">
      <c r="A1123" t="str">
        <f>CONCATENATE(B1123,C1123,VLOOKUP(H1123,Sheet1!$D$1:$E$21,2,0))</f>
        <v>S0800002720discharge</v>
      </c>
      <c r="B1123" t="s">
        <v>45</v>
      </c>
      <c r="C1123">
        <v>20</v>
      </c>
      <c r="D1123" t="s">
        <v>82</v>
      </c>
      <c r="E1123">
        <v>659</v>
      </c>
      <c r="F1123">
        <v>16821</v>
      </c>
      <c r="G1123">
        <v>3.9177218952499802</v>
      </c>
      <c r="H1123" t="s">
        <v>32</v>
      </c>
    </row>
    <row r="1124" spans="1:8">
      <c r="A1124" t="str">
        <f>CONCATENATE(B1124,C1124,VLOOKUP(H1124,Sheet1!$D$1:$E$21,2,0))</f>
        <v>S0800002820discharge</v>
      </c>
      <c r="B1124" t="s">
        <v>46</v>
      </c>
      <c r="C1124">
        <v>20</v>
      </c>
      <c r="D1124" t="s">
        <v>82</v>
      </c>
      <c r="E1124">
        <v>38</v>
      </c>
      <c r="F1124">
        <v>1007</v>
      </c>
      <c r="G1124">
        <v>3.7735849056603699</v>
      </c>
      <c r="H1124" t="s">
        <v>32</v>
      </c>
    </row>
    <row r="1125" spans="1:8">
      <c r="A1125" t="str">
        <f>CONCATENATE(B1125,C1125,VLOOKUP(H1125,Sheet1!$D$1:$E$21,2,0))</f>
        <v>S0810000120discharge</v>
      </c>
      <c r="B1125" t="s">
        <v>47</v>
      </c>
      <c r="C1125">
        <v>20</v>
      </c>
      <c r="D1125" t="s">
        <v>82</v>
      </c>
      <c r="E1125">
        <v>29</v>
      </c>
      <c r="F1125">
        <v>3402</v>
      </c>
      <c r="G1125">
        <v>0.85243974132862999</v>
      </c>
      <c r="H1125" t="s">
        <v>32</v>
      </c>
    </row>
    <row r="1126" spans="1:8">
      <c r="A1126" t="str">
        <f>CONCATENATE(B1126,C1126,VLOOKUP(H1126,Sheet1!$D$1:$E$21,2,0))</f>
        <v>S2700000120discharge</v>
      </c>
      <c r="B1126" t="s">
        <v>48</v>
      </c>
      <c r="C1126">
        <v>20</v>
      </c>
      <c r="D1126" t="s">
        <v>82</v>
      </c>
      <c r="E1126">
        <v>181</v>
      </c>
      <c r="F1126">
        <v>1957</v>
      </c>
      <c r="G1126">
        <v>9.2488502810424098</v>
      </c>
      <c r="H1126" t="s">
        <v>32</v>
      </c>
    </row>
    <row r="1127" spans="1:8">
      <c r="A1127" t="str">
        <f>CONCATENATE(B1127,C1127,VLOOKUP(H1127,Sheet1!$D$1:$E$21,2,0))</f>
        <v>S0800001521discharge</v>
      </c>
      <c r="B1127" t="s">
        <v>33</v>
      </c>
      <c r="C1127">
        <v>21</v>
      </c>
      <c r="D1127" t="s">
        <v>83</v>
      </c>
      <c r="E1127">
        <v>518</v>
      </c>
      <c r="F1127">
        <v>16357</v>
      </c>
      <c r="G1127">
        <v>3.1668398850644901</v>
      </c>
      <c r="H1127" t="s">
        <v>32</v>
      </c>
    </row>
    <row r="1128" spans="1:8">
      <c r="A1128" t="str">
        <f>CONCATENATE(B1128,C1128,VLOOKUP(H1128,Sheet1!$D$1:$E$21,2,0))</f>
        <v>S0800001621discharge</v>
      </c>
      <c r="B1128" t="s">
        <v>34</v>
      </c>
      <c r="C1128">
        <v>21</v>
      </c>
      <c r="D1128" t="s">
        <v>83</v>
      </c>
      <c r="E1128">
        <v>129</v>
      </c>
      <c r="F1128">
        <v>4288</v>
      </c>
      <c r="G1128">
        <v>3.0083955223880499</v>
      </c>
      <c r="H1128" t="s">
        <v>32</v>
      </c>
    </row>
    <row r="1129" spans="1:8">
      <c r="A1129" t="str">
        <f>CONCATENATE(B1129,C1129,VLOOKUP(H1129,Sheet1!$D$1:$E$21,2,0))</f>
        <v>S0800001721discharge</v>
      </c>
      <c r="B1129" t="s">
        <v>35</v>
      </c>
      <c r="C1129">
        <v>21</v>
      </c>
      <c r="D1129" t="s">
        <v>83</v>
      </c>
      <c r="E1129">
        <v>240</v>
      </c>
      <c r="F1129">
        <v>6599</v>
      </c>
      <c r="G1129">
        <v>3.6369146840430302</v>
      </c>
      <c r="H1129" t="s">
        <v>32</v>
      </c>
    </row>
    <row r="1130" spans="1:8">
      <c r="A1130" t="str">
        <f>CONCATENATE(B1130,C1130,VLOOKUP(H1130,Sheet1!$D$1:$E$21,2,0))</f>
        <v>S0800001821discharge</v>
      </c>
      <c r="B1130" t="s">
        <v>36</v>
      </c>
      <c r="C1130">
        <v>21</v>
      </c>
      <c r="D1130" t="s">
        <v>83</v>
      </c>
      <c r="E1130">
        <v>398</v>
      </c>
      <c r="F1130">
        <v>10903</v>
      </c>
      <c r="G1130">
        <v>3.6503714573970401</v>
      </c>
      <c r="H1130" t="s">
        <v>32</v>
      </c>
    </row>
    <row r="1131" spans="1:8">
      <c r="A1131" t="str">
        <f>CONCATENATE(B1131,C1131,VLOOKUP(H1131,Sheet1!$D$1:$E$21,2,0))</f>
        <v>S0800001921discharge</v>
      </c>
      <c r="B1131" t="s">
        <v>37</v>
      </c>
      <c r="C1131">
        <v>21</v>
      </c>
      <c r="D1131" t="s">
        <v>83</v>
      </c>
      <c r="E1131">
        <v>277</v>
      </c>
      <c r="F1131">
        <v>8588</v>
      </c>
      <c r="G1131">
        <v>3.2254308337214699</v>
      </c>
      <c r="H1131" t="s">
        <v>32</v>
      </c>
    </row>
    <row r="1132" spans="1:8">
      <c r="A1132" t="str">
        <f>CONCATENATE(B1132,C1132,VLOOKUP(H1132,Sheet1!$D$1:$E$21,2,0))</f>
        <v>S0800002021discharge</v>
      </c>
      <c r="B1132" t="s">
        <v>38</v>
      </c>
      <c r="C1132">
        <v>21</v>
      </c>
      <c r="D1132" t="s">
        <v>83</v>
      </c>
      <c r="E1132">
        <v>596</v>
      </c>
      <c r="F1132">
        <v>22910</v>
      </c>
      <c r="G1132">
        <v>2.60148406809253</v>
      </c>
      <c r="H1132" t="s">
        <v>32</v>
      </c>
    </row>
    <row r="1133" spans="1:8">
      <c r="A1133" t="str">
        <f>CONCATENATE(B1133,C1133,VLOOKUP(H1133,Sheet1!$D$1:$E$21,2,0))</f>
        <v>S0800002121discharge</v>
      </c>
      <c r="B1133" t="s">
        <v>39</v>
      </c>
      <c r="C1133">
        <v>21</v>
      </c>
      <c r="D1133" t="s">
        <v>83</v>
      </c>
      <c r="E1133">
        <v>1566</v>
      </c>
      <c r="F1133">
        <v>66750</v>
      </c>
      <c r="G1133">
        <v>2.3460674157303298</v>
      </c>
      <c r="H1133" t="s">
        <v>32</v>
      </c>
    </row>
    <row r="1134" spans="1:8">
      <c r="A1134" t="str">
        <f>CONCATENATE(B1134,C1134,VLOOKUP(H1134,Sheet1!$D$1:$E$21,2,0))</f>
        <v>S0800002221discharge</v>
      </c>
      <c r="B1134" t="s">
        <v>40</v>
      </c>
      <c r="C1134">
        <v>21</v>
      </c>
      <c r="D1134" t="s">
        <v>83</v>
      </c>
      <c r="E1134">
        <v>323</v>
      </c>
      <c r="F1134">
        <v>10570</v>
      </c>
      <c r="G1134">
        <v>3.0558183538315902</v>
      </c>
      <c r="H1134" t="s">
        <v>32</v>
      </c>
    </row>
    <row r="1135" spans="1:8">
      <c r="A1135" t="str">
        <f>CONCATENATE(B1135,C1135,VLOOKUP(H1135,Sheet1!$D$1:$E$21,2,0))</f>
        <v>S0800002321discharge</v>
      </c>
      <c r="B1135" t="s">
        <v>41</v>
      </c>
      <c r="C1135">
        <v>21</v>
      </c>
      <c r="D1135" t="s">
        <v>83</v>
      </c>
      <c r="E1135">
        <v>745</v>
      </c>
      <c r="F1135">
        <v>24696</v>
      </c>
      <c r="G1135">
        <v>3.0166828636216301</v>
      </c>
      <c r="H1135" t="s">
        <v>32</v>
      </c>
    </row>
    <row r="1136" spans="1:8">
      <c r="A1136" t="str">
        <f>CONCATENATE(B1136,C1136,VLOOKUP(H1136,Sheet1!$D$1:$E$21,2,0))</f>
        <v>S0800002421discharge</v>
      </c>
      <c r="B1136" t="s">
        <v>42</v>
      </c>
      <c r="C1136">
        <v>21</v>
      </c>
      <c r="D1136" t="s">
        <v>83</v>
      </c>
      <c r="E1136">
        <v>867</v>
      </c>
      <c r="F1136">
        <v>30737</v>
      </c>
      <c r="G1136">
        <v>2.82070468816084</v>
      </c>
      <c r="H1136" t="s">
        <v>32</v>
      </c>
    </row>
    <row r="1137" spans="1:8">
      <c r="A1137" t="str">
        <f>CONCATENATE(B1137,C1137,VLOOKUP(H1137,Sheet1!$D$1:$E$21,2,0))</f>
        <v>S0800002521discharge</v>
      </c>
      <c r="B1137" t="s">
        <v>43</v>
      </c>
      <c r="C1137">
        <v>21</v>
      </c>
      <c r="D1137" t="s">
        <v>83</v>
      </c>
      <c r="E1137">
        <v>35</v>
      </c>
      <c r="F1137">
        <v>770</v>
      </c>
      <c r="G1137">
        <v>4.5454545454545396</v>
      </c>
      <c r="H1137" t="s">
        <v>32</v>
      </c>
    </row>
    <row r="1138" spans="1:8">
      <c r="A1138" t="str">
        <f>CONCATENATE(B1138,C1138,VLOOKUP(H1138,Sheet1!$D$1:$E$21,2,0))</f>
        <v>S0800002621discharge</v>
      </c>
      <c r="B1138" t="s">
        <v>44</v>
      </c>
      <c r="C1138">
        <v>21</v>
      </c>
      <c r="D1138" t="s">
        <v>83</v>
      </c>
      <c r="E1138">
        <v>19</v>
      </c>
      <c r="F1138">
        <v>946</v>
      </c>
      <c r="G1138">
        <v>2.00845665961945</v>
      </c>
      <c r="H1138" t="s">
        <v>32</v>
      </c>
    </row>
    <row r="1139" spans="1:8">
      <c r="A1139" t="str">
        <f>CONCATENATE(B1139,C1139,VLOOKUP(H1139,Sheet1!$D$1:$E$21,2,0))</f>
        <v>S0800002721discharge</v>
      </c>
      <c r="B1139" t="s">
        <v>45</v>
      </c>
      <c r="C1139">
        <v>21</v>
      </c>
      <c r="D1139" t="s">
        <v>83</v>
      </c>
      <c r="E1139">
        <v>631</v>
      </c>
      <c r="F1139">
        <v>17180</v>
      </c>
      <c r="G1139">
        <v>3.6728754365541301</v>
      </c>
      <c r="H1139" t="s">
        <v>32</v>
      </c>
    </row>
    <row r="1140" spans="1:8">
      <c r="A1140" t="str">
        <f>CONCATENATE(B1140,C1140,VLOOKUP(H1140,Sheet1!$D$1:$E$21,2,0))</f>
        <v>S0800002821discharge</v>
      </c>
      <c r="B1140" t="s">
        <v>46</v>
      </c>
      <c r="C1140">
        <v>21</v>
      </c>
      <c r="D1140" t="s">
        <v>83</v>
      </c>
      <c r="E1140">
        <v>32</v>
      </c>
      <c r="F1140">
        <v>1148</v>
      </c>
      <c r="G1140">
        <v>2.7874564459930302</v>
      </c>
      <c r="H1140" t="s">
        <v>32</v>
      </c>
    </row>
    <row r="1141" spans="1:8">
      <c r="A1141" t="str">
        <f>CONCATENATE(B1141,C1141,VLOOKUP(H1141,Sheet1!$D$1:$E$21,2,0))</f>
        <v>S0810000121discharge</v>
      </c>
      <c r="B1141" t="s">
        <v>47</v>
      </c>
      <c r="C1141">
        <v>21</v>
      </c>
      <c r="D1141" t="s">
        <v>83</v>
      </c>
      <c r="E1141">
        <v>24</v>
      </c>
      <c r="F1141">
        <v>3372</v>
      </c>
      <c r="G1141">
        <v>0.71174377224199203</v>
      </c>
      <c r="H1141" t="s">
        <v>32</v>
      </c>
    </row>
    <row r="1142" spans="1:8">
      <c r="A1142" t="str">
        <f>CONCATENATE(B1142,C1142,VLOOKUP(H1142,Sheet1!$D$1:$E$21,2,0))</f>
        <v>S2700000121discharge</v>
      </c>
      <c r="B1142" t="s">
        <v>48</v>
      </c>
      <c r="C1142">
        <v>21</v>
      </c>
      <c r="D1142" t="s">
        <v>83</v>
      </c>
      <c r="E1142">
        <v>173</v>
      </c>
      <c r="F1142">
        <v>1773</v>
      </c>
      <c r="G1142">
        <v>9.7574732092498593</v>
      </c>
      <c r="H1142" t="s">
        <v>32</v>
      </c>
    </row>
    <row r="1143" spans="1:8">
      <c r="A1143" t="str">
        <f>CONCATENATE(B1143,C1143,VLOOKUP(H1143,Sheet1!$D$1:$E$21,2,0))</f>
        <v>S0800001522discharge</v>
      </c>
      <c r="B1143" t="s">
        <v>33</v>
      </c>
      <c r="C1143">
        <v>22</v>
      </c>
      <c r="D1143" t="s">
        <v>84</v>
      </c>
      <c r="E1143">
        <v>427</v>
      </c>
      <c r="F1143">
        <v>16315</v>
      </c>
      <c r="G1143">
        <v>2.6172234140361601</v>
      </c>
      <c r="H1143" t="s">
        <v>32</v>
      </c>
    </row>
    <row r="1144" spans="1:8">
      <c r="A1144" t="str">
        <f>CONCATENATE(B1144,C1144,VLOOKUP(H1144,Sheet1!$D$1:$E$21,2,0))</f>
        <v>S0800001622discharge</v>
      </c>
      <c r="B1144" t="s">
        <v>34</v>
      </c>
      <c r="C1144">
        <v>22</v>
      </c>
      <c r="D1144" t="s">
        <v>84</v>
      </c>
      <c r="E1144">
        <v>99</v>
      </c>
      <c r="F1144">
        <v>4653</v>
      </c>
      <c r="G1144">
        <v>2.1276595744680802</v>
      </c>
      <c r="H1144" t="s">
        <v>32</v>
      </c>
    </row>
    <row r="1145" spans="1:8">
      <c r="A1145" t="str">
        <f>CONCATENATE(B1145,C1145,VLOOKUP(H1145,Sheet1!$D$1:$E$21,2,0))</f>
        <v>S0800001722discharge</v>
      </c>
      <c r="B1145" t="s">
        <v>35</v>
      </c>
      <c r="C1145">
        <v>22</v>
      </c>
      <c r="D1145" t="s">
        <v>84</v>
      </c>
      <c r="E1145">
        <v>195</v>
      </c>
      <c r="F1145">
        <v>6631</v>
      </c>
      <c r="G1145">
        <v>2.94073292112803</v>
      </c>
      <c r="H1145" t="s">
        <v>32</v>
      </c>
    </row>
    <row r="1146" spans="1:8">
      <c r="A1146" t="str">
        <f>CONCATENATE(B1146,C1146,VLOOKUP(H1146,Sheet1!$D$1:$E$21,2,0))</f>
        <v>S0800001822discharge</v>
      </c>
      <c r="B1146" t="s">
        <v>36</v>
      </c>
      <c r="C1146">
        <v>22</v>
      </c>
      <c r="D1146" t="s">
        <v>84</v>
      </c>
      <c r="E1146">
        <v>347</v>
      </c>
      <c r="F1146">
        <v>10977</v>
      </c>
      <c r="G1146">
        <v>3.16115514257082</v>
      </c>
      <c r="H1146" t="s">
        <v>32</v>
      </c>
    </row>
    <row r="1147" spans="1:8">
      <c r="A1147" t="str">
        <f>CONCATENATE(B1147,C1147,VLOOKUP(H1147,Sheet1!$D$1:$E$21,2,0))</f>
        <v>S0800001922discharge</v>
      </c>
      <c r="B1147" t="s">
        <v>37</v>
      </c>
      <c r="C1147">
        <v>22</v>
      </c>
      <c r="D1147" t="s">
        <v>84</v>
      </c>
      <c r="E1147">
        <v>295</v>
      </c>
      <c r="F1147">
        <v>8617</v>
      </c>
      <c r="G1147">
        <v>3.42346524312405</v>
      </c>
      <c r="H1147" t="s">
        <v>32</v>
      </c>
    </row>
    <row r="1148" spans="1:8">
      <c r="A1148" t="str">
        <f>CONCATENATE(B1148,C1148,VLOOKUP(H1148,Sheet1!$D$1:$E$21,2,0))</f>
        <v>S0800002022discharge</v>
      </c>
      <c r="B1148" t="s">
        <v>38</v>
      </c>
      <c r="C1148">
        <v>22</v>
      </c>
      <c r="D1148" t="s">
        <v>84</v>
      </c>
      <c r="E1148">
        <v>573</v>
      </c>
      <c r="F1148">
        <v>22952</v>
      </c>
      <c r="G1148">
        <v>2.4965144649703701</v>
      </c>
      <c r="H1148" t="s">
        <v>32</v>
      </c>
    </row>
    <row r="1149" spans="1:8">
      <c r="A1149" t="str">
        <f>CONCATENATE(B1149,C1149,VLOOKUP(H1149,Sheet1!$D$1:$E$21,2,0))</f>
        <v>S0800002122discharge</v>
      </c>
      <c r="B1149" t="s">
        <v>39</v>
      </c>
      <c r="C1149">
        <v>22</v>
      </c>
      <c r="D1149" t="s">
        <v>84</v>
      </c>
      <c r="E1149">
        <v>1310</v>
      </c>
      <c r="F1149">
        <v>68135</v>
      </c>
      <c r="G1149">
        <v>1.9226535554413999</v>
      </c>
      <c r="H1149" t="s">
        <v>32</v>
      </c>
    </row>
    <row r="1150" spans="1:8">
      <c r="A1150" t="str">
        <f>CONCATENATE(B1150,C1150,VLOOKUP(H1150,Sheet1!$D$1:$E$21,2,0))</f>
        <v>S0800002222discharge</v>
      </c>
      <c r="B1150" t="s">
        <v>40</v>
      </c>
      <c r="C1150">
        <v>22</v>
      </c>
      <c r="D1150" t="s">
        <v>84</v>
      </c>
      <c r="E1150">
        <v>273</v>
      </c>
      <c r="F1150">
        <v>11128</v>
      </c>
      <c r="G1150">
        <v>2.45327102803738</v>
      </c>
      <c r="H1150" t="s">
        <v>32</v>
      </c>
    </row>
    <row r="1151" spans="1:8">
      <c r="A1151" t="str">
        <f>CONCATENATE(B1151,C1151,VLOOKUP(H1151,Sheet1!$D$1:$E$21,2,0))</f>
        <v>S0800002322discharge</v>
      </c>
      <c r="B1151" t="s">
        <v>41</v>
      </c>
      <c r="C1151">
        <v>22</v>
      </c>
      <c r="D1151" t="s">
        <v>84</v>
      </c>
      <c r="E1151">
        <v>659</v>
      </c>
      <c r="F1151">
        <v>24669</v>
      </c>
      <c r="G1151">
        <v>2.67136892456119</v>
      </c>
      <c r="H1151" t="s">
        <v>32</v>
      </c>
    </row>
    <row r="1152" spans="1:8">
      <c r="A1152" t="str">
        <f>CONCATENATE(B1152,C1152,VLOOKUP(H1152,Sheet1!$D$1:$E$21,2,0))</f>
        <v>S0800002422discharge</v>
      </c>
      <c r="B1152" t="s">
        <v>42</v>
      </c>
      <c r="C1152">
        <v>22</v>
      </c>
      <c r="D1152" t="s">
        <v>84</v>
      </c>
      <c r="E1152">
        <v>811</v>
      </c>
      <c r="F1152">
        <v>31041</v>
      </c>
      <c r="G1152">
        <v>2.6126735607744598</v>
      </c>
      <c r="H1152" t="s">
        <v>32</v>
      </c>
    </row>
    <row r="1153" spans="1:8">
      <c r="A1153" t="str">
        <f>CONCATENATE(B1153,C1153,VLOOKUP(H1153,Sheet1!$D$1:$E$21,2,0))</f>
        <v>S0800002522discharge</v>
      </c>
      <c r="B1153" t="s">
        <v>43</v>
      </c>
      <c r="C1153">
        <v>22</v>
      </c>
      <c r="D1153" t="s">
        <v>84</v>
      </c>
      <c r="E1153">
        <v>38</v>
      </c>
      <c r="F1153">
        <v>784</v>
      </c>
      <c r="G1153">
        <v>4.8469387755101998</v>
      </c>
      <c r="H1153" t="s">
        <v>32</v>
      </c>
    </row>
    <row r="1154" spans="1:8">
      <c r="A1154" t="str">
        <f>CONCATENATE(B1154,C1154,VLOOKUP(H1154,Sheet1!$D$1:$E$21,2,0))</f>
        <v>S0800002622discharge</v>
      </c>
      <c r="B1154" t="s">
        <v>44</v>
      </c>
      <c r="C1154">
        <v>22</v>
      </c>
      <c r="D1154" t="s">
        <v>84</v>
      </c>
      <c r="E1154">
        <v>24</v>
      </c>
      <c r="F1154">
        <v>935</v>
      </c>
      <c r="G1154">
        <v>2.5668449197860901</v>
      </c>
      <c r="H1154" t="s">
        <v>32</v>
      </c>
    </row>
    <row r="1155" spans="1:8">
      <c r="A1155" t="str">
        <f>CONCATENATE(B1155,C1155,VLOOKUP(H1155,Sheet1!$D$1:$E$21,2,0))</f>
        <v>S0800002722discharge</v>
      </c>
      <c r="B1155" t="s">
        <v>45</v>
      </c>
      <c r="C1155">
        <v>22</v>
      </c>
      <c r="D1155" t="s">
        <v>84</v>
      </c>
      <c r="E1155">
        <v>547</v>
      </c>
      <c r="F1155">
        <v>16907</v>
      </c>
      <c r="G1155">
        <v>3.2353463062636698</v>
      </c>
      <c r="H1155" t="s">
        <v>32</v>
      </c>
    </row>
    <row r="1156" spans="1:8">
      <c r="A1156" t="str">
        <f>CONCATENATE(B1156,C1156,VLOOKUP(H1156,Sheet1!$D$1:$E$21,2,0))</f>
        <v>S0800002822discharge</v>
      </c>
      <c r="B1156" t="s">
        <v>46</v>
      </c>
      <c r="C1156">
        <v>22</v>
      </c>
      <c r="D1156" t="s">
        <v>84</v>
      </c>
      <c r="E1156">
        <v>19</v>
      </c>
      <c r="F1156">
        <v>1143</v>
      </c>
      <c r="G1156">
        <v>1.66229221347331</v>
      </c>
      <c r="H1156" t="s">
        <v>32</v>
      </c>
    </row>
    <row r="1157" spans="1:8">
      <c r="A1157" t="str">
        <f>CONCATENATE(B1157,C1157,VLOOKUP(H1157,Sheet1!$D$1:$E$21,2,0))</f>
        <v>S0810000122discharge</v>
      </c>
      <c r="B1157" t="s">
        <v>47</v>
      </c>
      <c r="C1157">
        <v>22</v>
      </c>
      <c r="D1157" t="s">
        <v>84</v>
      </c>
      <c r="E1157">
        <v>23</v>
      </c>
      <c r="F1157">
        <v>3442</v>
      </c>
      <c r="G1157">
        <v>0.66821615339918605</v>
      </c>
      <c r="H1157" t="s">
        <v>32</v>
      </c>
    </row>
    <row r="1158" spans="1:8">
      <c r="A1158" t="str">
        <f>CONCATENATE(B1158,C1158,VLOOKUP(H1158,Sheet1!$D$1:$E$21,2,0))</f>
        <v>S2700000122discharge</v>
      </c>
      <c r="B1158" t="s">
        <v>48</v>
      </c>
      <c r="C1158">
        <v>22</v>
      </c>
      <c r="D1158" t="s">
        <v>84</v>
      </c>
      <c r="E1158">
        <v>143</v>
      </c>
      <c r="F1158">
        <v>1643</v>
      </c>
      <c r="G1158">
        <v>8.7035909920876406</v>
      </c>
      <c r="H1158" t="s">
        <v>32</v>
      </c>
    </row>
    <row r="1159" spans="1:8">
      <c r="A1159" t="str">
        <f>CONCATENATE(B1159,C1159,VLOOKUP(H1159,Sheet1!$D$1:$E$21,2,0))</f>
        <v>S0800001523discharge</v>
      </c>
      <c r="B1159" t="s">
        <v>33</v>
      </c>
      <c r="C1159">
        <v>23</v>
      </c>
      <c r="D1159" t="s">
        <v>85</v>
      </c>
      <c r="E1159">
        <v>423</v>
      </c>
      <c r="F1159">
        <v>16500</v>
      </c>
      <c r="G1159">
        <v>2.5636363636363599</v>
      </c>
      <c r="H1159" t="s">
        <v>32</v>
      </c>
    </row>
    <row r="1160" spans="1:8">
      <c r="A1160" t="str">
        <f>CONCATENATE(B1160,C1160,VLOOKUP(H1160,Sheet1!$D$1:$E$21,2,0))</f>
        <v>S0800001623discharge</v>
      </c>
      <c r="B1160" t="s">
        <v>34</v>
      </c>
      <c r="C1160">
        <v>23</v>
      </c>
      <c r="D1160" t="s">
        <v>85</v>
      </c>
      <c r="E1160">
        <v>121</v>
      </c>
      <c r="F1160">
        <v>4723</v>
      </c>
      <c r="G1160">
        <v>2.5619309760745201</v>
      </c>
      <c r="H1160" t="s">
        <v>32</v>
      </c>
    </row>
    <row r="1161" spans="1:8">
      <c r="A1161" t="str">
        <f>CONCATENATE(B1161,C1161,VLOOKUP(H1161,Sheet1!$D$1:$E$21,2,0))</f>
        <v>S0800001723discharge</v>
      </c>
      <c r="B1161" t="s">
        <v>35</v>
      </c>
      <c r="C1161">
        <v>23</v>
      </c>
      <c r="D1161" t="s">
        <v>85</v>
      </c>
      <c r="E1161">
        <v>197</v>
      </c>
      <c r="F1161">
        <v>6770</v>
      </c>
      <c r="G1161">
        <v>2.90989660265878</v>
      </c>
      <c r="H1161" t="s">
        <v>32</v>
      </c>
    </row>
    <row r="1162" spans="1:8">
      <c r="A1162" t="str">
        <f>CONCATENATE(B1162,C1162,VLOOKUP(H1162,Sheet1!$D$1:$E$21,2,0))</f>
        <v>S0800001823discharge</v>
      </c>
      <c r="B1162" t="s">
        <v>36</v>
      </c>
      <c r="C1162">
        <v>23</v>
      </c>
      <c r="D1162" t="s">
        <v>85</v>
      </c>
      <c r="E1162">
        <v>322</v>
      </c>
      <c r="F1162">
        <v>10817</v>
      </c>
      <c r="G1162">
        <v>2.9767957844134201</v>
      </c>
      <c r="H1162" t="s">
        <v>32</v>
      </c>
    </row>
    <row r="1163" spans="1:8">
      <c r="A1163" t="str">
        <f>CONCATENATE(B1163,C1163,VLOOKUP(H1163,Sheet1!$D$1:$E$21,2,0))</f>
        <v>S0800001923discharge</v>
      </c>
      <c r="B1163" t="s">
        <v>37</v>
      </c>
      <c r="C1163">
        <v>23</v>
      </c>
      <c r="D1163" t="s">
        <v>85</v>
      </c>
      <c r="E1163">
        <v>277</v>
      </c>
      <c r="F1163">
        <v>8587</v>
      </c>
      <c r="G1163">
        <v>3.2258064516128999</v>
      </c>
      <c r="H1163" t="s">
        <v>32</v>
      </c>
    </row>
    <row r="1164" spans="1:8">
      <c r="A1164" t="str">
        <f>CONCATENATE(B1164,C1164,VLOOKUP(H1164,Sheet1!$D$1:$E$21,2,0))</f>
        <v>S0800002023discharge</v>
      </c>
      <c r="B1164" t="s">
        <v>38</v>
      </c>
      <c r="C1164">
        <v>23</v>
      </c>
      <c r="D1164" t="s">
        <v>85</v>
      </c>
      <c r="E1164">
        <v>565</v>
      </c>
      <c r="F1164">
        <v>21842</v>
      </c>
      <c r="G1164">
        <v>2.5867594542624301</v>
      </c>
      <c r="H1164" t="s">
        <v>32</v>
      </c>
    </row>
    <row r="1165" spans="1:8">
      <c r="A1165" t="str">
        <f>CONCATENATE(B1165,C1165,VLOOKUP(H1165,Sheet1!$D$1:$E$21,2,0))</f>
        <v>S0800002123discharge</v>
      </c>
      <c r="B1165" t="s">
        <v>39</v>
      </c>
      <c r="C1165">
        <v>23</v>
      </c>
      <c r="D1165" t="s">
        <v>85</v>
      </c>
      <c r="E1165">
        <v>1342</v>
      </c>
      <c r="F1165">
        <v>69706</v>
      </c>
      <c r="G1165">
        <v>1.9252288181792001</v>
      </c>
      <c r="H1165" t="s">
        <v>32</v>
      </c>
    </row>
    <row r="1166" spans="1:8">
      <c r="A1166" t="str">
        <f>CONCATENATE(B1166,C1166,VLOOKUP(H1166,Sheet1!$D$1:$E$21,2,0))</f>
        <v>S0800002223discharge</v>
      </c>
      <c r="B1166" t="s">
        <v>40</v>
      </c>
      <c r="C1166">
        <v>23</v>
      </c>
      <c r="D1166" t="s">
        <v>85</v>
      </c>
      <c r="E1166">
        <v>297</v>
      </c>
      <c r="F1166">
        <v>11145</v>
      </c>
      <c r="G1166">
        <v>2.6648721399730801</v>
      </c>
      <c r="H1166" t="s">
        <v>32</v>
      </c>
    </row>
    <row r="1167" spans="1:8">
      <c r="A1167" t="str">
        <f>CONCATENATE(B1167,C1167,VLOOKUP(H1167,Sheet1!$D$1:$E$21,2,0))</f>
        <v>S0800002323discharge</v>
      </c>
      <c r="B1167" t="s">
        <v>41</v>
      </c>
      <c r="C1167">
        <v>23</v>
      </c>
      <c r="D1167" t="s">
        <v>85</v>
      </c>
      <c r="E1167">
        <v>593</v>
      </c>
      <c r="F1167">
        <v>23970</v>
      </c>
      <c r="G1167">
        <v>2.4739257405089599</v>
      </c>
      <c r="H1167" t="s">
        <v>32</v>
      </c>
    </row>
    <row r="1168" spans="1:8">
      <c r="A1168" t="str">
        <f>CONCATENATE(B1168,C1168,VLOOKUP(H1168,Sheet1!$D$1:$E$21,2,0))</f>
        <v>S0800002423discharge</v>
      </c>
      <c r="B1168" t="s">
        <v>42</v>
      </c>
      <c r="C1168">
        <v>23</v>
      </c>
      <c r="D1168" t="s">
        <v>85</v>
      </c>
      <c r="E1168">
        <v>749</v>
      </c>
      <c r="F1168">
        <v>30985</v>
      </c>
      <c r="G1168">
        <v>2.4172986929159199</v>
      </c>
      <c r="H1168" t="s">
        <v>32</v>
      </c>
    </row>
    <row r="1169" spans="1:8">
      <c r="A1169" t="str">
        <f>CONCATENATE(B1169,C1169,VLOOKUP(H1169,Sheet1!$D$1:$E$21,2,0))</f>
        <v>S0800002523discharge</v>
      </c>
      <c r="B1169" t="s">
        <v>43</v>
      </c>
      <c r="C1169">
        <v>23</v>
      </c>
      <c r="D1169" t="s">
        <v>85</v>
      </c>
      <c r="E1169">
        <v>25</v>
      </c>
      <c r="F1169">
        <v>784</v>
      </c>
      <c r="G1169">
        <v>3.18877551020408</v>
      </c>
      <c r="H1169" t="s">
        <v>32</v>
      </c>
    </row>
    <row r="1170" spans="1:8">
      <c r="A1170" t="str">
        <f>CONCATENATE(B1170,C1170,VLOOKUP(H1170,Sheet1!$D$1:$E$21,2,0))</f>
        <v>S0800002623discharge</v>
      </c>
      <c r="B1170" t="s">
        <v>44</v>
      </c>
      <c r="C1170">
        <v>23</v>
      </c>
      <c r="D1170" t="s">
        <v>85</v>
      </c>
      <c r="E1170">
        <v>16</v>
      </c>
      <c r="F1170">
        <v>915</v>
      </c>
      <c r="G1170">
        <v>1.74863387978142</v>
      </c>
      <c r="H1170" t="s">
        <v>32</v>
      </c>
    </row>
    <row r="1171" spans="1:8">
      <c r="A1171" t="str">
        <f>CONCATENATE(B1171,C1171,VLOOKUP(H1171,Sheet1!$D$1:$E$21,2,0))</f>
        <v>S0800002723discharge</v>
      </c>
      <c r="B1171" t="s">
        <v>45</v>
      </c>
      <c r="C1171">
        <v>23</v>
      </c>
      <c r="D1171" t="s">
        <v>85</v>
      </c>
      <c r="E1171">
        <v>543</v>
      </c>
      <c r="F1171">
        <v>16491</v>
      </c>
      <c r="G1171">
        <v>3.2927051118791999</v>
      </c>
      <c r="H1171" t="s">
        <v>32</v>
      </c>
    </row>
    <row r="1172" spans="1:8">
      <c r="A1172" t="str">
        <f>CONCATENATE(B1172,C1172,VLOOKUP(H1172,Sheet1!$D$1:$E$21,2,0))</f>
        <v>S0800002823discharge</v>
      </c>
      <c r="B1172" t="s">
        <v>46</v>
      </c>
      <c r="C1172">
        <v>23</v>
      </c>
      <c r="D1172" t="s">
        <v>85</v>
      </c>
      <c r="E1172">
        <v>27</v>
      </c>
      <c r="F1172">
        <v>1229</v>
      </c>
      <c r="G1172">
        <v>2.1969080553295299</v>
      </c>
      <c r="H1172" t="s">
        <v>32</v>
      </c>
    </row>
    <row r="1173" spans="1:8">
      <c r="A1173" t="str">
        <f>CONCATENATE(B1173,C1173,VLOOKUP(H1173,Sheet1!$D$1:$E$21,2,0))</f>
        <v>S0810000123discharge</v>
      </c>
      <c r="B1173" t="s">
        <v>47</v>
      </c>
      <c r="C1173">
        <v>23</v>
      </c>
      <c r="D1173" t="s">
        <v>85</v>
      </c>
      <c r="E1173">
        <v>19</v>
      </c>
      <c r="F1173">
        <v>3324</v>
      </c>
      <c r="G1173">
        <v>0.57160048134777297</v>
      </c>
      <c r="H1173" t="s">
        <v>32</v>
      </c>
    </row>
    <row r="1174" spans="1:8">
      <c r="A1174" t="str">
        <f>CONCATENATE(B1174,C1174,VLOOKUP(H1174,Sheet1!$D$1:$E$21,2,0))</f>
        <v>S2700000123discharge</v>
      </c>
      <c r="B1174" t="s">
        <v>48</v>
      </c>
      <c r="C1174">
        <v>23</v>
      </c>
      <c r="D1174" t="s">
        <v>85</v>
      </c>
      <c r="E1174">
        <v>171</v>
      </c>
      <c r="F1174">
        <v>1608</v>
      </c>
      <c r="G1174">
        <v>10.634328358208901</v>
      </c>
      <c r="H1174" t="s">
        <v>32</v>
      </c>
    </row>
    <row r="1175" spans="1:8">
      <c r="A1175" t="str">
        <f>CONCATENATE(B1175,C1175,VLOOKUP(H1175,Sheet1!$D$1:$E$21,2,0))</f>
        <v>S0800001524discharge</v>
      </c>
      <c r="B1175" t="s">
        <v>33</v>
      </c>
      <c r="C1175">
        <v>24</v>
      </c>
      <c r="D1175" t="s">
        <v>86</v>
      </c>
      <c r="E1175">
        <v>483</v>
      </c>
      <c r="F1175">
        <v>16471</v>
      </c>
      <c r="G1175">
        <v>2.9324266893327602</v>
      </c>
      <c r="H1175" t="s">
        <v>32</v>
      </c>
    </row>
    <row r="1176" spans="1:8">
      <c r="A1176" t="str">
        <f>CONCATENATE(B1176,C1176,VLOOKUP(H1176,Sheet1!$D$1:$E$21,2,0))</f>
        <v>S0800001624discharge</v>
      </c>
      <c r="B1176" t="s">
        <v>34</v>
      </c>
      <c r="C1176">
        <v>24</v>
      </c>
      <c r="D1176" t="s">
        <v>86</v>
      </c>
      <c r="E1176">
        <v>99</v>
      </c>
      <c r="F1176">
        <v>4689</v>
      </c>
      <c r="G1176">
        <v>2.1113243761996099</v>
      </c>
      <c r="H1176" t="s">
        <v>32</v>
      </c>
    </row>
    <row r="1177" spans="1:8">
      <c r="A1177" t="str">
        <f>CONCATENATE(B1177,C1177,VLOOKUP(H1177,Sheet1!$D$1:$E$21,2,0))</f>
        <v>S0800001724discharge</v>
      </c>
      <c r="B1177" t="s">
        <v>35</v>
      </c>
      <c r="C1177">
        <v>24</v>
      </c>
      <c r="D1177" t="s">
        <v>86</v>
      </c>
      <c r="E1177">
        <v>221</v>
      </c>
      <c r="F1177">
        <v>6743</v>
      </c>
      <c r="G1177">
        <v>3.2774729348954401</v>
      </c>
      <c r="H1177" t="s">
        <v>32</v>
      </c>
    </row>
    <row r="1178" spans="1:8">
      <c r="A1178" t="str">
        <f>CONCATENATE(B1178,C1178,VLOOKUP(H1178,Sheet1!$D$1:$E$21,2,0))</f>
        <v>S0800001824discharge</v>
      </c>
      <c r="B1178" t="s">
        <v>36</v>
      </c>
      <c r="C1178">
        <v>24</v>
      </c>
      <c r="D1178" t="s">
        <v>86</v>
      </c>
      <c r="E1178">
        <v>373</v>
      </c>
      <c r="F1178">
        <v>10855</v>
      </c>
      <c r="G1178">
        <v>3.43620451404882</v>
      </c>
      <c r="H1178" t="s">
        <v>32</v>
      </c>
    </row>
    <row r="1179" spans="1:8">
      <c r="A1179" t="str">
        <f>CONCATENATE(B1179,C1179,VLOOKUP(H1179,Sheet1!$D$1:$E$21,2,0))</f>
        <v>S0800001924discharge</v>
      </c>
      <c r="B1179" t="s">
        <v>37</v>
      </c>
      <c r="C1179">
        <v>24</v>
      </c>
      <c r="D1179" t="s">
        <v>86</v>
      </c>
      <c r="E1179">
        <v>255</v>
      </c>
      <c r="F1179">
        <v>8426</v>
      </c>
      <c r="G1179">
        <v>3.0263470211250798</v>
      </c>
      <c r="H1179" t="s">
        <v>32</v>
      </c>
    </row>
    <row r="1180" spans="1:8">
      <c r="A1180" t="str">
        <f>CONCATENATE(B1180,C1180,VLOOKUP(H1180,Sheet1!$D$1:$E$21,2,0))</f>
        <v>S0800002024discharge</v>
      </c>
      <c r="B1180" t="s">
        <v>38</v>
      </c>
      <c r="C1180">
        <v>24</v>
      </c>
      <c r="D1180" t="s">
        <v>86</v>
      </c>
      <c r="E1180">
        <v>627</v>
      </c>
      <c r="F1180">
        <v>21835</v>
      </c>
      <c r="G1180">
        <v>2.8715365239294699</v>
      </c>
      <c r="H1180" t="s">
        <v>32</v>
      </c>
    </row>
    <row r="1181" spans="1:8">
      <c r="A1181" t="str">
        <f>CONCATENATE(B1181,C1181,VLOOKUP(H1181,Sheet1!$D$1:$E$21,2,0))</f>
        <v>S0800002124discharge</v>
      </c>
      <c r="B1181" t="s">
        <v>39</v>
      </c>
      <c r="C1181">
        <v>24</v>
      </c>
      <c r="D1181" t="s">
        <v>86</v>
      </c>
      <c r="E1181">
        <v>1452</v>
      </c>
      <c r="F1181">
        <v>71088</v>
      </c>
      <c r="G1181">
        <v>2.04253882511816</v>
      </c>
      <c r="H1181" t="s">
        <v>32</v>
      </c>
    </row>
    <row r="1182" spans="1:8">
      <c r="A1182" t="str">
        <f>CONCATENATE(B1182,C1182,VLOOKUP(H1182,Sheet1!$D$1:$E$21,2,0))</f>
        <v>S0800002224discharge</v>
      </c>
      <c r="B1182" t="s">
        <v>40</v>
      </c>
      <c r="C1182">
        <v>24</v>
      </c>
      <c r="D1182" t="s">
        <v>86</v>
      </c>
      <c r="E1182">
        <v>282</v>
      </c>
      <c r="F1182">
        <v>11062</v>
      </c>
      <c r="G1182">
        <v>2.5492677635147301</v>
      </c>
      <c r="H1182" t="s">
        <v>32</v>
      </c>
    </row>
    <row r="1183" spans="1:8">
      <c r="A1183" t="str">
        <f>CONCATENATE(B1183,C1183,VLOOKUP(H1183,Sheet1!$D$1:$E$21,2,0))</f>
        <v>S0800002324discharge</v>
      </c>
      <c r="B1183" t="s">
        <v>41</v>
      </c>
      <c r="C1183">
        <v>24</v>
      </c>
      <c r="D1183" t="s">
        <v>86</v>
      </c>
      <c r="E1183">
        <v>666</v>
      </c>
      <c r="F1183">
        <v>24782</v>
      </c>
      <c r="G1183">
        <v>2.6874344282140199</v>
      </c>
      <c r="H1183" t="s">
        <v>32</v>
      </c>
    </row>
    <row r="1184" spans="1:8">
      <c r="A1184" t="str">
        <f>CONCATENATE(B1184,C1184,VLOOKUP(H1184,Sheet1!$D$1:$E$21,2,0))</f>
        <v>S0800002424discharge</v>
      </c>
      <c r="B1184" t="s">
        <v>42</v>
      </c>
      <c r="C1184">
        <v>24</v>
      </c>
      <c r="D1184" t="s">
        <v>86</v>
      </c>
      <c r="E1184">
        <v>830</v>
      </c>
      <c r="F1184">
        <v>31079</v>
      </c>
      <c r="G1184">
        <v>2.6706135976061001</v>
      </c>
      <c r="H1184" t="s">
        <v>32</v>
      </c>
    </row>
    <row r="1185" spans="1:8">
      <c r="A1185" t="str">
        <f>CONCATENATE(B1185,C1185,VLOOKUP(H1185,Sheet1!$D$1:$E$21,2,0))</f>
        <v>S0800002524discharge</v>
      </c>
      <c r="B1185" t="s">
        <v>43</v>
      </c>
      <c r="C1185">
        <v>24</v>
      </c>
      <c r="D1185" t="s">
        <v>86</v>
      </c>
      <c r="E1185">
        <v>21</v>
      </c>
      <c r="F1185">
        <v>832</v>
      </c>
      <c r="G1185">
        <v>2.5240384615384599</v>
      </c>
      <c r="H1185" t="s">
        <v>32</v>
      </c>
    </row>
    <row r="1186" spans="1:8">
      <c r="A1186" t="str">
        <f>CONCATENATE(B1186,C1186,VLOOKUP(H1186,Sheet1!$D$1:$E$21,2,0))</f>
        <v>S0800002624discharge</v>
      </c>
      <c r="B1186" t="s">
        <v>44</v>
      </c>
      <c r="C1186">
        <v>24</v>
      </c>
      <c r="D1186" t="s">
        <v>86</v>
      </c>
      <c r="E1186">
        <v>15</v>
      </c>
      <c r="F1186">
        <v>932</v>
      </c>
      <c r="G1186">
        <v>1.6094420600858299</v>
      </c>
      <c r="H1186" t="s">
        <v>32</v>
      </c>
    </row>
    <row r="1187" spans="1:8">
      <c r="A1187" t="str">
        <f>CONCATENATE(B1187,C1187,VLOOKUP(H1187,Sheet1!$D$1:$E$21,2,0))</f>
        <v>S0800002724discharge</v>
      </c>
      <c r="B1187" t="s">
        <v>45</v>
      </c>
      <c r="C1187">
        <v>24</v>
      </c>
      <c r="D1187" t="s">
        <v>86</v>
      </c>
      <c r="E1187">
        <v>558</v>
      </c>
      <c r="F1187">
        <v>16330</v>
      </c>
      <c r="G1187">
        <v>3.4170238824249801</v>
      </c>
      <c r="H1187" t="s">
        <v>32</v>
      </c>
    </row>
    <row r="1188" spans="1:8">
      <c r="A1188" t="str">
        <f>CONCATENATE(B1188,C1188,VLOOKUP(H1188,Sheet1!$D$1:$E$21,2,0))</f>
        <v>S0800002824discharge</v>
      </c>
      <c r="B1188" t="s">
        <v>46</v>
      </c>
      <c r="C1188">
        <v>24</v>
      </c>
      <c r="D1188" t="s">
        <v>86</v>
      </c>
      <c r="E1188">
        <v>31</v>
      </c>
      <c r="F1188">
        <v>1157</v>
      </c>
      <c r="G1188">
        <v>2.6793431287813299</v>
      </c>
      <c r="H1188" t="s">
        <v>32</v>
      </c>
    </row>
    <row r="1189" spans="1:8">
      <c r="A1189" t="str">
        <f>CONCATENATE(B1189,C1189,VLOOKUP(H1189,Sheet1!$D$1:$E$21,2,0))</f>
        <v>S0810000124discharge</v>
      </c>
      <c r="B1189" t="s">
        <v>47</v>
      </c>
      <c r="C1189">
        <v>24</v>
      </c>
      <c r="D1189" t="s">
        <v>86</v>
      </c>
      <c r="E1189">
        <v>40</v>
      </c>
      <c r="F1189">
        <v>3682</v>
      </c>
      <c r="G1189">
        <v>1.08636610537751</v>
      </c>
      <c r="H1189" t="s">
        <v>32</v>
      </c>
    </row>
    <row r="1190" spans="1:8">
      <c r="A1190" t="str">
        <f>CONCATENATE(B1190,C1190,VLOOKUP(H1190,Sheet1!$D$1:$E$21,2,0))</f>
        <v>S2700000124discharge</v>
      </c>
      <c r="B1190" t="s">
        <v>48</v>
      </c>
      <c r="C1190">
        <v>24</v>
      </c>
      <c r="D1190" t="s">
        <v>86</v>
      </c>
      <c r="E1190">
        <v>173</v>
      </c>
      <c r="F1190">
        <v>2017</v>
      </c>
      <c r="G1190">
        <v>8.57709469509172</v>
      </c>
      <c r="H1190" t="s">
        <v>32</v>
      </c>
    </row>
    <row r="1191" spans="1:8">
      <c r="A1191" t="str">
        <f>CONCATENATE(B1191,C1191,VLOOKUP(H1191,Sheet1!$D$1:$E$21,2,0))</f>
        <v>S0800001525discharge</v>
      </c>
      <c r="B1191" t="s">
        <v>33</v>
      </c>
      <c r="C1191">
        <v>25</v>
      </c>
      <c r="D1191" t="s">
        <v>100</v>
      </c>
      <c r="E1191">
        <v>463</v>
      </c>
      <c r="F1191">
        <v>16711</v>
      </c>
      <c r="G1191">
        <v>2.7706301238704998</v>
      </c>
      <c r="H1191" t="s">
        <v>32</v>
      </c>
    </row>
    <row r="1192" spans="1:8">
      <c r="A1192" t="str">
        <f>CONCATENATE(B1192,C1192,VLOOKUP(H1192,Sheet1!$D$1:$E$21,2,0))</f>
        <v>S0800001625discharge</v>
      </c>
      <c r="B1192" t="s">
        <v>34</v>
      </c>
      <c r="C1192">
        <v>25</v>
      </c>
      <c r="D1192" t="s">
        <v>100</v>
      </c>
      <c r="E1192">
        <v>115</v>
      </c>
      <c r="F1192">
        <v>4595</v>
      </c>
      <c r="G1192">
        <v>2.5027203482045701</v>
      </c>
      <c r="H1192" t="s">
        <v>32</v>
      </c>
    </row>
    <row r="1193" spans="1:8">
      <c r="A1193" t="str">
        <f>CONCATENATE(B1193,C1193,VLOOKUP(H1193,Sheet1!$D$1:$E$21,2,0))</f>
        <v>S0800001725discharge</v>
      </c>
      <c r="B1193" t="s">
        <v>35</v>
      </c>
      <c r="C1193">
        <v>25</v>
      </c>
      <c r="D1193" t="s">
        <v>100</v>
      </c>
      <c r="E1193">
        <v>222</v>
      </c>
      <c r="F1193">
        <v>6981</v>
      </c>
      <c r="G1193">
        <v>3.18006016330038</v>
      </c>
      <c r="H1193" t="s">
        <v>32</v>
      </c>
    </row>
    <row r="1194" spans="1:8">
      <c r="A1194" t="str">
        <f>CONCATENATE(B1194,C1194,VLOOKUP(H1194,Sheet1!$D$1:$E$21,2,0))</f>
        <v>S0800001825discharge</v>
      </c>
      <c r="B1194" t="s">
        <v>36</v>
      </c>
      <c r="C1194">
        <v>25</v>
      </c>
      <c r="D1194" t="s">
        <v>100</v>
      </c>
      <c r="E1194">
        <v>321</v>
      </c>
      <c r="F1194">
        <v>10854</v>
      </c>
      <c r="G1194">
        <v>2.9574350469872801</v>
      </c>
      <c r="H1194" t="s">
        <v>32</v>
      </c>
    </row>
    <row r="1195" spans="1:8">
      <c r="A1195" t="str">
        <f>CONCATENATE(B1195,C1195,VLOOKUP(H1195,Sheet1!$D$1:$E$21,2,0))</f>
        <v>S0800001925discharge</v>
      </c>
      <c r="B1195" t="s">
        <v>37</v>
      </c>
      <c r="C1195">
        <v>25</v>
      </c>
      <c r="D1195" t="s">
        <v>100</v>
      </c>
      <c r="E1195">
        <v>243</v>
      </c>
      <c r="F1195">
        <v>8829</v>
      </c>
      <c r="G1195">
        <v>2.75229357798165</v>
      </c>
      <c r="H1195" t="s">
        <v>32</v>
      </c>
    </row>
    <row r="1196" spans="1:8">
      <c r="A1196" t="str">
        <f>CONCATENATE(B1196,C1196,VLOOKUP(H1196,Sheet1!$D$1:$E$21,2,0))</f>
        <v>S0800002025discharge</v>
      </c>
      <c r="B1196" t="s">
        <v>38</v>
      </c>
      <c r="C1196">
        <v>25</v>
      </c>
      <c r="D1196" t="s">
        <v>100</v>
      </c>
      <c r="E1196">
        <v>593</v>
      </c>
      <c r="F1196">
        <v>21846</v>
      </c>
      <c r="G1196">
        <v>2.71445573560377</v>
      </c>
      <c r="H1196" t="s">
        <v>32</v>
      </c>
    </row>
    <row r="1197" spans="1:8">
      <c r="A1197" t="str">
        <f>CONCATENATE(B1197,C1197,VLOOKUP(H1197,Sheet1!$D$1:$E$21,2,0))</f>
        <v>S0800002125discharge</v>
      </c>
      <c r="B1197" t="s">
        <v>39</v>
      </c>
      <c r="C1197">
        <v>25</v>
      </c>
      <c r="D1197" t="s">
        <v>100</v>
      </c>
      <c r="E1197">
        <v>1420</v>
      </c>
      <c r="F1197">
        <v>72280</v>
      </c>
      <c r="G1197">
        <v>1.96458218040951</v>
      </c>
      <c r="H1197" t="s">
        <v>32</v>
      </c>
    </row>
    <row r="1198" spans="1:8">
      <c r="A1198" t="str">
        <f>CONCATENATE(B1198,C1198,VLOOKUP(H1198,Sheet1!$D$1:$E$21,2,0))</f>
        <v>S0800002225discharge</v>
      </c>
      <c r="B1198" t="s">
        <v>40</v>
      </c>
      <c r="C1198">
        <v>25</v>
      </c>
      <c r="D1198" t="s">
        <v>100</v>
      </c>
      <c r="E1198">
        <v>263</v>
      </c>
      <c r="F1198">
        <v>10772</v>
      </c>
      <c r="G1198">
        <v>2.4415150389899698</v>
      </c>
      <c r="H1198" t="s">
        <v>32</v>
      </c>
    </row>
    <row r="1199" spans="1:8">
      <c r="A1199" t="str">
        <f>CONCATENATE(B1199,C1199,VLOOKUP(H1199,Sheet1!$D$1:$E$21,2,0))</f>
        <v>S0800002325discharge</v>
      </c>
      <c r="B1199" t="s">
        <v>41</v>
      </c>
      <c r="C1199">
        <v>25</v>
      </c>
      <c r="D1199" t="s">
        <v>100</v>
      </c>
      <c r="E1199">
        <v>672</v>
      </c>
      <c r="F1199">
        <v>24939</v>
      </c>
      <c r="G1199">
        <v>2.6945747624203</v>
      </c>
      <c r="H1199" t="s">
        <v>32</v>
      </c>
    </row>
    <row r="1200" spans="1:8">
      <c r="A1200" t="str">
        <f>CONCATENATE(B1200,C1200,VLOOKUP(H1200,Sheet1!$D$1:$E$21,2,0))</f>
        <v>S0800002425discharge</v>
      </c>
      <c r="B1200" t="s">
        <v>42</v>
      </c>
      <c r="C1200">
        <v>25</v>
      </c>
      <c r="D1200" t="s">
        <v>100</v>
      </c>
      <c r="E1200">
        <v>847</v>
      </c>
      <c r="F1200">
        <v>31447</v>
      </c>
      <c r="G1200">
        <v>2.6934206760581199</v>
      </c>
      <c r="H1200" t="s">
        <v>32</v>
      </c>
    </row>
    <row r="1201" spans="1:8">
      <c r="A1201" t="str">
        <f>CONCATENATE(B1201,C1201,VLOOKUP(H1201,Sheet1!$D$1:$E$21,2,0))</f>
        <v>S0800002525discharge</v>
      </c>
      <c r="B1201" t="s">
        <v>43</v>
      </c>
      <c r="C1201">
        <v>25</v>
      </c>
      <c r="D1201" t="s">
        <v>100</v>
      </c>
      <c r="E1201">
        <v>29</v>
      </c>
      <c r="F1201">
        <v>884</v>
      </c>
      <c r="G1201">
        <v>3.2805429864253299</v>
      </c>
      <c r="H1201" t="s">
        <v>32</v>
      </c>
    </row>
    <row r="1202" spans="1:8">
      <c r="A1202" t="str">
        <f>CONCATENATE(B1202,C1202,VLOOKUP(H1202,Sheet1!$D$1:$E$21,2,0))</f>
        <v>S0800002625discharge</v>
      </c>
      <c r="B1202" t="s">
        <v>44</v>
      </c>
      <c r="C1202">
        <v>25</v>
      </c>
      <c r="D1202" t="s">
        <v>100</v>
      </c>
      <c r="E1202">
        <v>13</v>
      </c>
      <c r="F1202">
        <v>967</v>
      </c>
      <c r="G1202">
        <v>1.34436401240951</v>
      </c>
      <c r="H1202" t="s">
        <v>32</v>
      </c>
    </row>
    <row r="1203" spans="1:8">
      <c r="A1203" t="str">
        <f>CONCATENATE(B1203,C1203,VLOOKUP(H1203,Sheet1!$D$1:$E$21,2,0))</f>
        <v>S0800002725discharge</v>
      </c>
      <c r="B1203" t="s">
        <v>45</v>
      </c>
      <c r="C1203">
        <v>25</v>
      </c>
      <c r="D1203" t="s">
        <v>100</v>
      </c>
      <c r="E1203">
        <v>566</v>
      </c>
      <c r="F1203">
        <v>17100</v>
      </c>
      <c r="G1203">
        <v>3.30994152046783</v>
      </c>
      <c r="H1203" t="s">
        <v>32</v>
      </c>
    </row>
    <row r="1204" spans="1:8">
      <c r="A1204" t="str">
        <f>CONCATENATE(B1204,C1204,VLOOKUP(H1204,Sheet1!$D$1:$E$21,2,0))</f>
        <v>S0800002825discharge</v>
      </c>
      <c r="B1204" t="s">
        <v>46</v>
      </c>
      <c r="C1204">
        <v>25</v>
      </c>
      <c r="D1204" t="s">
        <v>100</v>
      </c>
      <c r="E1204">
        <v>26</v>
      </c>
      <c r="F1204">
        <v>1152</v>
      </c>
      <c r="G1204">
        <v>2.2569444444444402</v>
      </c>
      <c r="H1204" t="s">
        <v>32</v>
      </c>
    </row>
    <row r="1205" spans="1:8">
      <c r="A1205" t="str">
        <f>CONCATENATE(B1205,C1205,VLOOKUP(H1205,Sheet1!$D$1:$E$21,2,0))</f>
        <v>S0810000125discharge</v>
      </c>
      <c r="B1205" t="s">
        <v>47</v>
      </c>
      <c r="C1205">
        <v>25</v>
      </c>
      <c r="D1205" t="s">
        <v>100</v>
      </c>
      <c r="E1205">
        <v>23</v>
      </c>
      <c r="F1205">
        <v>4146</v>
      </c>
      <c r="G1205">
        <v>0.55475156777616896</v>
      </c>
      <c r="H1205" t="s">
        <v>32</v>
      </c>
    </row>
    <row r="1206" spans="1:8">
      <c r="A1206" t="str">
        <f>CONCATENATE(B1206,C1206,VLOOKUP(H1206,Sheet1!$D$1:$E$21,2,0))</f>
        <v>S2700000125discharge</v>
      </c>
      <c r="B1206" t="s">
        <v>48</v>
      </c>
      <c r="C1206">
        <v>25</v>
      </c>
      <c r="D1206" t="s">
        <v>100</v>
      </c>
      <c r="E1206">
        <v>166</v>
      </c>
      <c r="F1206">
        <v>2298</v>
      </c>
      <c r="G1206">
        <v>7.2236727589207996</v>
      </c>
      <c r="H1206" t="s">
        <v>32</v>
      </c>
    </row>
    <row r="1207" spans="1:8">
      <c r="A1207" t="str">
        <f>CONCATENATE(B1207,C1207,VLOOKUP(H1207,Sheet1!$D$1:$E$21,2,0))</f>
        <v>S0800001526discharge</v>
      </c>
      <c r="B1207" t="s">
        <v>33</v>
      </c>
      <c r="C1207">
        <v>26</v>
      </c>
      <c r="D1207" t="s">
        <v>101</v>
      </c>
      <c r="E1207">
        <v>420</v>
      </c>
      <c r="F1207">
        <v>17089</v>
      </c>
      <c r="G1207">
        <v>2.4577213412136398</v>
      </c>
      <c r="H1207" t="s">
        <v>32</v>
      </c>
    </row>
    <row r="1208" spans="1:8">
      <c r="A1208" t="str">
        <f>CONCATENATE(B1208,C1208,VLOOKUP(H1208,Sheet1!$D$1:$E$21,2,0))</f>
        <v>S0800001626discharge</v>
      </c>
      <c r="B1208" t="s">
        <v>34</v>
      </c>
      <c r="C1208">
        <v>26</v>
      </c>
      <c r="D1208" t="s">
        <v>101</v>
      </c>
      <c r="E1208">
        <v>132</v>
      </c>
      <c r="F1208">
        <v>4632</v>
      </c>
      <c r="G1208">
        <v>2.8497409326424799</v>
      </c>
      <c r="H1208" t="s">
        <v>32</v>
      </c>
    </row>
    <row r="1209" spans="1:8">
      <c r="A1209" t="str">
        <f>CONCATENATE(B1209,C1209,VLOOKUP(H1209,Sheet1!$D$1:$E$21,2,0))</f>
        <v>S0800001726discharge</v>
      </c>
      <c r="B1209" t="s">
        <v>35</v>
      </c>
      <c r="C1209">
        <v>26</v>
      </c>
      <c r="D1209" t="s">
        <v>101</v>
      </c>
      <c r="E1209">
        <v>201</v>
      </c>
      <c r="F1209">
        <v>7042</v>
      </c>
      <c r="G1209">
        <v>2.85430275489917</v>
      </c>
      <c r="H1209" t="s">
        <v>32</v>
      </c>
    </row>
    <row r="1210" spans="1:8">
      <c r="A1210" t="str">
        <f>CONCATENATE(B1210,C1210,VLOOKUP(H1210,Sheet1!$D$1:$E$21,2,0))</f>
        <v>S0800001826discharge</v>
      </c>
      <c r="B1210" t="s">
        <v>36</v>
      </c>
      <c r="C1210">
        <v>26</v>
      </c>
      <c r="D1210" t="s">
        <v>101</v>
      </c>
      <c r="E1210">
        <v>311</v>
      </c>
      <c r="F1210">
        <v>10741</v>
      </c>
      <c r="G1210">
        <v>2.8954473512708301</v>
      </c>
      <c r="H1210" t="s">
        <v>32</v>
      </c>
    </row>
    <row r="1211" spans="1:8">
      <c r="A1211" t="str">
        <f>CONCATENATE(B1211,C1211,VLOOKUP(H1211,Sheet1!$D$1:$E$21,2,0))</f>
        <v>S0800001926discharge</v>
      </c>
      <c r="B1211" t="s">
        <v>37</v>
      </c>
      <c r="C1211">
        <v>26</v>
      </c>
      <c r="D1211" t="s">
        <v>101</v>
      </c>
      <c r="E1211">
        <v>256</v>
      </c>
      <c r="F1211">
        <v>8950</v>
      </c>
      <c r="G1211">
        <v>2.8603351955307201</v>
      </c>
      <c r="H1211" t="s">
        <v>32</v>
      </c>
    </row>
    <row r="1212" spans="1:8">
      <c r="A1212" t="str">
        <f>CONCATENATE(B1212,C1212,VLOOKUP(H1212,Sheet1!$D$1:$E$21,2,0))</f>
        <v>S0800002026discharge</v>
      </c>
      <c r="B1212" t="s">
        <v>38</v>
      </c>
      <c r="C1212">
        <v>26</v>
      </c>
      <c r="D1212" t="s">
        <v>101</v>
      </c>
      <c r="E1212">
        <v>543</v>
      </c>
      <c r="F1212">
        <v>21723</v>
      </c>
      <c r="G1212">
        <v>2.4996547438199102</v>
      </c>
      <c r="H1212" t="s">
        <v>32</v>
      </c>
    </row>
    <row r="1213" spans="1:8">
      <c r="A1213" t="str">
        <f>CONCATENATE(B1213,C1213,VLOOKUP(H1213,Sheet1!$D$1:$E$21,2,0))</f>
        <v>S0800002126discharge</v>
      </c>
      <c r="B1213" t="s">
        <v>39</v>
      </c>
      <c r="C1213">
        <v>26</v>
      </c>
      <c r="D1213" t="s">
        <v>101</v>
      </c>
      <c r="E1213">
        <v>1371</v>
      </c>
      <c r="F1213">
        <v>71387</v>
      </c>
      <c r="G1213">
        <v>1.9205177413254499</v>
      </c>
      <c r="H1213" t="s">
        <v>32</v>
      </c>
    </row>
    <row r="1214" spans="1:8">
      <c r="A1214" t="str">
        <f>CONCATENATE(B1214,C1214,VLOOKUP(H1214,Sheet1!$D$1:$E$21,2,0))</f>
        <v>S0800002226discharge</v>
      </c>
      <c r="B1214" t="s">
        <v>40</v>
      </c>
      <c r="C1214">
        <v>26</v>
      </c>
      <c r="D1214" t="s">
        <v>101</v>
      </c>
      <c r="E1214">
        <v>247</v>
      </c>
      <c r="F1214">
        <v>11066</v>
      </c>
      <c r="G1214">
        <v>2.23206217242002</v>
      </c>
      <c r="H1214" t="s">
        <v>32</v>
      </c>
    </row>
    <row r="1215" spans="1:8">
      <c r="A1215" t="str">
        <f>CONCATENATE(B1215,C1215,VLOOKUP(H1215,Sheet1!$D$1:$E$21,2,0))</f>
        <v>S0800002326discharge</v>
      </c>
      <c r="B1215" t="s">
        <v>41</v>
      </c>
      <c r="C1215">
        <v>26</v>
      </c>
      <c r="D1215" t="s">
        <v>101</v>
      </c>
      <c r="E1215">
        <v>530</v>
      </c>
      <c r="F1215">
        <v>24682</v>
      </c>
      <c r="G1215">
        <v>2.1473138319423</v>
      </c>
      <c r="H1215" t="s">
        <v>32</v>
      </c>
    </row>
    <row r="1216" spans="1:8">
      <c r="A1216" t="str">
        <f>CONCATENATE(B1216,C1216,VLOOKUP(H1216,Sheet1!$D$1:$E$21,2,0))</f>
        <v>S0800002426discharge</v>
      </c>
      <c r="B1216" t="s">
        <v>42</v>
      </c>
      <c r="C1216">
        <v>26</v>
      </c>
      <c r="D1216" t="s">
        <v>101</v>
      </c>
      <c r="E1216">
        <v>790</v>
      </c>
      <c r="F1216">
        <v>31231</v>
      </c>
      <c r="G1216">
        <v>2.52953795907912</v>
      </c>
      <c r="H1216" t="s">
        <v>32</v>
      </c>
    </row>
    <row r="1217" spans="1:8">
      <c r="A1217" t="str">
        <f>CONCATENATE(B1217,C1217,VLOOKUP(H1217,Sheet1!$D$1:$E$21,2,0))</f>
        <v>S0800002526discharge</v>
      </c>
      <c r="B1217" t="s">
        <v>43</v>
      </c>
      <c r="C1217">
        <v>26</v>
      </c>
      <c r="D1217" t="s">
        <v>101</v>
      </c>
      <c r="E1217">
        <v>32</v>
      </c>
      <c r="F1217">
        <v>830</v>
      </c>
      <c r="G1217">
        <v>3.8554216867469799</v>
      </c>
      <c r="H1217" t="s">
        <v>32</v>
      </c>
    </row>
    <row r="1218" spans="1:8">
      <c r="A1218" t="str">
        <f>CONCATENATE(B1218,C1218,VLOOKUP(H1218,Sheet1!$D$1:$E$21,2,0))</f>
        <v>S0800002626discharge</v>
      </c>
      <c r="B1218" t="s">
        <v>44</v>
      </c>
      <c r="C1218">
        <v>26</v>
      </c>
      <c r="D1218" t="s">
        <v>101</v>
      </c>
      <c r="E1218">
        <v>20</v>
      </c>
      <c r="F1218">
        <v>968</v>
      </c>
      <c r="G1218">
        <v>2.0661157024793302</v>
      </c>
      <c r="H1218" t="s">
        <v>32</v>
      </c>
    </row>
    <row r="1219" spans="1:8">
      <c r="A1219" t="str">
        <f>CONCATENATE(B1219,C1219,VLOOKUP(H1219,Sheet1!$D$1:$E$21,2,0))</f>
        <v>S0800002726discharge</v>
      </c>
      <c r="B1219" t="s">
        <v>45</v>
      </c>
      <c r="C1219">
        <v>26</v>
      </c>
      <c r="D1219" t="s">
        <v>101</v>
      </c>
      <c r="E1219">
        <v>523</v>
      </c>
      <c r="F1219">
        <v>16567</v>
      </c>
      <c r="G1219">
        <v>3.1568781312247198</v>
      </c>
      <c r="H1219" t="s">
        <v>32</v>
      </c>
    </row>
    <row r="1220" spans="1:8">
      <c r="A1220" t="str">
        <f>CONCATENATE(B1220,C1220,VLOOKUP(H1220,Sheet1!$D$1:$E$21,2,0))</f>
        <v>S0800002826discharge</v>
      </c>
      <c r="B1220" t="s">
        <v>46</v>
      </c>
      <c r="C1220">
        <v>26</v>
      </c>
      <c r="D1220" t="s">
        <v>101</v>
      </c>
      <c r="E1220">
        <v>30</v>
      </c>
      <c r="F1220">
        <v>1110</v>
      </c>
      <c r="G1220">
        <v>2.7027027027027</v>
      </c>
      <c r="H1220" t="s">
        <v>32</v>
      </c>
    </row>
    <row r="1221" spans="1:8">
      <c r="A1221" t="str">
        <f>CONCATENATE(B1221,C1221,VLOOKUP(H1221,Sheet1!$D$1:$E$21,2,0))</f>
        <v>S0810000126discharge</v>
      </c>
      <c r="B1221" t="s">
        <v>47</v>
      </c>
      <c r="C1221">
        <v>26</v>
      </c>
      <c r="D1221" t="s">
        <v>101</v>
      </c>
      <c r="E1221">
        <v>16</v>
      </c>
      <c r="F1221">
        <v>4035</v>
      </c>
      <c r="G1221">
        <v>0.39653035935563802</v>
      </c>
      <c r="H1221" t="s">
        <v>32</v>
      </c>
    </row>
    <row r="1222" spans="1:8">
      <c r="A1222" t="str">
        <f>CONCATENATE(B1222,C1222,VLOOKUP(H1222,Sheet1!$D$1:$E$21,2,0))</f>
        <v>S2700000126discharge</v>
      </c>
      <c r="B1222" t="s">
        <v>48</v>
      </c>
      <c r="C1222">
        <v>26</v>
      </c>
      <c r="D1222" t="s">
        <v>101</v>
      </c>
      <c r="E1222">
        <v>166</v>
      </c>
      <c r="F1222">
        <v>1842</v>
      </c>
      <c r="G1222">
        <v>9.0119435396308294</v>
      </c>
      <c r="H1222" t="s">
        <v>32</v>
      </c>
    </row>
    <row r="1223" spans="1:8">
      <c r="A1223" t="str">
        <f>CONCATENATE(B1223,C1223,VLOOKUP(H1223,Sheet1!$D$1:$E$21,2,0))</f>
        <v>S0800001527discharge</v>
      </c>
      <c r="B1223" t="s">
        <v>33</v>
      </c>
      <c r="C1223">
        <v>27</v>
      </c>
      <c r="D1223" t="s">
        <v>102</v>
      </c>
      <c r="E1223">
        <v>435</v>
      </c>
      <c r="F1223">
        <v>16903</v>
      </c>
      <c r="G1223">
        <v>2.5735076613618801</v>
      </c>
      <c r="H1223" t="s">
        <v>32</v>
      </c>
    </row>
    <row r="1224" spans="1:8">
      <c r="A1224" t="str">
        <f>CONCATENATE(B1224,C1224,VLOOKUP(H1224,Sheet1!$D$1:$E$21,2,0))</f>
        <v>S0800001627discharge</v>
      </c>
      <c r="B1224" t="s">
        <v>34</v>
      </c>
      <c r="C1224">
        <v>27</v>
      </c>
      <c r="D1224" t="s">
        <v>102</v>
      </c>
      <c r="E1224">
        <v>119</v>
      </c>
      <c r="F1224">
        <v>4513</v>
      </c>
      <c r="G1224">
        <v>2.6368269443828898</v>
      </c>
      <c r="H1224" t="s">
        <v>32</v>
      </c>
    </row>
    <row r="1225" spans="1:8">
      <c r="A1225" t="str">
        <f>CONCATENATE(B1225,C1225,VLOOKUP(H1225,Sheet1!$D$1:$E$21,2,0))</f>
        <v>S0800001727discharge</v>
      </c>
      <c r="B1225" t="s">
        <v>35</v>
      </c>
      <c r="C1225">
        <v>27</v>
      </c>
      <c r="D1225" t="s">
        <v>102</v>
      </c>
      <c r="E1225">
        <v>200</v>
      </c>
      <c r="F1225">
        <v>7079</v>
      </c>
      <c r="G1225">
        <v>2.8252578047746799</v>
      </c>
      <c r="H1225" t="s">
        <v>32</v>
      </c>
    </row>
    <row r="1226" spans="1:8">
      <c r="A1226" t="str">
        <f>CONCATENATE(B1226,C1226,VLOOKUP(H1226,Sheet1!$D$1:$E$21,2,0))</f>
        <v>S0800001827discharge</v>
      </c>
      <c r="B1226" t="s">
        <v>36</v>
      </c>
      <c r="C1226">
        <v>27</v>
      </c>
      <c r="D1226" t="s">
        <v>102</v>
      </c>
      <c r="E1226">
        <v>354</v>
      </c>
      <c r="F1226">
        <v>10753</v>
      </c>
      <c r="G1226">
        <v>3.2921045289686499</v>
      </c>
      <c r="H1226" t="s">
        <v>32</v>
      </c>
    </row>
    <row r="1227" spans="1:8">
      <c r="A1227" t="str">
        <f>CONCATENATE(B1227,C1227,VLOOKUP(H1227,Sheet1!$D$1:$E$21,2,0))</f>
        <v>S0800001927discharge</v>
      </c>
      <c r="B1227" t="s">
        <v>37</v>
      </c>
      <c r="C1227">
        <v>27</v>
      </c>
      <c r="D1227" t="s">
        <v>102</v>
      </c>
      <c r="E1227">
        <v>240</v>
      </c>
      <c r="F1227">
        <v>8897</v>
      </c>
      <c r="G1227">
        <v>2.6975384961222799</v>
      </c>
      <c r="H1227" t="s">
        <v>32</v>
      </c>
    </row>
    <row r="1228" spans="1:8">
      <c r="A1228" t="str">
        <f>CONCATENATE(B1228,C1228,VLOOKUP(H1228,Sheet1!$D$1:$E$21,2,0))</f>
        <v>S0800002027discharge</v>
      </c>
      <c r="B1228" t="s">
        <v>38</v>
      </c>
      <c r="C1228">
        <v>27</v>
      </c>
      <c r="D1228" t="s">
        <v>102</v>
      </c>
      <c r="E1228">
        <v>593</v>
      </c>
      <c r="F1228">
        <v>21975</v>
      </c>
      <c r="G1228">
        <v>2.69852104664391</v>
      </c>
      <c r="H1228" t="s">
        <v>32</v>
      </c>
    </row>
    <row r="1229" spans="1:8">
      <c r="A1229" t="str">
        <f>CONCATENATE(B1229,C1229,VLOOKUP(H1229,Sheet1!$D$1:$E$21,2,0))</f>
        <v>S0800002127discharge</v>
      </c>
      <c r="B1229" t="s">
        <v>39</v>
      </c>
      <c r="C1229">
        <v>27</v>
      </c>
      <c r="D1229" t="s">
        <v>102</v>
      </c>
      <c r="E1229">
        <v>1337</v>
      </c>
      <c r="F1229">
        <v>70173</v>
      </c>
      <c r="G1229">
        <v>1.9052912088695</v>
      </c>
      <c r="H1229" t="s">
        <v>32</v>
      </c>
    </row>
    <row r="1230" spans="1:8">
      <c r="A1230" t="str">
        <f>CONCATENATE(B1230,C1230,VLOOKUP(H1230,Sheet1!$D$1:$E$21,2,0))</f>
        <v>S0800002227discharge</v>
      </c>
      <c r="B1230" t="s">
        <v>40</v>
      </c>
      <c r="C1230">
        <v>27</v>
      </c>
      <c r="D1230" t="s">
        <v>102</v>
      </c>
      <c r="E1230">
        <v>297</v>
      </c>
      <c r="F1230">
        <v>10688</v>
      </c>
      <c r="G1230">
        <v>2.7788173652694601</v>
      </c>
      <c r="H1230" t="s">
        <v>32</v>
      </c>
    </row>
    <row r="1231" spans="1:8">
      <c r="A1231" t="str">
        <f>CONCATENATE(B1231,C1231,VLOOKUP(H1231,Sheet1!$D$1:$E$21,2,0))</f>
        <v>S0800002327discharge</v>
      </c>
      <c r="B1231" t="s">
        <v>41</v>
      </c>
      <c r="C1231">
        <v>27</v>
      </c>
      <c r="D1231" t="s">
        <v>102</v>
      </c>
      <c r="E1231">
        <v>569</v>
      </c>
      <c r="F1231">
        <v>24516</v>
      </c>
      <c r="G1231">
        <v>2.32093326806983</v>
      </c>
      <c r="H1231" t="s">
        <v>32</v>
      </c>
    </row>
    <row r="1232" spans="1:8">
      <c r="A1232" t="str">
        <f>CONCATENATE(B1232,C1232,VLOOKUP(H1232,Sheet1!$D$1:$E$21,2,0))</f>
        <v>S0800002427discharge</v>
      </c>
      <c r="B1232" t="s">
        <v>42</v>
      </c>
      <c r="C1232">
        <v>27</v>
      </c>
      <c r="D1232" t="s">
        <v>102</v>
      </c>
      <c r="E1232">
        <v>809</v>
      </c>
      <c r="F1232">
        <v>30834</v>
      </c>
      <c r="G1232">
        <v>2.6237270545501699</v>
      </c>
      <c r="H1232" t="s">
        <v>32</v>
      </c>
    </row>
    <row r="1233" spans="1:8">
      <c r="A1233" t="str">
        <f>CONCATENATE(B1233,C1233,VLOOKUP(H1233,Sheet1!$D$1:$E$21,2,0))</f>
        <v>S0800002527discharge</v>
      </c>
      <c r="B1233" t="s">
        <v>43</v>
      </c>
      <c r="C1233">
        <v>27</v>
      </c>
      <c r="D1233" t="s">
        <v>102</v>
      </c>
      <c r="E1233">
        <v>20</v>
      </c>
      <c r="F1233">
        <v>811</v>
      </c>
      <c r="G1233">
        <v>2.4660912453760702</v>
      </c>
      <c r="H1233" t="s">
        <v>32</v>
      </c>
    </row>
    <row r="1234" spans="1:8">
      <c r="A1234" t="str">
        <f>CONCATENATE(B1234,C1234,VLOOKUP(H1234,Sheet1!$D$1:$E$21,2,0))</f>
        <v>S0800002627discharge</v>
      </c>
      <c r="B1234" t="s">
        <v>44</v>
      </c>
      <c r="C1234">
        <v>27</v>
      </c>
      <c r="D1234" t="s">
        <v>102</v>
      </c>
      <c r="E1234">
        <v>20</v>
      </c>
      <c r="F1234">
        <v>928</v>
      </c>
      <c r="G1234">
        <v>2.1551724137931001</v>
      </c>
      <c r="H1234" t="s">
        <v>32</v>
      </c>
    </row>
    <row r="1235" spans="1:8">
      <c r="A1235" t="str">
        <f>CONCATENATE(B1235,C1235,VLOOKUP(H1235,Sheet1!$D$1:$E$21,2,0))</f>
        <v>S0800002727discharge</v>
      </c>
      <c r="B1235" t="s">
        <v>45</v>
      </c>
      <c r="C1235">
        <v>27</v>
      </c>
      <c r="D1235" t="s">
        <v>102</v>
      </c>
      <c r="E1235">
        <v>562</v>
      </c>
      <c r="F1235">
        <v>16335</v>
      </c>
      <c r="G1235">
        <v>3.4404652586470701</v>
      </c>
      <c r="H1235" t="s">
        <v>32</v>
      </c>
    </row>
    <row r="1236" spans="1:8">
      <c r="A1236" t="str">
        <f>CONCATENATE(B1236,C1236,VLOOKUP(H1236,Sheet1!$D$1:$E$21,2,0))</f>
        <v>S0800002827discharge</v>
      </c>
      <c r="B1236" t="s">
        <v>46</v>
      </c>
      <c r="C1236">
        <v>27</v>
      </c>
      <c r="D1236" t="s">
        <v>102</v>
      </c>
      <c r="E1236">
        <v>38</v>
      </c>
      <c r="F1236">
        <v>1204</v>
      </c>
      <c r="G1236">
        <v>3.1561461794019898</v>
      </c>
      <c r="H1236" t="s">
        <v>32</v>
      </c>
    </row>
    <row r="1237" spans="1:8">
      <c r="A1237" t="str">
        <f>CONCATENATE(B1237,C1237,VLOOKUP(H1237,Sheet1!$D$1:$E$21,2,0))</f>
        <v>S0810000127discharge</v>
      </c>
      <c r="B1237" t="s">
        <v>47</v>
      </c>
      <c r="C1237">
        <v>27</v>
      </c>
      <c r="D1237" t="s">
        <v>102</v>
      </c>
      <c r="E1237">
        <v>22</v>
      </c>
      <c r="F1237">
        <v>4208</v>
      </c>
      <c r="G1237">
        <v>0.52281368821292695</v>
      </c>
      <c r="H1237" t="s">
        <v>32</v>
      </c>
    </row>
    <row r="1238" spans="1:8">
      <c r="A1238" t="str">
        <f>CONCATENATE(B1238,C1238,VLOOKUP(H1238,Sheet1!$D$1:$E$21,2,0))</f>
        <v>S2700000127discharge</v>
      </c>
      <c r="B1238" t="s">
        <v>48</v>
      </c>
      <c r="C1238">
        <v>27</v>
      </c>
      <c r="D1238" t="s">
        <v>102</v>
      </c>
      <c r="E1238">
        <v>168</v>
      </c>
      <c r="F1238">
        <v>2194</v>
      </c>
      <c r="G1238">
        <v>7.65724703737465</v>
      </c>
      <c r="H1238" t="s">
        <v>32</v>
      </c>
    </row>
    <row r="1239" spans="1:8">
      <c r="A1239" t="str">
        <f>CONCATENATE(B1239,C1239,VLOOKUP(H1239,Sheet1!$D$1:$E$21,2,0))</f>
        <v>S0800001528discharge</v>
      </c>
      <c r="B1239" t="s">
        <v>33</v>
      </c>
      <c r="C1239">
        <v>28</v>
      </c>
      <c r="D1239" t="s">
        <v>103</v>
      </c>
      <c r="E1239">
        <v>451</v>
      </c>
      <c r="F1239">
        <v>16963</v>
      </c>
      <c r="G1239">
        <v>2.65872781937157</v>
      </c>
      <c r="H1239" t="s">
        <v>32</v>
      </c>
    </row>
    <row r="1240" spans="1:8">
      <c r="A1240" t="str">
        <f>CONCATENATE(B1240,C1240,VLOOKUP(H1240,Sheet1!$D$1:$E$21,2,0))</f>
        <v>S0800001628discharge</v>
      </c>
      <c r="B1240" t="s">
        <v>34</v>
      </c>
      <c r="C1240">
        <v>28</v>
      </c>
      <c r="D1240" t="s">
        <v>103</v>
      </c>
      <c r="E1240">
        <v>149</v>
      </c>
      <c r="F1240">
        <v>4641</v>
      </c>
      <c r="G1240">
        <v>3.2105149752208502</v>
      </c>
      <c r="H1240" t="s">
        <v>32</v>
      </c>
    </row>
    <row r="1241" spans="1:8">
      <c r="A1241" t="str">
        <f>CONCATENATE(B1241,C1241,VLOOKUP(H1241,Sheet1!$D$1:$E$21,2,0))</f>
        <v>S0800001728discharge</v>
      </c>
      <c r="B1241" t="s">
        <v>35</v>
      </c>
      <c r="C1241">
        <v>28</v>
      </c>
      <c r="D1241" t="s">
        <v>103</v>
      </c>
      <c r="E1241">
        <v>240</v>
      </c>
      <c r="F1241">
        <v>7070</v>
      </c>
      <c r="G1241">
        <v>3.3946251768033902</v>
      </c>
      <c r="H1241" t="s">
        <v>32</v>
      </c>
    </row>
    <row r="1242" spans="1:8">
      <c r="A1242" t="str">
        <f>CONCATENATE(B1242,C1242,VLOOKUP(H1242,Sheet1!$D$1:$E$21,2,0))</f>
        <v>S0800001828discharge</v>
      </c>
      <c r="B1242" t="s">
        <v>36</v>
      </c>
      <c r="C1242">
        <v>28</v>
      </c>
      <c r="D1242" t="s">
        <v>103</v>
      </c>
      <c r="E1242">
        <v>392</v>
      </c>
      <c r="F1242">
        <v>10765</v>
      </c>
      <c r="G1242">
        <v>3.6414305620065002</v>
      </c>
      <c r="H1242" t="s">
        <v>32</v>
      </c>
    </row>
    <row r="1243" spans="1:8">
      <c r="A1243" t="str">
        <f>CONCATENATE(B1243,C1243,VLOOKUP(H1243,Sheet1!$D$1:$E$21,2,0))</f>
        <v>S0800001928discharge</v>
      </c>
      <c r="B1243" t="s">
        <v>37</v>
      </c>
      <c r="C1243">
        <v>28</v>
      </c>
      <c r="D1243" t="s">
        <v>103</v>
      </c>
      <c r="E1243">
        <v>311</v>
      </c>
      <c r="F1243">
        <v>8843</v>
      </c>
      <c r="G1243">
        <v>3.5169060273662698</v>
      </c>
      <c r="H1243" t="s">
        <v>32</v>
      </c>
    </row>
    <row r="1244" spans="1:8">
      <c r="A1244" t="str">
        <f>CONCATENATE(B1244,C1244,VLOOKUP(H1244,Sheet1!$D$1:$E$21,2,0))</f>
        <v>S0800002028discharge</v>
      </c>
      <c r="B1244" t="s">
        <v>38</v>
      </c>
      <c r="C1244">
        <v>28</v>
      </c>
      <c r="D1244" t="s">
        <v>103</v>
      </c>
      <c r="E1244">
        <v>639</v>
      </c>
      <c r="F1244">
        <v>21985</v>
      </c>
      <c r="G1244">
        <v>2.9065271776211001</v>
      </c>
      <c r="H1244" t="s">
        <v>32</v>
      </c>
    </row>
    <row r="1245" spans="1:8">
      <c r="A1245" t="str">
        <f>CONCATENATE(B1245,C1245,VLOOKUP(H1245,Sheet1!$D$1:$E$21,2,0))</f>
        <v>S0800002128discharge</v>
      </c>
      <c r="B1245" t="s">
        <v>39</v>
      </c>
      <c r="C1245">
        <v>28</v>
      </c>
      <c r="D1245" t="s">
        <v>103</v>
      </c>
      <c r="E1245">
        <v>1487</v>
      </c>
      <c r="F1245">
        <v>72145</v>
      </c>
      <c r="G1245">
        <v>2.0611268972208698</v>
      </c>
      <c r="H1245" t="s">
        <v>32</v>
      </c>
    </row>
    <row r="1246" spans="1:8">
      <c r="A1246" t="str">
        <f>CONCATENATE(B1246,C1246,VLOOKUP(H1246,Sheet1!$D$1:$E$21,2,0))</f>
        <v>S0800002228discharge</v>
      </c>
      <c r="B1246" t="s">
        <v>40</v>
      </c>
      <c r="C1246">
        <v>28</v>
      </c>
      <c r="D1246" t="s">
        <v>103</v>
      </c>
      <c r="E1246">
        <v>336</v>
      </c>
      <c r="F1246">
        <v>10216</v>
      </c>
      <c r="G1246">
        <v>3.28895849647611</v>
      </c>
      <c r="H1246" t="s">
        <v>32</v>
      </c>
    </row>
    <row r="1247" spans="1:8">
      <c r="A1247" t="str">
        <f>CONCATENATE(B1247,C1247,VLOOKUP(H1247,Sheet1!$D$1:$E$21,2,0))</f>
        <v>S0800002328discharge</v>
      </c>
      <c r="B1247" t="s">
        <v>41</v>
      </c>
      <c r="C1247">
        <v>28</v>
      </c>
      <c r="D1247" t="s">
        <v>103</v>
      </c>
      <c r="E1247">
        <v>665</v>
      </c>
      <c r="F1247">
        <v>24617</v>
      </c>
      <c r="G1247">
        <v>2.7013852215948302</v>
      </c>
      <c r="H1247" t="s">
        <v>32</v>
      </c>
    </row>
    <row r="1248" spans="1:8">
      <c r="A1248" t="str">
        <f>CONCATENATE(B1248,C1248,VLOOKUP(H1248,Sheet1!$D$1:$E$21,2,0))</f>
        <v>S0800002428discharge</v>
      </c>
      <c r="B1248" t="s">
        <v>42</v>
      </c>
      <c r="C1248">
        <v>28</v>
      </c>
      <c r="D1248" t="s">
        <v>103</v>
      </c>
      <c r="E1248">
        <v>871</v>
      </c>
      <c r="F1248">
        <v>32192</v>
      </c>
      <c r="G1248">
        <v>2.7056411530815101</v>
      </c>
      <c r="H1248" t="s">
        <v>32</v>
      </c>
    </row>
    <row r="1249" spans="1:8">
      <c r="A1249" t="str">
        <f>CONCATENATE(B1249,C1249,VLOOKUP(H1249,Sheet1!$D$1:$E$21,2,0))</f>
        <v>S0800002528discharge</v>
      </c>
      <c r="B1249" t="s">
        <v>43</v>
      </c>
      <c r="C1249">
        <v>28</v>
      </c>
      <c r="D1249" t="s">
        <v>103</v>
      </c>
      <c r="E1249">
        <v>19</v>
      </c>
      <c r="F1249">
        <v>778</v>
      </c>
      <c r="G1249">
        <v>2.4421593830334101</v>
      </c>
      <c r="H1249" t="s">
        <v>32</v>
      </c>
    </row>
    <row r="1250" spans="1:8">
      <c r="A1250" t="str">
        <f>CONCATENATE(B1250,C1250,VLOOKUP(H1250,Sheet1!$D$1:$E$21,2,0))</f>
        <v>S0800002628discharge</v>
      </c>
      <c r="B1250" t="s">
        <v>44</v>
      </c>
      <c r="C1250">
        <v>28</v>
      </c>
      <c r="D1250" t="s">
        <v>103</v>
      </c>
      <c r="E1250">
        <v>25</v>
      </c>
      <c r="F1250">
        <v>945</v>
      </c>
      <c r="G1250">
        <v>2.6455026455026398</v>
      </c>
      <c r="H1250" t="s">
        <v>32</v>
      </c>
    </row>
    <row r="1251" spans="1:8">
      <c r="A1251" t="str">
        <f>CONCATENATE(B1251,C1251,VLOOKUP(H1251,Sheet1!$D$1:$E$21,2,0))</f>
        <v>S0800002728discharge</v>
      </c>
      <c r="B1251" t="s">
        <v>45</v>
      </c>
      <c r="C1251">
        <v>28</v>
      </c>
      <c r="D1251" t="s">
        <v>103</v>
      </c>
      <c r="E1251">
        <v>660</v>
      </c>
      <c r="F1251">
        <v>16708</v>
      </c>
      <c r="G1251">
        <v>3.9502034953315701</v>
      </c>
      <c r="H1251" t="s">
        <v>32</v>
      </c>
    </row>
    <row r="1252" spans="1:8">
      <c r="A1252" t="str">
        <f>CONCATENATE(B1252,C1252,VLOOKUP(H1252,Sheet1!$D$1:$E$21,2,0))</f>
        <v>S0800002828discharge</v>
      </c>
      <c r="B1252" t="s">
        <v>46</v>
      </c>
      <c r="C1252">
        <v>28</v>
      </c>
      <c r="D1252" t="s">
        <v>103</v>
      </c>
      <c r="E1252">
        <v>28</v>
      </c>
      <c r="F1252">
        <v>1149</v>
      </c>
      <c r="G1252">
        <v>2.4369016536118302</v>
      </c>
      <c r="H1252" t="s">
        <v>32</v>
      </c>
    </row>
    <row r="1253" spans="1:8">
      <c r="A1253" t="str">
        <f>CONCATENATE(B1253,C1253,VLOOKUP(H1253,Sheet1!$D$1:$E$21,2,0))</f>
        <v>S0810000128discharge</v>
      </c>
      <c r="B1253" t="s">
        <v>47</v>
      </c>
      <c r="C1253">
        <v>28</v>
      </c>
      <c r="D1253" t="s">
        <v>103</v>
      </c>
      <c r="E1253">
        <v>24</v>
      </c>
      <c r="F1253">
        <v>4363</v>
      </c>
      <c r="G1253">
        <v>0.55008022003208801</v>
      </c>
      <c r="H1253" t="s">
        <v>32</v>
      </c>
    </row>
    <row r="1254" spans="1:8">
      <c r="A1254" t="str">
        <f>CONCATENATE(B1254,C1254,VLOOKUP(H1254,Sheet1!$D$1:$E$21,2,0))</f>
        <v>S2700000128discharge</v>
      </c>
      <c r="B1254" t="s">
        <v>48</v>
      </c>
      <c r="C1254">
        <v>28</v>
      </c>
      <c r="D1254" t="s">
        <v>103</v>
      </c>
      <c r="E1254">
        <v>180</v>
      </c>
      <c r="F1254">
        <v>2037</v>
      </c>
      <c r="G1254">
        <v>8.8365243004418197</v>
      </c>
      <c r="H1254" t="s">
        <v>32</v>
      </c>
    </row>
    <row r="1255" spans="1:8">
      <c r="A1255" t="str">
        <f>CONCATENATE(B1255,C1255,VLOOKUP(H1255,Sheet1!$D$1:$E$21,2,0))</f>
        <v>S0800001529discharge</v>
      </c>
      <c r="B1255" t="s">
        <v>33</v>
      </c>
      <c r="C1255">
        <v>29</v>
      </c>
      <c r="D1255" t="s">
        <v>104</v>
      </c>
      <c r="E1255">
        <v>466</v>
      </c>
      <c r="F1255">
        <v>16082</v>
      </c>
      <c r="G1255">
        <v>2.8976495460763498</v>
      </c>
      <c r="H1255" t="s">
        <v>32</v>
      </c>
    </row>
    <row r="1256" spans="1:8">
      <c r="A1256" t="str">
        <f>CONCATENATE(B1256,C1256,VLOOKUP(H1256,Sheet1!$D$1:$E$21,2,0))</f>
        <v>S0800001629discharge</v>
      </c>
      <c r="B1256" t="s">
        <v>34</v>
      </c>
      <c r="C1256">
        <v>29</v>
      </c>
      <c r="D1256" t="s">
        <v>104</v>
      </c>
      <c r="E1256">
        <v>162</v>
      </c>
      <c r="F1256">
        <v>4524</v>
      </c>
      <c r="G1256">
        <v>3.5809018567639201</v>
      </c>
      <c r="H1256" t="s">
        <v>32</v>
      </c>
    </row>
    <row r="1257" spans="1:8">
      <c r="A1257" t="str">
        <f>CONCATENATE(B1257,C1257,VLOOKUP(H1257,Sheet1!$D$1:$E$21,2,0))</f>
        <v>S0800001729discharge</v>
      </c>
      <c r="B1257" t="s">
        <v>35</v>
      </c>
      <c r="C1257">
        <v>29</v>
      </c>
      <c r="D1257" t="s">
        <v>104</v>
      </c>
      <c r="E1257">
        <v>259</v>
      </c>
      <c r="F1257">
        <v>7294</v>
      </c>
      <c r="G1257">
        <v>3.5508637236084399</v>
      </c>
      <c r="H1257" t="s">
        <v>32</v>
      </c>
    </row>
    <row r="1258" spans="1:8">
      <c r="A1258" t="str">
        <f>CONCATENATE(B1258,C1258,VLOOKUP(H1258,Sheet1!$D$1:$E$21,2,0))</f>
        <v>S0800001829discharge</v>
      </c>
      <c r="B1258" t="s">
        <v>36</v>
      </c>
      <c r="C1258">
        <v>29</v>
      </c>
      <c r="D1258" t="s">
        <v>104</v>
      </c>
      <c r="E1258">
        <v>403</v>
      </c>
      <c r="F1258">
        <v>10871</v>
      </c>
      <c r="G1258">
        <v>3.7071106613926901</v>
      </c>
      <c r="H1258" t="s">
        <v>32</v>
      </c>
    </row>
    <row r="1259" spans="1:8">
      <c r="A1259" t="str">
        <f>CONCATENATE(B1259,C1259,VLOOKUP(H1259,Sheet1!$D$1:$E$21,2,0))</f>
        <v>S0800001929discharge</v>
      </c>
      <c r="B1259" t="s">
        <v>37</v>
      </c>
      <c r="C1259">
        <v>29</v>
      </c>
      <c r="D1259" t="s">
        <v>104</v>
      </c>
      <c r="E1259">
        <v>312</v>
      </c>
      <c r="F1259">
        <v>8929</v>
      </c>
      <c r="G1259">
        <v>3.4942322768507101</v>
      </c>
      <c r="H1259" t="s">
        <v>32</v>
      </c>
    </row>
    <row r="1260" spans="1:8">
      <c r="A1260" t="str">
        <f>CONCATENATE(B1260,C1260,VLOOKUP(H1260,Sheet1!$D$1:$E$21,2,0))</f>
        <v>S0800002029discharge</v>
      </c>
      <c r="B1260" t="s">
        <v>38</v>
      </c>
      <c r="C1260">
        <v>29</v>
      </c>
      <c r="D1260" t="s">
        <v>104</v>
      </c>
      <c r="E1260">
        <v>673</v>
      </c>
      <c r="F1260">
        <v>23013</v>
      </c>
      <c r="G1260">
        <v>2.9244340155564199</v>
      </c>
      <c r="H1260" t="s">
        <v>32</v>
      </c>
    </row>
    <row r="1261" spans="1:8">
      <c r="A1261" t="str">
        <f>CONCATENATE(B1261,C1261,VLOOKUP(H1261,Sheet1!$D$1:$E$21,2,0))</f>
        <v>S0800002129discharge</v>
      </c>
      <c r="B1261" t="s">
        <v>39</v>
      </c>
      <c r="C1261">
        <v>29</v>
      </c>
      <c r="D1261" t="s">
        <v>104</v>
      </c>
      <c r="E1261">
        <v>1638</v>
      </c>
      <c r="F1261">
        <v>72063</v>
      </c>
      <c r="G1261">
        <v>2.2730111152741301</v>
      </c>
      <c r="H1261" t="s">
        <v>32</v>
      </c>
    </row>
    <row r="1262" spans="1:8">
      <c r="A1262" t="str">
        <f>CONCATENATE(B1262,C1262,VLOOKUP(H1262,Sheet1!$D$1:$E$21,2,0))</f>
        <v>S0800002229discharge</v>
      </c>
      <c r="B1262" t="s">
        <v>40</v>
      </c>
      <c r="C1262">
        <v>29</v>
      </c>
      <c r="D1262" t="s">
        <v>104</v>
      </c>
      <c r="E1262">
        <v>328</v>
      </c>
      <c r="F1262">
        <v>10808</v>
      </c>
      <c r="G1262">
        <v>3.0347890451517299</v>
      </c>
      <c r="H1262" t="s">
        <v>32</v>
      </c>
    </row>
    <row r="1263" spans="1:8">
      <c r="A1263" t="str">
        <f>CONCATENATE(B1263,C1263,VLOOKUP(H1263,Sheet1!$D$1:$E$21,2,0))</f>
        <v>S0800002329discharge</v>
      </c>
      <c r="B1263" t="s">
        <v>41</v>
      </c>
      <c r="C1263">
        <v>29</v>
      </c>
      <c r="D1263" t="s">
        <v>104</v>
      </c>
      <c r="E1263">
        <v>675</v>
      </c>
      <c r="F1263">
        <v>25517</v>
      </c>
      <c r="G1263">
        <v>2.6452952933338501</v>
      </c>
      <c r="H1263" t="s">
        <v>32</v>
      </c>
    </row>
    <row r="1264" spans="1:8">
      <c r="A1264" t="str">
        <f>CONCATENATE(B1264,C1264,VLOOKUP(H1264,Sheet1!$D$1:$E$21,2,0))</f>
        <v>S0800002429discharge</v>
      </c>
      <c r="B1264" t="s">
        <v>42</v>
      </c>
      <c r="C1264">
        <v>29</v>
      </c>
      <c r="D1264" t="s">
        <v>104</v>
      </c>
      <c r="E1264">
        <v>884</v>
      </c>
      <c r="F1264">
        <v>31736</v>
      </c>
      <c r="G1264">
        <v>2.78548021174691</v>
      </c>
      <c r="H1264" t="s">
        <v>32</v>
      </c>
    </row>
    <row r="1265" spans="1:8">
      <c r="A1265" t="str">
        <f>CONCATENATE(B1265,C1265,VLOOKUP(H1265,Sheet1!$D$1:$E$21,2,0))</f>
        <v>S0800002529discharge</v>
      </c>
      <c r="B1265" t="s">
        <v>43</v>
      </c>
      <c r="C1265">
        <v>29</v>
      </c>
      <c r="D1265" t="s">
        <v>104</v>
      </c>
      <c r="E1265">
        <v>30</v>
      </c>
      <c r="F1265">
        <v>873</v>
      </c>
      <c r="G1265">
        <v>3.4364261168384802</v>
      </c>
      <c r="H1265" t="s">
        <v>32</v>
      </c>
    </row>
    <row r="1266" spans="1:8">
      <c r="A1266" t="str">
        <f>CONCATENATE(B1266,C1266,VLOOKUP(H1266,Sheet1!$D$1:$E$21,2,0))</f>
        <v>S0800002629discharge</v>
      </c>
      <c r="B1266" t="s">
        <v>44</v>
      </c>
      <c r="C1266">
        <v>29</v>
      </c>
      <c r="D1266" t="s">
        <v>104</v>
      </c>
      <c r="E1266">
        <v>11</v>
      </c>
      <c r="F1266">
        <v>884</v>
      </c>
      <c r="G1266">
        <v>1.2443438914027101</v>
      </c>
      <c r="H1266" t="s">
        <v>32</v>
      </c>
    </row>
    <row r="1267" spans="1:8">
      <c r="A1267" t="str">
        <f>CONCATENATE(B1267,C1267,VLOOKUP(H1267,Sheet1!$D$1:$E$21,2,0))</f>
        <v>S0800002729discharge</v>
      </c>
      <c r="B1267" t="s">
        <v>45</v>
      </c>
      <c r="C1267">
        <v>29</v>
      </c>
      <c r="D1267" t="s">
        <v>104</v>
      </c>
      <c r="E1267">
        <v>640</v>
      </c>
      <c r="F1267">
        <v>16178</v>
      </c>
      <c r="G1267">
        <v>3.9559896155272498</v>
      </c>
      <c r="H1267" t="s">
        <v>32</v>
      </c>
    </row>
    <row r="1268" spans="1:8">
      <c r="A1268" t="str">
        <f>CONCATENATE(B1268,C1268,VLOOKUP(H1268,Sheet1!$D$1:$E$21,2,0))</f>
        <v>S0800002829discharge</v>
      </c>
      <c r="B1268" t="s">
        <v>46</v>
      </c>
      <c r="C1268">
        <v>29</v>
      </c>
      <c r="D1268" t="s">
        <v>104</v>
      </c>
      <c r="E1268">
        <v>36</v>
      </c>
      <c r="F1268">
        <v>1129</v>
      </c>
      <c r="G1268">
        <v>3.1886625332152301</v>
      </c>
      <c r="H1268" t="s">
        <v>32</v>
      </c>
    </row>
    <row r="1269" spans="1:8">
      <c r="A1269" t="str">
        <f>CONCATENATE(B1269,C1269,VLOOKUP(H1269,Sheet1!$D$1:$E$21,2,0))</f>
        <v>S0810000129discharge</v>
      </c>
      <c r="B1269" t="s">
        <v>47</v>
      </c>
      <c r="C1269">
        <v>29</v>
      </c>
      <c r="D1269" t="s">
        <v>104</v>
      </c>
      <c r="E1269">
        <v>26</v>
      </c>
      <c r="F1269">
        <v>4510</v>
      </c>
      <c r="G1269">
        <v>0.57649667405764904</v>
      </c>
      <c r="H1269" t="s">
        <v>32</v>
      </c>
    </row>
    <row r="1270" spans="1:8">
      <c r="A1270" t="str">
        <f>CONCATENATE(B1270,C1270,VLOOKUP(H1270,Sheet1!$D$1:$E$21,2,0))</f>
        <v>S2700000129discharge</v>
      </c>
      <c r="B1270" t="s">
        <v>48</v>
      </c>
      <c r="C1270">
        <v>29</v>
      </c>
      <c r="D1270" t="s">
        <v>104</v>
      </c>
      <c r="E1270">
        <v>195</v>
      </c>
      <c r="F1270">
        <v>2228</v>
      </c>
      <c r="G1270">
        <v>8.7522441651705503</v>
      </c>
      <c r="H1270" t="s">
        <v>32</v>
      </c>
    </row>
    <row r="1271" spans="1:8">
      <c r="A1271" t="str">
        <f>CONCATENATE(B1271,C1271,VLOOKUP(H1271,Sheet1!$D$1:$E$21,2,0))</f>
        <v>S0800001530discharge</v>
      </c>
      <c r="B1271" t="s">
        <v>33</v>
      </c>
      <c r="C1271">
        <v>30</v>
      </c>
      <c r="D1271" t="s">
        <v>105</v>
      </c>
      <c r="E1271">
        <v>473</v>
      </c>
      <c r="F1271">
        <v>15954</v>
      </c>
      <c r="G1271">
        <v>2.9647737244578098</v>
      </c>
      <c r="H1271" t="s">
        <v>32</v>
      </c>
    </row>
    <row r="1272" spans="1:8">
      <c r="A1272" t="str">
        <f>CONCATENATE(B1272,C1272,VLOOKUP(H1272,Sheet1!$D$1:$E$21,2,0))</f>
        <v>S0800001630discharge</v>
      </c>
      <c r="B1272" t="s">
        <v>34</v>
      </c>
      <c r="C1272">
        <v>30</v>
      </c>
      <c r="D1272" t="s">
        <v>105</v>
      </c>
      <c r="E1272">
        <v>126</v>
      </c>
      <c r="F1272">
        <v>4650</v>
      </c>
      <c r="G1272">
        <v>2.7096774193548301</v>
      </c>
      <c r="H1272" t="s">
        <v>32</v>
      </c>
    </row>
    <row r="1273" spans="1:8">
      <c r="A1273" t="str">
        <f>CONCATENATE(B1273,C1273,VLOOKUP(H1273,Sheet1!$D$1:$E$21,2,0))</f>
        <v>S0800001730discharge</v>
      </c>
      <c r="B1273" t="s">
        <v>35</v>
      </c>
      <c r="C1273">
        <v>30</v>
      </c>
      <c r="D1273" t="s">
        <v>105</v>
      </c>
      <c r="E1273">
        <v>200</v>
      </c>
      <c r="F1273">
        <v>7098</v>
      </c>
      <c r="G1273">
        <v>2.8176951253874298</v>
      </c>
      <c r="H1273" t="s">
        <v>32</v>
      </c>
    </row>
    <row r="1274" spans="1:8">
      <c r="A1274" t="str">
        <f>CONCATENATE(B1274,C1274,VLOOKUP(H1274,Sheet1!$D$1:$E$21,2,0))</f>
        <v>S0800001830discharge</v>
      </c>
      <c r="B1274" t="s">
        <v>36</v>
      </c>
      <c r="C1274">
        <v>30</v>
      </c>
      <c r="D1274" t="s">
        <v>105</v>
      </c>
      <c r="E1274">
        <v>361</v>
      </c>
      <c r="F1274">
        <v>10702</v>
      </c>
      <c r="G1274">
        <v>3.3732012707905001</v>
      </c>
      <c r="H1274" t="s">
        <v>32</v>
      </c>
    </row>
    <row r="1275" spans="1:8">
      <c r="A1275" t="str">
        <f>CONCATENATE(B1275,C1275,VLOOKUP(H1275,Sheet1!$D$1:$E$21,2,0))</f>
        <v>S0800001930discharge</v>
      </c>
      <c r="B1275" t="s">
        <v>37</v>
      </c>
      <c r="C1275">
        <v>30</v>
      </c>
      <c r="D1275" t="s">
        <v>105</v>
      </c>
      <c r="E1275">
        <v>285</v>
      </c>
      <c r="F1275">
        <v>8835</v>
      </c>
      <c r="G1275">
        <v>3.2258064516128999</v>
      </c>
      <c r="H1275" t="s">
        <v>32</v>
      </c>
    </row>
    <row r="1276" spans="1:8">
      <c r="A1276" t="str">
        <f>CONCATENATE(B1276,C1276,VLOOKUP(H1276,Sheet1!$D$1:$E$21,2,0))</f>
        <v>S0800002030discharge</v>
      </c>
      <c r="B1276" t="s">
        <v>38</v>
      </c>
      <c r="C1276">
        <v>30</v>
      </c>
      <c r="D1276" t="s">
        <v>105</v>
      </c>
      <c r="E1276">
        <v>579</v>
      </c>
      <c r="F1276">
        <v>22969</v>
      </c>
      <c r="G1276">
        <v>2.5207888893726298</v>
      </c>
      <c r="H1276" t="s">
        <v>32</v>
      </c>
    </row>
    <row r="1277" spans="1:8">
      <c r="A1277" t="str">
        <f>CONCATENATE(B1277,C1277,VLOOKUP(H1277,Sheet1!$D$1:$E$21,2,0))</f>
        <v>S0800002130discharge</v>
      </c>
      <c r="B1277" t="s">
        <v>39</v>
      </c>
      <c r="C1277">
        <v>30</v>
      </c>
      <c r="D1277" t="s">
        <v>105</v>
      </c>
      <c r="E1277">
        <v>1378</v>
      </c>
      <c r="F1277">
        <v>69337</v>
      </c>
      <c r="G1277">
        <v>1.98739489738523</v>
      </c>
      <c r="H1277" t="s">
        <v>32</v>
      </c>
    </row>
    <row r="1278" spans="1:8">
      <c r="A1278" t="str">
        <f>CONCATENATE(B1278,C1278,VLOOKUP(H1278,Sheet1!$D$1:$E$21,2,0))</f>
        <v>S0800002230discharge</v>
      </c>
      <c r="B1278" t="s">
        <v>40</v>
      </c>
      <c r="C1278">
        <v>30</v>
      </c>
      <c r="D1278" t="s">
        <v>105</v>
      </c>
      <c r="E1278">
        <v>341</v>
      </c>
      <c r="F1278">
        <v>11048</v>
      </c>
      <c r="G1278">
        <v>3.0865314989138302</v>
      </c>
      <c r="H1278" t="s">
        <v>32</v>
      </c>
    </row>
    <row r="1279" spans="1:8">
      <c r="A1279" t="str">
        <f>CONCATENATE(B1279,C1279,VLOOKUP(H1279,Sheet1!$D$1:$E$21,2,0))</f>
        <v>S0800002330discharge</v>
      </c>
      <c r="B1279" t="s">
        <v>41</v>
      </c>
      <c r="C1279">
        <v>30</v>
      </c>
      <c r="D1279" t="s">
        <v>105</v>
      </c>
      <c r="E1279">
        <v>614</v>
      </c>
      <c r="F1279">
        <v>25153</v>
      </c>
      <c r="G1279">
        <v>2.4410607084641902</v>
      </c>
      <c r="H1279" t="s">
        <v>32</v>
      </c>
    </row>
    <row r="1280" spans="1:8">
      <c r="A1280" t="str">
        <f>CONCATENATE(B1280,C1280,VLOOKUP(H1280,Sheet1!$D$1:$E$21,2,0))</f>
        <v>S0800002430discharge</v>
      </c>
      <c r="B1280" t="s">
        <v>42</v>
      </c>
      <c r="C1280">
        <v>30</v>
      </c>
      <c r="D1280" t="s">
        <v>105</v>
      </c>
      <c r="E1280">
        <v>760</v>
      </c>
      <c r="F1280">
        <v>30904</v>
      </c>
      <c r="G1280">
        <v>2.4592285788247401</v>
      </c>
      <c r="H1280" t="s">
        <v>32</v>
      </c>
    </row>
    <row r="1281" spans="1:8">
      <c r="A1281" t="str">
        <f>CONCATENATE(B1281,C1281,VLOOKUP(H1281,Sheet1!$D$1:$E$21,2,0))</f>
        <v>S0800002530discharge</v>
      </c>
      <c r="B1281" t="s">
        <v>43</v>
      </c>
      <c r="C1281">
        <v>30</v>
      </c>
      <c r="D1281" t="s">
        <v>105</v>
      </c>
      <c r="E1281">
        <v>17</v>
      </c>
      <c r="F1281">
        <v>844</v>
      </c>
      <c r="G1281">
        <v>2.0142180094786699</v>
      </c>
      <c r="H1281" t="s">
        <v>32</v>
      </c>
    </row>
    <row r="1282" spans="1:8">
      <c r="A1282" t="str">
        <f>CONCATENATE(B1282,C1282,VLOOKUP(H1282,Sheet1!$D$1:$E$21,2,0))</f>
        <v>S0800002630discharge</v>
      </c>
      <c r="B1282" t="s">
        <v>44</v>
      </c>
      <c r="C1282">
        <v>30</v>
      </c>
      <c r="D1282" t="s">
        <v>105</v>
      </c>
      <c r="E1282">
        <v>19</v>
      </c>
      <c r="F1282">
        <v>919</v>
      </c>
      <c r="G1282">
        <v>2.0674646354733399</v>
      </c>
      <c r="H1282" t="s">
        <v>32</v>
      </c>
    </row>
    <row r="1283" spans="1:8">
      <c r="A1283" t="str">
        <f>CONCATENATE(B1283,C1283,VLOOKUP(H1283,Sheet1!$D$1:$E$21,2,0))</f>
        <v>S0800002730discharge</v>
      </c>
      <c r="B1283" t="s">
        <v>45</v>
      </c>
      <c r="C1283">
        <v>30</v>
      </c>
      <c r="D1283" t="s">
        <v>105</v>
      </c>
      <c r="E1283">
        <v>569</v>
      </c>
      <c r="F1283">
        <v>16086</v>
      </c>
      <c r="G1283">
        <v>3.53723734924779</v>
      </c>
      <c r="H1283" t="s">
        <v>32</v>
      </c>
    </row>
    <row r="1284" spans="1:8">
      <c r="A1284" t="str">
        <f>CONCATENATE(B1284,C1284,VLOOKUP(H1284,Sheet1!$D$1:$E$21,2,0))</f>
        <v>S0800002830discharge</v>
      </c>
      <c r="B1284" t="s">
        <v>46</v>
      </c>
      <c r="C1284">
        <v>30</v>
      </c>
      <c r="D1284" t="s">
        <v>105</v>
      </c>
      <c r="E1284">
        <v>31</v>
      </c>
      <c r="F1284">
        <v>1115</v>
      </c>
      <c r="G1284">
        <v>2.7802690582959602</v>
      </c>
      <c r="H1284" t="s">
        <v>32</v>
      </c>
    </row>
    <row r="1285" spans="1:8">
      <c r="A1285" t="str">
        <f>CONCATENATE(B1285,C1285,VLOOKUP(H1285,Sheet1!$D$1:$E$21,2,0))</f>
        <v>S0810000130discharge</v>
      </c>
      <c r="B1285" t="s">
        <v>47</v>
      </c>
      <c r="C1285">
        <v>30</v>
      </c>
      <c r="D1285" t="s">
        <v>105</v>
      </c>
      <c r="E1285">
        <v>22</v>
      </c>
      <c r="F1285">
        <v>4301</v>
      </c>
      <c r="G1285">
        <v>0.51150895140664898</v>
      </c>
      <c r="H1285" t="s">
        <v>32</v>
      </c>
    </row>
    <row r="1286" spans="1:8">
      <c r="A1286" t="str">
        <f>CONCATENATE(B1286,C1286,VLOOKUP(H1286,Sheet1!$D$1:$E$21,2,0))</f>
        <v>S2700000130discharge</v>
      </c>
      <c r="B1286" t="s">
        <v>48</v>
      </c>
      <c r="C1286">
        <v>30</v>
      </c>
      <c r="D1286" t="s">
        <v>105</v>
      </c>
      <c r="E1286">
        <v>164</v>
      </c>
      <c r="F1286">
        <v>2114</v>
      </c>
      <c r="G1286">
        <v>7.7578051087984798</v>
      </c>
      <c r="H1286" t="s">
        <v>32</v>
      </c>
    </row>
    <row r="1287" spans="1:8">
      <c r="A1287" t="str">
        <f>CONCATENATE(B1287,C1287,VLOOKUP(H1287,Sheet1!$D$1:$E$21,2,0))</f>
        <v>S0800001531discharge</v>
      </c>
      <c r="B1287" t="s">
        <v>33</v>
      </c>
      <c r="C1287">
        <v>31</v>
      </c>
      <c r="D1287" t="s">
        <v>106</v>
      </c>
      <c r="E1287">
        <v>409</v>
      </c>
      <c r="F1287">
        <v>16274</v>
      </c>
      <c r="G1287">
        <v>2.5132112572201</v>
      </c>
      <c r="H1287" t="s">
        <v>32</v>
      </c>
    </row>
    <row r="1288" spans="1:8">
      <c r="A1288" t="str">
        <f>CONCATENATE(B1288,C1288,VLOOKUP(H1288,Sheet1!$D$1:$E$21,2,0))</f>
        <v>S0800001631discharge</v>
      </c>
      <c r="B1288" t="s">
        <v>34</v>
      </c>
      <c r="C1288">
        <v>31</v>
      </c>
      <c r="D1288" t="s">
        <v>106</v>
      </c>
      <c r="E1288">
        <v>122</v>
      </c>
      <c r="F1288">
        <v>4570</v>
      </c>
      <c r="G1288">
        <v>2.6695842450765799</v>
      </c>
      <c r="H1288" t="s">
        <v>32</v>
      </c>
    </row>
    <row r="1289" spans="1:8">
      <c r="A1289" t="str">
        <f>CONCATENATE(B1289,C1289,VLOOKUP(H1289,Sheet1!$D$1:$E$21,2,0))</f>
        <v>S0800001731discharge</v>
      </c>
      <c r="B1289" t="s">
        <v>35</v>
      </c>
      <c r="C1289">
        <v>31</v>
      </c>
      <c r="D1289" t="s">
        <v>106</v>
      </c>
      <c r="E1289">
        <v>198</v>
      </c>
      <c r="F1289">
        <v>7257</v>
      </c>
      <c r="G1289">
        <v>2.7284001653575798</v>
      </c>
      <c r="H1289" t="s">
        <v>32</v>
      </c>
    </row>
    <row r="1290" spans="1:8">
      <c r="A1290" t="str">
        <f>CONCATENATE(B1290,C1290,VLOOKUP(H1290,Sheet1!$D$1:$E$21,2,0))</f>
        <v>S0800001831discharge</v>
      </c>
      <c r="B1290" t="s">
        <v>36</v>
      </c>
      <c r="C1290">
        <v>31</v>
      </c>
      <c r="D1290" t="s">
        <v>106</v>
      </c>
      <c r="E1290">
        <v>367</v>
      </c>
      <c r="F1290">
        <v>10744</v>
      </c>
      <c r="G1290">
        <v>3.4158600148920302</v>
      </c>
      <c r="H1290" t="s">
        <v>32</v>
      </c>
    </row>
    <row r="1291" spans="1:8">
      <c r="A1291" t="str">
        <f>CONCATENATE(B1291,C1291,VLOOKUP(H1291,Sheet1!$D$1:$E$21,2,0))</f>
        <v>S0800001931discharge</v>
      </c>
      <c r="B1291" t="s">
        <v>37</v>
      </c>
      <c r="C1291">
        <v>31</v>
      </c>
      <c r="D1291" t="s">
        <v>106</v>
      </c>
      <c r="E1291">
        <v>261</v>
      </c>
      <c r="F1291">
        <v>8745</v>
      </c>
      <c r="G1291">
        <v>2.98456260720411</v>
      </c>
      <c r="H1291" t="s">
        <v>32</v>
      </c>
    </row>
    <row r="1292" spans="1:8">
      <c r="A1292" t="str">
        <f>CONCATENATE(B1292,C1292,VLOOKUP(H1292,Sheet1!$D$1:$E$21,2,0))</f>
        <v>S0800002031discharge</v>
      </c>
      <c r="B1292" t="s">
        <v>38</v>
      </c>
      <c r="C1292">
        <v>31</v>
      </c>
      <c r="D1292" t="s">
        <v>106</v>
      </c>
      <c r="E1292">
        <v>534</v>
      </c>
      <c r="F1292">
        <v>22345</v>
      </c>
      <c r="G1292">
        <v>2.38979637502797</v>
      </c>
      <c r="H1292" t="s">
        <v>32</v>
      </c>
    </row>
    <row r="1293" spans="1:8">
      <c r="A1293" t="str">
        <f>CONCATENATE(B1293,C1293,VLOOKUP(H1293,Sheet1!$D$1:$E$21,2,0))</f>
        <v>S0800002131discharge</v>
      </c>
      <c r="B1293" t="s">
        <v>39</v>
      </c>
      <c r="C1293">
        <v>31</v>
      </c>
      <c r="D1293" t="s">
        <v>106</v>
      </c>
      <c r="E1293">
        <v>1251</v>
      </c>
      <c r="F1293">
        <v>69929</v>
      </c>
      <c r="G1293">
        <v>1.78895737104777</v>
      </c>
      <c r="H1293" t="s">
        <v>32</v>
      </c>
    </row>
    <row r="1294" spans="1:8">
      <c r="A1294" t="str">
        <f>CONCATENATE(B1294,C1294,VLOOKUP(H1294,Sheet1!$D$1:$E$21,2,0))</f>
        <v>S0800002231discharge</v>
      </c>
      <c r="B1294" t="s">
        <v>40</v>
      </c>
      <c r="C1294">
        <v>31</v>
      </c>
      <c r="D1294" t="s">
        <v>106</v>
      </c>
      <c r="E1294">
        <v>299</v>
      </c>
      <c r="F1294">
        <v>11061</v>
      </c>
      <c r="G1294">
        <v>2.7031913931832499</v>
      </c>
      <c r="H1294" t="s">
        <v>32</v>
      </c>
    </row>
    <row r="1295" spans="1:8">
      <c r="A1295" t="str">
        <f>CONCATENATE(B1295,C1295,VLOOKUP(H1295,Sheet1!$D$1:$E$21,2,0))</f>
        <v>S0800002331discharge</v>
      </c>
      <c r="B1295" t="s">
        <v>41</v>
      </c>
      <c r="C1295">
        <v>31</v>
      </c>
      <c r="D1295" t="s">
        <v>106</v>
      </c>
      <c r="E1295">
        <v>588</v>
      </c>
      <c r="F1295">
        <v>25679</v>
      </c>
      <c r="G1295">
        <v>2.2898087931773001</v>
      </c>
      <c r="H1295" t="s">
        <v>32</v>
      </c>
    </row>
    <row r="1296" spans="1:8">
      <c r="A1296" t="str">
        <f>CONCATENATE(B1296,C1296,VLOOKUP(H1296,Sheet1!$D$1:$E$21,2,0))</f>
        <v>S0800002431discharge</v>
      </c>
      <c r="B1296" t="s">
        <v>42</v>
      </c>
      <c r="C1296">
        <v>31</v>
      </c>
      <c r="D1296" t="s">
        <v>106</v>
      </c>
      <c r="E1296">
        <v>746</v>
      </c>
      <c r="F1296">
        <v>30361</v>
      </c>
      <c r="G1296">
        <v>2.4570995685254098</v>
      </c>
      <c r="H1296" t="s">
        <v>32</v>
      </c>
    </row>
    <row r="1297" spans="1:8">
      <c r="A1297" t="str">
        <f>CONCATENATE(B1297,C1297,VLOOKUP(H1297,Sheet1!$D$1:$E$21,2,0))</f>
        <v>S0800002531discharge</v>
      </c>
      <c r="B1297" t="s">
        <v>43</v>
      </c>
      <c r="C1297">
        <v>31</v>
      </c>
      <c r="D1297" t="s">
        <v>106</v>
      </c>
      <c r="E1297">
        <v>27</v>
      </c>
      <c r="F1297">
        <v>758</v>
      </c>
      <c r="G1297">
        <v>3.5620052770448498</v>
      </c>
      <c r="H1297" t="s">
        <v>32</v>
      </c>
    </row>
    <row r="1298" spans="1:8">
      <c r="A1298" t="str">
        <f>CONCATENATE(B1298,C1298,VLOOKUP(H1298,Sheet1!$D$1:$E$21,2,0))</f>
        <v>S0800002631discharge</v>
      </c>
      <c r="B1298" t="s">
        <v>44</v>
      </c>
      <c r="C1298">
        <v>31</v>
      </c>
      <c r="D1298" t="s">
        <v>106</v>
      </c>
      <c r="E1298">
        <v>17</v>
      </c>
      <c r="F1298">
        <v>943</v>
      </c>
      <c r="G1298">
        <v>1.8027571580063599</v>
      </c>
      <c r="H1298" t="s">
        <v>32</v>
      </c>
    </row>
    <row r="1299" spans="1:8">
      <c r="A1299" t="str">
        <f>CONCATENATE(B1299,C1299,VLOOKUP(H1299,Sheet1!$D$1:$E$21,2,0))</f>
        <v>S0800002731discharge</v>
      </c>
      <c r="B1299" t="s">
        <v>45</v>
      </c>
      <c r="C1299">
        <v>31</v>
      </c>
      <c r="D1299" t="s">
        <v>106</v>
      </c>
      <c r="E1299">
        <v>566</v>
      </c>
      <c r="F1299">
        <v>15992</v>
      </c>
      <c r="G1299">
        <v>3.5392696348174</v>
      </c>
      <c r="H1299" t="s">
        <v>32</v>
      </c>
    </row>
    <row r="1300" spans="1:8">
      <c r="A1300" t="str">
        <f>CONCATENATE(B1300,C1300,VLOOKUP(H1300,Sheet1!$D$1:$E$21,2,0))</f>
        <v>S0800002831discharge</v>
      </c>
      <c r="B1300" t="s">
        <v>46</v>
      </c>
      <c r="C1300">
        <v>31</v>
      </c>
      <c r="D1300" t="s">
        <v>106</v>
      </c>
      <c r="E1300">
        <v>23</v>
      </c>
      <c r="F1300">
        <v>1216</v>
      </c>
      <c r="G1300">
        <v>1.89144736842105</v>
      </c>
      <c r="H1300" t="s">
        <v>32</v>
      </c>
    </row>
    <row r="1301" spans="1:8">
      <c r="A1301" t="str">
        <f>CONCATENATE(B1301,C1301,VLOOKUP(H1301,Sheet1!$D$1:$E$21,2,0))</f>
        <v>S0810000131discharge</v>
      </c>
      <c r="B1301" t="s">
        <v>47</v>
      </c>
      <c r="C1301">
        <v>31</v>
      </c>
      <c r="D1301" t="s">
        <v>106</v>
      </c>
      <c r="E1301">
        <v>23</v>
      </c>
      <c r="F1301">
        <v>4518</v>
      </c>
      <c r="G1301">
        <v>0.509074811863656</v>
      </c>
      <c r="H1301" t="s">
        <v>32</v>
      </c>
    </row>
    <row r="1302" spans="1:8">
      <c r="A1302" t="str">
        <f>CONCATENATE(B1302,C1302,VLOOKUP(H1302,Sheet1!$D$1:$E$21,2,0))</f>
        <v>S2700000131discharge</v>
      </c>
      <c r="B1302" t="s">
        <v>48</v>
      </c>
      <c r="C1302">
        <v>31</v>
      </c>
      <c r="D1302" t="s">
        <v>106</v>
      </c>
      <c r="E1302">
        <v>158</v>
      </c>
      <c r="F1302">
        <v>2048</v>
      </c>
      <c r="G1302">
        <v>7.71484375</v>
      </c>
      <c r="H1302" t="s">
        <v>32</v>
      </c>
    </row>
    <row r="1303" spans="1:8">
      <c r="A1303" t="str">
        <f>CONCATENATE(B1303,C1303,VLOOKUP(H1303,Sheet1!$D$1:$E$21,2,0))</f>
        <v>S0800001532discharge</v>
      </c>
      <c r="B1303" t="s">
        <v>33</v>
      </c>
      <c r="C1303">
        <v>32</v>
      </c>
      <c r="D1303" t="s">
        <v>107</v>
      </c>
      <c r="E1303">
        <v>435</v>
      </c>
      <c r="F1303">
        <v>16768</v>
      </c>
      <c r="G1303">
        <v>2.5942270992366399</v>
      </c>
      <c r="H1303" t="s">
        <v>32</v>
      </c>
    </row>
    <row r="1304" spans="1:8">
      <c r="A1304" t="str">
        <f>CONCATENATE(B1304,C1304,VLOOKUP(H1304,Sheet1!$D$1:$E$21,2,0))</f>
        <v>S0800001632discharge</v>
      </c>
      <c r="B1304" t="s">
        <v>34</v>
      </c>
      <c r="C1304">
        <v>32</v>
      </c>
      <c r="D1304" t="s">
        <v>107</v>
      </c>
      <c r="E1304">
        <v>132</v>
      </c>
      <c r="F1304">
        <v>4564</v>
      </c>
      <c r="G1304">
        <v>2.8921998247151599</v>
      </c>
      <c r="H1304" t="s">
        <v>32</v>
      </c>
    </row>
    <row r="1305" spans="1:8">
      <c r="A1305" t="str">
        <f>CONCATENATE(B1305,C1305,VLOOKUP(H1305,Sheet1!$D$1:$E$21,2,0))</f>
        <v>S0800001732discharge</v>
      </c>
      <c r="B1305" t="s">
        <v>35</v>
      </c>
      <c r="C1305">
        <v>32</v>
      </c>
      <c r="D1305" t="s">
        <v>107</v>
      </c>
      <c r="E1305">
        <v>227</v>
      </c>
      <c r="F1305">
        <v>7132</v>
      </c>
      <c r="G1305">
        <v>3.1828379136287102</v>
      </c>
      <c r="H1305" t="s">
        <v>32</v>
      </c>
    </row>
    <row r="1306" spans="1:8">
      <c r="A1306" t="str">
        <f>CONCATENATE(B1306,C1306,VLOOKUP(H1306,Sheet1!$D$1:$E$21,2,0))</f>
        <v>S0800001832discharge</v>
      </c>
      <c r="B1306" t="s">
        <v>36</v>
      </c>
      <c r="C1306">
        <v>32</v>
      </c>
      <c r="D1306" t="s">
        <v>107</v>
      </c>
      <c r="E1306">
        <v>436</v>
      </c>
      <c r="F1306">
        <v>10946</v>
      </c>
      <c r="G1306">
        <v>3.9831902064681102</v>
      </c>
      <c r="H1306" t="s">
        <v>32</v>
      </c>
    </row>
    <row r="1307" spans="1:8">
      <c r="A1307" t="str">
        <f>CONCATENATE(B1307,C1307,VLOOKUP(H1307,Sheet1!$D$1:$E$21,2,0))</f>
        <v>S0800001932discharge</v>
      </c>
      <c r="B1307" t="s">
        <v>37</v>
      </c>
      <c r="C1307">
        <v>32</v>
      </c>
      <c r="D1307" t="s">
        <v>107</v>
      </c>
      <c r="E1307">
        <v>285</v>
      </c>
      <c r="F1307">
        <v>8757</v>
      </c>
      <c r="G1307">
        <v>3.2545392257622399</v>
      </c>
      <c r="H1307" t="s">
        <v>32</v>
      </c>
    </row>
    <row r="1308" spans="1:8">
      <c r="A1308" t="str">
        <f>CONCATENATE(B1308,C1308,VLOOKUP(H1308,Sheet1!$D$1:$E$21,2,0))</f>
        <v>S0800002032discharge</v>
      </c>
      <c r="B1308" t="s">
        <v>38</v>
      </c>
      <c r="C1308">
        <v>32</v>
      </c>
      <c r="D1308" t="s">
        <v>107</v>
      </c>
      <c r="E1308">
        <v>597</v>
      </c>
      <c r="F1308">
        <v>22842</v>
      </c>
      <c r="G1308">
        <v>2.6136065143157299</v>
      </c>
      <c r="H1308" t="s">
        <v>32</v>
      </c>
    </row>
    <row r="1309" spans="1:8">
      <c r="A1309" t="str">
        <f>CONCATENATE(B1309,C1309,VLOOKUP(H1309,Sheet1!$D$1:$E$21,2,0))</f>
        <v>S0800002132discharge</v>
      </c>
      <c r="B1309" t="s">
        <v>39</v>
      </c>
      <c r="C1309">
        <v>32</v>
      </c>
      <c r="D1309" t="s">
        <v>107</v>
      </c>
      <c r="E1309">
        <v>1363</v>
      </c>
      <c r="F1309">
        <v>71556</v>
      </c>
      <c r="G1309">
        <v>1.90480183352898</v>
      </c>
      <c r="H1309" t="s">
        <v>32</v>
      </c>
    </row>
    <row r="1310" spans="1:8">
      <c r="A1310" t="str">
        <f>CONCATENATE(B1310,C1310,VLOOKUP(H1310,Sheet1!$D$1:$E$21,2,0))</f>
        <v>S0800002232discharge</v>
      </c>
      <c r="B1310" t="s">
        <v>40</v>
      </c>
      <c r="C1310">
        <v>32</v>
      </c>
      <c r="D1310" t="s">
        <v>107</v>
      </c>
      <c r="E1310">
        <v>324</v>
      </c>
      <c r="F1310">
        <v>10568</v>
      </c>
      <c r="G1310">
        <v>3.06585919757759</v>
      </c>
      <c r="H1310" t="s">
        <v>32</v>
      </c>
    </row>
    <row r="1311" spans="1:8">
      <c r="A1311" t="str">
        <f>CONCATENATE(B1311,C1311,VLOOKUP(H1311,Sheet1!$D$1:$E$21,2,0))</f>
        <v>S0800002332discharge</v>
      </c>
      <c r="B1311" t="s">
        <v>41</v>
      </c>
      <c r="C1311">
        <v>32</v>
      </c>
      <c r="D1311" t="s">
        <v>107</v>
      </c>
      <c r="E1311">
        <v>637</v>
      </c>
      <c r="F1311">
        <v>26408</v>
      </c>
      <c r="G1311">
        <v>2.4121478339897</v>
      </c>
      <c r="H1311" t="s">
        <v>32</v>
      </c>
    </row>
    <row r="1312" spans="1:8">
      <c r="A1312" t="str">
        <f>CONCATENATE(B1312,C1312,VLOOKUP(H1312,Sheet1!$D$1:$E$21,2,0))</f>
        <v>S0800002432discharge</v>
      </c>
      <c r="B1312" t="s">
        <v>42</v>
      </c>
      <c r="C1312">
        <v>32</v>
      </c>
      <c r="D1312" t="s">
        <v>107</v>
      </c>
      <c r="E1312">
        <v>797</v>
      </c>
      <c r="F1312">
        <v>30625</v>
      </c>
      <c r="G1312">
        <v>2.6024489795918302</v>
      </c>
      <c r="H1312" t="s">
        <v>32</v>
      </c>
    </row>
    <row r="1313" spans="1:8">
      <c r="A1313" t="str">
        <f>CONCATENATE(B1313,C1313,VLOOKUP(H1313,Sheet1!$D$1:$E$21,2,0))</f>
        <v>S0800002532discharge</v>
      </c>
      <c r="B1313" t="s">
        <v>43</v>
      </c>
      <c r="C1313">
        <v>32</v>
      </c>
      <c r="D1313" t="s">
        <v>107</v>
      </c>
      <c r="E1313">
        <v>27</v>
      </c>
      <c r="F1313">
        <v>783</v>
      </c>
      <c r="G1313">
        <v>3.44827586206896</v>
      </c>
      <c r="H1313" t="s">
        <v>32</v>
      </c>
    </row>
    <row r="1314" spans="1:8">
      <c r="A1314" t="str">
        <f>CONCATENATE(B1314,C1314,VLOOKUP(H1314,Sheet1!$D$1:$E$21,2,0))</f>
        <v>S0800002632discharge</v>
      </c>
      <c r="B1314" t="s">
        <v>44</v>
      </c>
      <c r="C1314">
        <v>32</v>
      </c>
      <c r="D1314" t="s">
        <v>107</v>
      </c>
      <c r="E1314">
        <v>14</v>
      </c>
      <c r="F1314">
        <v>919</v>
      </c>
      <c r="G1314">
        <v>1.5233949945592999</v>
      </c>
      <c r="H1314" t="s">
        <v>32</v>
      </c>
    </row>
    <row r="1315" spans="1:8">
      <c r="A1315" t="str">
        <f>CONCATENATE(B1315,C1315,VLOOKUP(H1315,Sheet1!$D$1:$E$21,2,0))</f>
        <v>S0800002732discharge</v>
      </c>
      <c r="B1315" t="s">
        <v>45</v>
      </c>
      <c r="C1315">
        <v>32</v>
      </c>
      <c r="D1315" t="s">
        <v>107</v>
      </c>
      <c r="E1315">
        <v>629</v>
      </c>
      <c r="F1315">
        <v>16553</v>
      </c>
      <c r="G1315">
        <v>3.7999154231861199</v>
      </c>
      <c r="H1315" t="s">
        <v>32</v>
      </c>
    </row>
    <row r="1316" spans="1:8">
      <c r="A1316" t="str">
        <f>CONCATENATE(B1316,C1316,VLOOKUP(H1316,Sheet1!$D$1:$E$21,2,0))</f>
        <v>S0800002832discharge</v>
      </c>
      <c r="B1316" t="s">
        <v>46</v>
      </c>
      <c r="C1316">
        <v>32</v>
      </c>
      <c r="D1316" t="s">
        <v>107</v>
      </c>
      <c r="E1316">
        <v>32</v>
      </c>
      <c r="F1316">
        <v>1187</v>
      </c>
      <c r="G1316">
        <v>2.6958719460825602</v>
      </c>
      <c r="H1316" t="s">
        <v>32</v>
      </c>
    </row>
    <row r="1317" spans="1:8">
      <c r="A1317" t="str">
        <f>CONCATENATE(B1317,C1317,VLOOKUP(H1317,Sheet1!$D$1:$E$21,2,0))</f>
        <v>S0810000132discharge</v>
      </c>
      <c r="B1317" t="s">
        <v>47</v>
      </c>
      <c r="C1317">
        <v>32</v>
      </c>
      <c r="D1317" t="s">
        <v>107</v>
      </c>
      <c r="E1317">
        <v>21</v>
      </c>
      <c r="F1317">
        <v>4625</v>
      </c>
      <c r="G1317">
        <v>0.45405405405405402</v>
      </c>
      <c r="H1317" t="s">
        <v>32</v>
      </c>
    </row>
    <row r="1318" spans="1:8">
      <c r="A1318" t="str">
        <f>CONCATENATE(B1318,C1318,VLOOKUP(H1318,Sheet1!$D$1:$E$21,2,0))</f>
        <v>S2700000132discharge</v>
      </c>
      <c r="B1318" t="s">
        <v>48</v>
      </c>
      <c r="C1318">
        <v>32</v>
      </c>
      <c r="D1318" t="s">
        <v>107</v>
      </c>
      <c r="E1318">
        <v>161</v>
      </c>
      <c r="F1318">
        <v>2032</v>
      </c>
      <c r="G1318">
        <v>7.9232283464566899</v>
      </c>
      <c r="H1318" t="s">
        <v>32</v>
      </c>
    </row>
    <row r="1319" spans="1:8">
      <c r="A1319" t="str">
        <f>CONCATENATE(B1319,C1319,VLOOKUP(H1319,Sheet1!$D$1:$E$21,2,0))</f>
        <v>S0800001533discharge</v>
      </c>
      <c r="B1319" t="s">
        <v>33</v>
      </c>
      <c r="C1319">
        <v>33</v>
      </c>
      <c r="D1319" t="s">
        <v>108</v>
      </c>
      <c r="E1319">
        <v>469</v>
      </c>
      <c r="F1319">
        <v>16852</v>
      </c>
      <c r="G1319">
        <v>2.7830524566816899</v>
      </c>
      <c r="H1319" t="s">
        <v>32</v>
      </c>
    </row>
    <row r="1320" spans="1:8">
      <c r="A1320" t="str">
        <f>CONCATENATE(B1320,C1320,VLOOKUP(H1320,Sheet1!$D$1:$E$21,2,0))</f>
        <v>S0800001633discharge</v>
      </c>
      <c r="B1320" t="s">
        <v>34</v>
      </c>
      <c r="C1320">
        <v>33</v>
      </c>
      <c r="D1320" t="s">
        <v>108</v>
      </c>
      <c r="E1320">
        <v>133</v>
      </c>
      <c r="F1320">
        <v>4723</v>
      </c>
      <c r="G1320">
        <v>2.8160067753546398</v>
      </c>
      <c r="H1320" t="s">
        <v>32</v>
      </c>
    </row>
    <row r="1321" spans="1:8">
      <c r="A1321" t="str">
        <f>CONCATENATE(B1321,C1321,VLOOKUP(H1321,Sheet1!$D$1:$E$21,2,0))</f>
        <v>S0800001733discharge</v>
      </c>
      <c r="B1321" t="s">
        <v>35</v>
      </c>
      <c r="C1321">
        <v>33</v>
      </c>
      <c r="D1321" t="s">
        <v>108</v>
      </c>
      <c r="E1321">
        <v>227</v>
      </c>
      <c r="F1321">
        <v>7030</v>
      </c>
      <c r="G1321">
        <v>3.22901849217638</v>
      </c>
      <c r="H1321" t="s">
        <v>32</v>
      </c>
    </row>
    <row r="1322" spans="1:8">
      <c r="A1322" t="str">
        <f>CONCATENATE(B1322,C1322,VLOOKUP(H1322,Sheet1!$D$1:$E$21,2,0))</f>
        <v>S0800001833discharge</v>
      </c>
      <c r="B1322" t="s">
        <v>36</v>
      </c>
      <c r="C1322">
        <v>33</v>
      </c>
      <c r="D1322" t="s">
        <v>108</v>
      </c>
      <c r="E1322">
        <v>427</v>
      </c>
      <c r="F1322">
        <v>11296</v>
      </c>
      <c r="G1322">
        <v>3.7800991501416399</v>
      </c>
      <c r="H1322" t="s">
        <v>32</v>
      </c>
    </row>
    <row r="1323" spans="1:8">
      <c r="A1323" t="str">
        <f>CONCATENATE(B1323,C1323,VLOOKUP(H1323,Sheet1!$D$1:$E$21,2,0))</f>
        <v>S0800001933discharge</v>
      </c>
      <c r="B1323" t="s">
        <v>37</v>
      </c>
      <c r="C1323">
        <v>33</v>
      </c>
      <c r="D1323" t="s">
        <v>108</v>
      </c>
      <c r="E1323">
        <v>330</v>
      </c>
      <c r="F1323">
        <v>8858</v>
      </c>
      <c r="G1323">
        <v>3.7254459245879401</v>
      </c>
      <c r="H1323" t="s">
        <v>32</v>
      </c>
    </row>
    <row r="1324" spans="1:8">
      <c r="A1324" t="str">
        <f>CONCATENATE(B1324,C1324,VLOOKUP(H1324,Sheet1!$D$1:$E$21,2,0))</f>
        <v>S0800002033discharge</v>
      </c>
      <c r="B1324" t="s">
        <v>38</v>
      </c>
      <c r="C1324">
        <v>33</v>
      </c>
      <c r="D1324" t="s">
        <v>108</v>
      </c>
      <c r="E1324">
        <v>630</v>
      </c>
      <c r="F1324">
        <v>22411</v>
      </c>
      <c r="G1324">
        <v>2.8111195395118398</v>
      </c>
      <c r="H1324" t="s">
        <v>32</v>
      </c>
    </row>
    <row r="1325" spans="1:8">
      <c r="A1325" t="str">
        <f>CONCATENATE(B1325,C1325,VLOOKUP(H1325,Sheet1!$D$1:$E$21,2,0))</f>
        <v>S0800002133discharge</v>
      </c>
      <c r="B1325" t="s">
        <v>39</v>
      </c>
      <c r="C1325">
        <v>33</v>
      </c>
      <c r="D1325" t="s">
        <v>108</v>
      </c>
      <c r="E1325">
        <v>1469</v>
      </c>
      <c r="F1325">
        <v>71859</v>
      </c>
      <c r="G1325">
        <v>2.0442811617194701</v>
      </c>
      <c r="H1325" t="s">
        <v>32</v>
      </c>
    </row>
    <row r="1326" spans="1:8">
      <c r="A1326" t="str">
        <f>CONCATENATE(B1326,C1326,VLOOKUP(H1326,Sheet1!$D$1:$E$21,2,0))</f>
        <v>S0800002233discharge</v>
      </c>
      <c r="B1326" t="s">
        <v>40</v>
      </c>
      <c r="C1326">
        <v>33</v>
      </c>
      <c r="D1326" t="s">
        <v>108</v>
      </c>
      <c r="E1326">
        <v>348</v>
      </c>
      <c r="F1326">
        <v>10807</v>
      </c>
      <c r="G1326">
        <v>3.2201350976219101</v>
      </c>
      <c r="H1326" t="s">
        <v>32</v>
      </c>
    </row>
    <row r="1327" spans="1:8">
      <c r="A1327" t="str">
        <f>CONCATENATE(B1327,C1327,VLOOKUP(H1327,Sheet1!$D$1:$E$21,2,0))</f>
        <v>S0800002333discharge</v>
      </c>
      <c r="B1327" t="s">
        <v>41</v>
      </c>
      <c r="C1327">
        <v>33</v>
      </c>
      <c r="D1327" t="s">
        <v>108</v>
      </c>
      <c r="E1327">
        <v>734</v>
      </c>
      <c r="F1327">
        <v>26441</v>
      </c>
      <c r="G1327">
        <v>2.7759918308687199</v>
      </c>
      <c r="H1327" t="s">
        <v>32</v>
      </c>
    </row>
    <row r="1328" spans="1:8">
      <c r="A1328" t="str">
        <f>CONCATENATE(B1328,C1328,VLOOKUP(H1328,Sheet1!$D$1:$E$21,2,0))</f>
        <v>S0800002433discharge</v>
      </c>
      <c r="B1328" t="s">
        <v>42</v>
      </c>
      <c r="C1328">
        <v>33</v>
      </c>
      <c r="D1328" t="s">
        <v>108</v>
      </c>
      <c r="E1328">
        <v>854</v>
      </c>
      <c r="F1328">
        <v>30156</v>
      </c>
      <c r="G1328">
        <v>2.8319405756731602</v>
      </c>
      <c r="H1328" t="s">
        <v>32</v>
      </c>
    </row>
    <row r="1329" spans="1:8">
      <c r="A1329" t="str">
        <f>CONCATENATE(B1329,C1329,VLOOKUP(H1329,Sheet1!$D$1:$E$21,2,0))</f>
        <v>S0800002533discharge</v>
      </c>
      <c r="B1329" t="s">
        <v>43</v>
      </c>
      <c r="C1329">
        <v>33</v>
      </c>
      <c r="D1329" t="s">
        <v>108</v>
      </c>
      <c r="E1329">
        <v>24</v>
      </c>
      <c r="F1329">
        <v>791</v>
      </c>
      <c r="G1329">
        <v>3.03413400758533</v>
      </c>
      <c r="H1329" t="s">
        <v>32</v>
      </c>
    </row>
    <row r="1330" spans="1:8">
      <c r="A1330" t="str">
        <f>CONCATENATE(B1330,C1330,VLOOKUP(H1330,Sheet1!$D$1:$E$21,2,0))</f>
        <v>S0800002633discharge</v>
      </c>
      <c r="B1330" t="s">
        <v>44</v>
      </c>
      <c r="C1330">
        <v>33</v>
      </c>
      <c r="D1330" t="s">
        <v>108</v>
      </c>
      <c r="E1330">
        <v>18</v>
      </c>
      <c r="F1330">
        <v>888</v>
      </c>
      <c r="G1330">
        <v>2.0270270270270201</v>
      </c>
      <c r="H1330" t="s">
        <v>32</v>
      </c>
    </row>
    <row r="1331" spans="1:8">
      <c r="A1331" t="str">
        <f>CONCATENATE(B1331,C1331,VLOOKUP(H1331,Sheet1!$D$1:$E$21,2,0))</f>
        <v>S0800002733discharge</v>
      </c>
      <c r="B1331" t="s">
        <v>45</v>
      </c>
      <c r="C1331">
        <v>33</v>
      </c>
      <c r="D1331" t="s">
        <v>108</v>
      </c>
      <c r="E1331">
        <v>599</v>
      </c>
      <c r="F1331">
        <v>17123</v>
      </c>
      <c r="G1331">
        <v>3.4982187700753302</v>
      </c>
      <c r="H1331" t="s">
        <v>32</v>
      </c>
    </row>
    <row r="1332" spans="1:8">
      <c r="A1332" t="str">
        <f>CONCATENATE(B1332,C1332,VLOOKUP(H1332,Sheet1!$D$1:$E$21,2,0))</f>
        <v>S0800002833discharge</v>
      </c>
      <c r="B1332" t="s">
        <v>46</v>
      </c>
      <c r="C1332">
        <v>33</v>
      </c>
      <c r="D1332" t="s">
        <v>108</v>
      </c>
      <c r="E1332">
        <v>33</v>
      </c>
      <c r="F1332">
        <v>1251</v>
      </c>
      <c r="G1332">
        <v>2.6378896882494001</v>
      </c>
      <c r="H1332" t="s">
        <v>32</v>
      </c>
    </row>
    <row r="1333" spans="1:8">
      <c r="A1333" t="str">
        <f>CONCATENATE(B1333,C1333,VLOOKUP(H1333,Sheet1!$D$1:$E$21,2,0))</f>
        <v>S0810000133discharge</v>
      </c>
      <c r="B1333" t="s">
        <v>47</v>
      </c>
      <c r="C1333">
        <v>33</v>
      </c>
      <c r="D1333" t="s">
        <v>108</v>
      </c>
      <c r="E1333">
        <v>19</v>
      </c>
      <c r="F1333">
        <v>4828</v>
      </c>
      <c r="G1333">
        <v>0.39353769676884798</v>
      </c>
      <c r="H1333" t="s">
        <v>32</v>
      </c>
    </row>
    <row r="1334" spans="1:8">
      <c r="A1334" t="str">
        <f>CONCATENATE(B1334,C1334,VLOOKUP(H1334,Sheet1!$D$1:$E$21,2,0))</f>
        <v>S2700000133discharge</v>
      </c>
      <c r="B1334" t="s">
        <v>48</v>
      </c>
      <c r="C1334">
        <v>33</v>
      </c>
      <c r="D1334" t="s">
        <v>108</v>
      </c>
      <c r="E1334">
        <v>162</v>
      </c>
      <c r="F1334">
        <v>1992</v>
      </c>
      <c r="G1334">
        <v>8.1325301204819205</v>
      </c>
      <c r="H1334" t="s">
        <v>32</v>
      </c>
    </row>
    <row r="1335" spans="1:8">
      <c r="A1335" t="str">
        <f>CONCATENATE(B1335,C1335,VLOOKUP(H1335,Sheet1!$D$1:$E$21,2,0))</f>
        <v>S0800001534discharge</v>
      </c>
      <c r="B1335" t="s">
        <v>33</v>
      </c>
      <c r="C1335">
        <v>34</v>
      </c>
      <c r="D1335" t="s">
        <v>109</v>
      </c>
      <c r="E1335">
        <v>396</v>
      </c>
      <c r="F1335">
        <v>16774</v>
      </c>
      <c r="G1335">
        <v>2.3607964707284999</v>
      </c>
      <c r="H1335" t="s">
        <v>32</v>
      </c>
    </row>
    <row r="1336" spans="1:8">
      <c r="A1336" t="str">
        <f>CONCATENATE(B1336,C1336,VLOOKUP(H1336,Sheet1!$D$1:$E$21,2,0))</f>
        <v>S0800001634discharge</v>
      </c>
      <c r="B1336" t="s">
        <v>34</v>
      </c>
      <c r="C1336">
        <v>34</v>
      </c>
      <c r="D1336" t="s">
        <v>109</v>
      </c>
      <c r="E1336">
        <v>135</v>
      </c>
      <c r="F1336">
        <v>4498</v>
      </c>
      <c r="G1336">
        <v>3.0013339261894099</v>
      </c>
      <c r="H1336" t="s">
        <v>32</v>
      </c>
    </row>
    <row r="1337" spans="1:8">
      <c r="A1337" t="str">
        <f>CONCATENATE(B1337,C1337,VLOOKUP(H1337,Sheet1!$D$1:$E$21,2,0))</f>
        <v>S0800001734discharge</v>
      </c>
      <c r="B1337" t="s">
        <v>35</v>
      </c>
      <c r="C1337">
        <v>34</v>
      </c>
      <c r="D1337" t="s">
        <v>109</v>
      </c>
      <c r="E1337">
        <v>206</v>
      </c>
      <c r="F1337">
        <v>7473</v>
      </c>
      <c r="G1337">
        <v>2.7565903920781398</v>
      </c>
      <c r="H1337" t="s">
        <v>32</v>
      </c>
    </row>
    <row r="1338" spans="1:8">
      <c r="A1338" t="str">
        <f>CONCATENATE(B1338,C1338,VLOOKUP(H1338,Sheet1!$D$1:$E$21,2,0))</f>
        <v>S0800001834discharge</v>
      </c>
      <c r="B1338" t="s">
        <v>36</v>
      </c>
      <c r="C1338">
        <v>34</v>
      </c>
      <c r="D1338" t="s">
        <v>109</v>
      </c>
      <c r="E1338">
        <v>375</v>
      </c>
      <c r="F1338">
        <v>11671</v>
      </c>
      <c r="G1338">
        <v>3.2130922800102799</v>
      </c>
      <c r="H1338" t="s">
        <v>32</v>
      </c>
    </row>
    <row r="1339" spans="1:8">
      <c r="A1339" t="str">
        <f>CONCATENATE(B1339,C1339,VLOOKUP(H1339,Sheet1!$D$1:$E$21,2,0))</f>
        <v>S0800001934discharge</v>
      </c>
      <c r="B1339" t="s">
        <v>37</v>
      </c>
      <c r="C1339">
        <v>34</v>
      </c>
      <c r="D1339" t="s">
        <v>109</v>
      </c>
      <c r="E1339">
        <v>274</v>
      </c>
      <c r="F1339">
        <v>8442</v>
      </c>
      <c r="G1339">
        <v>3.2456763800047299</v>
      </c>
      <c r="H1339" t="s">
        <v>32</v>
      </c>
    </row>
    <row r="1340" spans="1:8">
      <c r="A1340" t="str">
        <f>CONCATENATE(B1340,C1340,VLOOKUP(H1340,Sheet1!$D$1:$E$21,2,0))</f>
        <v>S0800002034discharge</v>
      </c>
      <c r="B1340" t="s">
        <v>38</v>
      </c>
      <c r="C1340">
        <v>34</v>
      </c>
      <c r="D1340" t="s">
        <v>109</v>
      </c>
      <c r="E1340">
        <v>544</v>
      </c>
      <c r="F1340">
        <v>22498</v>
      </c>
      <c r="G1340">
        <v>2.41799271046315</v>
      </c>
      <c r="H1340" t="s">
        <v>32</v>
      </c>
    </row>
    <row r="1341" spans="1:8">
      <c r="A1341" t="str">
        <f>CONCATENATE(B1341,C1341,VLOOKUP(H1341,Sheet1!$D$1:$E$21,2,0))</f>
        <v>S0800002134discharge</v>
      </c>
      <c r="B1341" t="s">
        <v>39</v>
      </c>
      <c r="C1341">
        <v>34</v>
      </c>
      <c r="D1341" t="s">
        <v>109</v>
      </c>
      <c r="E1341">
        <v>1260</v>
      </c>
      <c r="F1341">
        <v>71079</v>
      </c>
      <c r="G1341">
        <v>1.7726754737686199</v>
      </c>
      <c r="H1341" t="s">
        <v>32</v>
      </c>
    </row>
    <row r="1342" spans="1:8">
      <c r="A1342" t="str">
        <f>CONCATENATE(B1342,C1342,VLOOKUP(H1342,Sheet1!$D$1:$E$21,2,0))</f>
        <v>S0800002234discharge</v>
      </c>
      <c r="B1342" t="s">
        <v>40</v>
      </c>
      <c r="C1342">
        <v>34</v>
      </c>
      <c r="D1342" t="s">
        <v>109</v>
      </c>
      <c r="E1342">
        <v>257</v>
      </c>
      <c r="F1342">
        <v>10474</v>
      </c>
      <c r="G1342">
        <v>2.4536948634714499</v>
      </c>
      <c r="H1342" t="s">
        <v>32</v>
      </c>
    </row>
    <row r="1343" spans="1:8">
      <c r="A1343" t="str">
        <f>CONCATENATE(B1343,C1343,VLOOKUP(H1343,Sheet1!$D$1:$E$21,2,0))</f>
        <v>S0800002334discharge</v>
      </c>
      <c r="B1343" t="s">
        <v>41</v>
      </c>
      <c r="C1343">
        <v>34</v>
      </c>
      <c r="D1343" t="s">
        <v>109</v>
      </c>
      <c r="E1343">
        <v>619</v>
      </c>
      <c r="F1343">
        <v>26590</v>
      </c>
      <c r="G1343">
        <v>2.3279428356524998</v>
      </c>
      <c r="H1343" t="s">
        <v>32</v>
      </c>
    </row>
    <row r="1344" spans="1:8">
      <c r="A1344" t="str">
        <f>CONCATENATE(B1344,C1344,VLOOKUP(H1344,Sheet1!$D$1:$E$21,2,0))</f>
        <v>S0800002434discharge</v>
      </c>
      <c r="B1344" t="s">
        <v>42</v>
      </c>
      <c r="C1344">
        <v>34</v>
      </c>
      <c r="D1344" t="s">
        <v>109</v>
      </c>
      <c r="E1344">
        <v>793</v>
      </c>
      <c r="F1344">
        <v>30554</v>
      </c>
      <c r="G1344">
        <v>2.5954048569745298</v>
      </c>
      <c r="H1344" t="s">
        <v>32</v>
      </c>
    </row>
    <row r="1345" spans="1:8">
      <c r="A1345" t="str">
        <f>CONCATENATE(B1345,C1345,VLOOKUP(H1345,Sheet1!$D$1:$E$21,2,0))</f>
        <v>S0800002534discharge</v>
      </c>
      <c r="B1345" t="s">
        <v>43</v>
      </c>
      <c r="C1345">
        <v>34</v>
      </c>
      <c r="D1345" t="s">
        <v>109</v>
      </c>
      <c r="E1345">
        <v>15</v>
      </c>
      <c r="F1345">
        <v>813</v>
      </c>
      <c r="G1345">
        <v>1.8450184501844999</v>
      </c>
      <c r="H1345" t="s">
        <v>32</v>
      </c>
    </row>
    <row r="1346" spans="1:8">
      <c r="A1346" t="str">
        <f>CONCATENATE(B1346,C1346,VLOOKUP(H1346,Sheet1!$D$1:$E$21,2,0))</f>
        <v>S0800002634discharge</v>
      </c>
      <c r="B1346" t="s">
        <v>44</v>
      </c>
      <c r="C1346">
        <v>34</v>
      </c>
      <c r="D1346" t="s">
        <v>109</v>
      </c>
      <c r="E1346">
        <v>20</v>
      </c>
      <c r="F1346">
        <v>978</v>
      </c>
      <c r="G1346">
        <v>2.0449897750511199</v>
      </c>
      <c r="H1346" t="s">
        <v>32</v>
      </c>
    </row>
    <row r="1347" spans="1:8">
      <c r="A1347" t="str">
        <f>CONCATENATE(B1347,C1347,VLOOKUP(H1347,Sheet1!$D$1:$E$21,2,0))</f>
        <v>S0800002734discharge</v>
      </c>
      <c r="B1347" t="s">
        <v>45</v>
      </c>
      <c r="C1347">
        <v>34</v>
      </c>
      <c r="D1347" t="s">
        <v>109</v>
      </c>
      <c r="E1347">
        <v>548</v>
      </c>
      <c r="F1347">
        <v>16273</v>
      </c>
      <c r="G1347">
        <v>3.3675413261230198</v>
      </c>
      <c r="H1347" t="s">
        <v>32</v>
      </c>
    </row>
    <row r="1348" spans="1:8">
      <c r="A1348" t="str">
        <f>CONCATENATE(B1348,C1348,VLOOKUP(H1348,Sheet1!$D$1:$E$21,2,0))</f>
        <v>S0800002834discharge</v>
      </c>
      <c r="B1348" t="s">
        <v>46</v>
      </c>
      <c r="C1348">
        <v>34</v>
      </c>
      <c r="D1348" t="s">
        <v>109</v>
      </c>
      <c r="E1348">
        <v>35</v>
      </c>
      <c r="F1348">
        <v>1340</v>
      </c>
      <c r="G1348">
        <v>2.6119402985074598</v>
      </c>
      <c r="H1348" t="s">
        <v>32</v>
      </c>
    </row>
    <row r="1349" spans="1:8">
      <c r="A1349" t="str">
        <f>CONCATENATE(B1349,C1349,VLOOKUP(H1349,Sheet1!$D$1:$E$21,2,0))</f>
        <v>S0810000134discharge</v>
      </c>
      <c r="B1349" t="s">
        <v>47</v>
      </c>
      <c r="C1349">
        <v>34</v>
      </c>
      <c r="D1349" t="s">
        <v>109</v>
      </c>
      <c r="E1349">
        <v>17</v>
      </c>
      <c r="F1349">
        <v>5118</v>
      </c>
      <c r="G1349">
        <v>0.33216100039077701</v>
      </c>
      <c r="H1349" t="s">
        <v>32</v>
      </c>
    </row>
    <row r="1350" spans="1:8">
      <c r="A1350" t="str">
        <f>CONCATENATE(B1350,C1350,VLOOKUP(H1350,Sheet1!$D$1:$E$21,2,0))</f>
        <v>S2700000134discharge</v>
      </c>
      <c r="B1350" t="s">
        <v>48</v>
      </c>
      <c r="C1350">
        <v>34</v>
      </c>
      <c r="D1350" t="s">
        <v>109</v>
      </c>
      <c r="E1350">
        <v>173</v>
      </c>
      <c r="F1350">
        <v>1177</v>
      </c>
      <c r="G1350">
        <v>14.698385726423099</v>
      </c>
      <c r="H1350" t="s">
        <v>32</v>
      </c>
    </row>
    <row r="1351" spans="1:8">
      <c r="A1351" t="str">
        <f>CONCATENATE(B1351,C1351,VLOOKUP(H1351,Sheet1!$D$1:$E$21,2,0))</f>
        <v>S0800001535discharge</v>
      </c>
      <c r="B1351" t="s">
        <v>33</v>
      </c>
      <c r="C1351">
        <v>35</v>
      </c>
      <c r="D1351" t="s">
        <v>110</v>
      </c>
      <c r="E1351">
        <v>397</v>
      </c>
      <c r="F1351">
        <v>16553</v>
      </c>
      <c r="G1351">
        <v>2.3983567933305099</v>
      </c>
      <c r="H1351" t="s">
        <v>32</v>
      </c>
    </row>
    <row r="1352" spans="1:8">
      <c r="A1352" t="str">
        <f>CONCATENATE(B1352,C1352,VLOOKUP(H1352,Sheet1!$D$1:$E$21,2,0))</f>
        <v>S0800001635discharge</v>
      </c>
      <c r="B1352" t="s">
        <v>34</v>
      </c>
      <c r="C1352">
        <v>35</v>
      </c>
      <c r="D1352" t="s">
        <v>110</v>
      </c>
      <c r="E1352">
        <v>125</v>
      </c>
      <c r="F1352">
        <v>4149</v>
      </c>
      <c r="G1352">
        <v>3.01277416244878</v>
      </c>
      <c r="H1352" t="s">
        <v>32</v>
      </c>
    </row>
    <row r="1353" spans="1:8">
      <c r="A1353" t="str">
        <f>CONCATENATE(B1353,C1353,VLOOKUP(H1353,Sheet1!$D$1:$E$21,2,0))</f>
        <v>S0800001735discharge</v>
      </c>
      <c r="B1353" t="s">
        <v>35</v>
      </c>
      <c r="C1353">
        <v>35</v>
      </c>
      <c r="D1353" t="s">
        <v>110</v>
      </c>
      <c r="E1353">
        <v>187</v>
      </c>
      <c r="F1353">
        <v>7313</v>
      </c>
      <c r="G1353">
        <v>2.5570901134965101</v>
      </c>
      <c r="H1353" t="s">
        <v>32</v>
      </c>
    </row>
    <row r="1354" spans="1:8">
      <c r="A1354" t="str">
        <f>CONCATENATE(B1354,C1354,VLOOKUP(H1354,Sheet1!$D$1:$E$21,2,0))</f>
        <v>S0800001835discharge</v>
      </c>
      <c r="B1354" t="s">
        <v>36</v>
      </c>
      <c r="C1354">
        <v>35</v>
      </c>
      <c r="D1354" t="s">
        <v>110</v>
      </c>
      <c r="E1354">
        <v>379</v>
      </c>
      <c r="F1354">
        <v>11456</v>
      </c>
      <c r="G1354">
        <v>3.30831005586592</v>
      </c>
      <c r="H1354" t="s">
        <v>32</v>
      </c>
    </row>
    <row r="1355" spans="1:8">
      <c r="A1355" t="str">
        <f>CONCATENATE(B1355,C1355,VLOOKUP(H1355,Sheet1!$D$1:$E$21,2,0))</f>
        <v>S0800001935discharge</v>
      </c>
      <c r="B1355" t="s">
        <v>37</v>
      </c>
      <c r="C1355">
        <v>35</v>
      </c>
      <c r="D1355" t="s">
        <v>110</v>
      </c>
      <c r="E1355">
        <v>285</v>
      </c>
      <c r="F1355">
        <v>8561</v>
      </c>
      <c r="G1355">
        <v>3.3290503445859101</v>
      </c>
      <c r="H1355" t="s">
        <v>32</v>
      </c>
    </row>
    <row r="1356" spans="1:8">
      <c r="A1356" t="str">
        <f>CONCATENATE(B1356,C1356,VLOOKUP(H1356,Sheet1!$D$1:$E$21,2,0))</f>
        <v>S0800002035discharge</v>
      </c>
      <c r="B1356" t="s">
        <v>38</v>
      </c>
      <c r="C1356">
        <v>35</v>
      </c>
      <c r="D1356" t="s">
        <v>110</v>
      </c>
      <c r="E1356">
        <v>511</v>
      </c>
      <c r="F1356">
        <v>21595</v>
      </c>
      <c r="G1356">
        <v>2.3662884927066399</v>
      </c>
      <c r="H1356" t="s">
        <v>32</v>
      </c>
    </row>
    <row r="1357" spans="1:8">
      <c r="A1357" t="str">
        <f>CONCATENATE(B1357,C1357,VLOOKUP(H1357,Sheet1!$D$1:$E$21,2,0))</f>
        <v>S0800002135discharge</v>
      </c>
      <c r="B1357" t="s">
        <v>39</v>
      </c>
      <c r="C1357">
        <v>35</v>
      </c>
      <c r="D1357" t="s">
        <v>110</v>
      </c>
      <c r="E1357">
        <v>1268</v>
      </c>
      <c r="F1357">
        <v>68792</v>
      </c>
      <c r="G1357">
        <v>1.8432375857657799</v>
      </c>
      <c r="H1357" t="s">
        <v>32</v>
      </c>
    </row>
    <row r="1358" spans="1:8">
      <c r="A1358" t="str">
        <f>CONCATENATE(B1358,C1358,VLOOKUP(H1358,Sheet1!$D$1:$E$21,2,0))</f>
        <v>S0800002235discharge</v>
      </c>
      <c r="B1358" t="s">
        <v>40</v>
      </c>
      <c r="C1358">
        <v>35</v>
      </c>
      <c r="D1358" t="s">
        <v>110</v>
      </c>
      <c r="E1358">
        <v>305</v>
      </c>
      <c r="F1358">
        <v>10162</v>
      </c>
      <c r="G1358">
        <v>3.0013776815587399</v>
      </c>
      <c r="H1358" t="s">
        <v>32</v>
      </c>
    </row>
    <row r="1359" spans="1:8">
      <c r="A1359" t="str">
        <f>CONCATENATE(B1359,C1359,VLOOKUP(H1359,Sheet1!$D$1:$E$21,2,0))</f>
        <v>S0800002335discharge</v>
      </c>
      <c r="B1359" t="s">
        <v>41</v>
      </c>
      <c r="C1359">
        <v>35</v>
      </c>
      <c r="D1359" t="s">
        <v>110</v>
      </c>
      <c r="E1359">
        <v>587</v>
      </c>
      <c r="F1359">
        <v>25945</v>
      </c>
      <c r="G1359">
        <v>2.2624783195220601</v>
      </c>
      <c r="H1359" t="s">
        <v>32</v>
      </c>
    </row>
    <row r="1360" spans="1:8">
      <c r="A1360" t="str">
        <f>CONCATENATE(B1360,C1360,VLOOKUP(H1360,Sheet1!$D$1:$E$21,2,0))</f>
        <v>S0800002435discharge</v>
      </c>
      <c r="B1360" t="s">
        <v>42</v>
      </c>
      <c r="C1360">
        <v>35</v>
      </c>
      <c r="D1360" t="s">
        <v>110</v>
      </c>
      <c r="E1360">
        <v>776</v>
      </c>
      <c r="F1360">
        <v>29723</v>
      </c>
      <c r="G1360">
        <v>2.6107728022070402</v>
      </c>
      <c r="H1360" t="s">
        <v>32</v>
      </c>
    </row>
    <row r="1361" spans="1:8">
      <c r="A1361" t="str">
        <f>CONCATENATE(B1361,C1361,VLOOKUP(H1361,Sheet1!$D$1:$E$21,2,0))</f>
        <v>S0800002535discharge</v>
      </c>
      <c r="B1361" t="s">
        <v>43</v>
      </c>
      <c r="C1361">
        <v>35</v>
      </c>
      <c r="D1361" t="s">
        <v>110</v>
      </c>
      <c r="E1361">
        <v>26</v>
      </c>
      <c r="F1361">
        <v>767</v>
      </c>
      <c r="G1361">
        <v>3.3898305084745699</v>
      </c>
      <c r="H1361" t="s">
        <v>32</v>
      </c>
    </row>
    <row r="1362" spans="1:8">
      <c r="A1362" t="str">
        <f>CONCATENATE(B1362,C1362,VLOOKUP(H1362,Sheet1!$D$1:$E$21,2,0))</f>
        <v>S0800002635discharge</v>
      </c>
      <c r="B1362" t="s">
        <v>44</v>
      </c>
      <c r="C1362">
        <v>35</v>
      </c>
      <c r="D1362" t="s">
        <v>110</v>
      </c>
      <c r="E1362">
        <v>17</v>
      </c>
      <c r="F1362">
        <v>908</v>
      </c>
      <c r="G1362">
        <v>1.87224669603524</v>
      </c>
      <c r="H1362" t="s">
        <v>32</v>
      </c>
    </row>
    <row r="1363" spans="1:8">
      <c r="A1363" t="str">
        <f>CONCATENATE(B1363,C1363,VLOOKUP(H1363,Sheet1!$D$1:$E$21,2,0))</f>
        <v>S0800002735discharge</v>
      </c>
      <c r="B1363" t="s">
        <v>45</v>
      </c>
      <c r="C1363">
        <v>35</v>
      </c>
      <c r="D1363" t="s">
        <v>110</v>
      </c>
      <c r="E1363">
        <v>530</v>
      </c>
      <c r="F1363">
        <v>16078</v>
      </c>
      <c r="G1363">
        <v>3.2964299042169398</v>
      </c>
      <c r="H1363" t="s">
        <v>32</v>
      </c>
    </row>
    <row r="1364" spans="1:8">
      <c r="A1364" t="str">
        <f>CONCATENATE(B1364,C1364,VLOOKUP(H1364,Sheet1!$D$1:$E$21,2,0))</f>
        <v>S0800002835discharge</v>
      </c>
      <c r="B1364" t="s">
        <v>46</v>
      </c>
      <c r="C1364">
        <v>35</v>
      </c>
      <c r="D1364" t="s">
        <v>110</v>
      </c>
      <c r="E1364">
        <v>33</v>
      </c>
      <c r="F1364">
        <v>1244</v>
      </c>
      <c r="G1364">
        <v>2.6527331189710601</v>
      </c>
      <c r="H1364" t="s">
        <v>32</v>
      </c>
    </row>
    <row r="1365" spans="1:8">
      <c r="A1365" t="str">
        <f>CONCATENATE(B1365,C1365,VLOOKUP(H1365,Sheet1!$D$1:$E$21,2,0))</f>
        <v>S0810000135discharge</v>
      </c>
      <c r="B1365" t="s">
        <v>47</v>
      </c>
      <c r="C1365">
        <v>35</v>
      </c>
      <c r="D1365" t="s">
        <v>110</v>
      </c>
      <c r="E1365">
        <v>26</v>
      </c>
      <c r="F1365">
        <v>5048</v>
      </c>
      <c r="G1365">
        <v>0.51505546751188502</v>
      </c>
      <c r="H1365" t="s">
        <v>32</v>
      </c>
    </row>
    <row r="1366" spans="1:8">
      <c r="A1366" t="str">
        <f>CONCATENATE(B1366,C1366,VLOOKUP(H1366,Sheet1!$D$1:$E$21,2,0))</f>
        <v>S2700000135discharge</v>
      </c>
      <c r="B1366" t="s">
        <v>48</v>
      </c>
      <c r="C1366">
        <v>35</v>
      </c>
      <c r="D1366" t="s">
        <v>110</v>
      </c>
      <c r="E1366">
        <v>175</v>
      </c>
      <c r="F1366">
        <v>871</v>
      </c>
      <c r="G1366">
        <v>20.091848450057402</v>
      </c>
      <c r="H1366" t="s">
        <v>32</v>
      </c>
    </row>
    <row r="1367" spans="1:8">
      <c r="A1367" t="str">
        <f>CONCATENATE(B1367,C1367,VLOOKUP(H1367,Sheet1!$D$1:$E$21,2,0))</f>
        <v>S0800001536discharge</v>
      </c>
      <c r="B1367" t="s">
        <v>33</v>
      </c>
      <c r="C1367">
        <v>36</v>
      </c>
      <c r="D1367" t="s">
        <v>111</v>
      </c>
      <c r="E1367">
        <v>492</v>
      </c>
      <c r="F1367">
        <v>16972</v>
      </c>
      <c r="G1367">
        <v>2.8988922931887799</v>
      </c>
      <c r="H1367" t="s">
        <v>32</v>
      </c>
    </row>
    <row r="1368" spans="1:8">
      <c r="A1368" t="str">
        <f>CONCATENATE(B1368,C1368,VLOOKUP(H1368,Sheet1!$D$1:$E$21,2,0))</f>
        <v>S0800001636discharge</v>
      </c>
      <c r="B1368" t="s">
        <v>34</v>
      </c>
      <c r="C1368">
        <v>36</v>
      </c>
      <c r="D1368" t="s">
        <v>111</v>
      </c>
      <c r="E1368">
        <v>131</v>
      </c>
      <c r="F1368">
        <v>4398</v>
      </c>
      <c r="G1368">
        <v>2.9786266484765802</v>
      </c>
      <c r="H1368" t="s">
        <v>32</v>
      </c>
    </row>
    <row r="1369" spans="1:8">
      <c r="A1369" t="str">
        <f>CONCATENATE(B1369,C1369,VLOOKUP(H1369,Sheet1!$D$1:$E$21,2,0))</f>
        <v>S0800001736discharge</v>
      </c>
      <c r="B1369" t="s">
        <v>35</v>
      </c>
      <c r="C1369">
        <v>36</v>
      </c>
      <c r="D1369" t="s">
        <v>111</v>
      </c>
      <c r="E1369">
        <v>259</v>
      </c>
      <c r="F1369">
        <v>7204</v>
      </c>
      <c r="G1369">
        <v>3.5952248750694</v>
      </c>
      <c r="H1369" t="s">
        <v>32</v>
      </c>
    </row>
    <row r="1370" spans="1:8">
      <c r="A1370" t="str">
        <f>CONCATENATE(B1370,C1370,VLOOKUP(H1370,Sheet1!$D$1:$E$21,2,0))</f>
        <v>S0800001836discharge</v>
      </c>
      <c r="B1370" t="s">
        <v>36</v>
      </c>
      <c r="C1370">
        <v>36</v>
      </c>
      <c r="D1370" t="s">
        <v>111</v>
      </c>
      <c r="E1370">
        <v>424</v>
      </c>
      <c r="F1370">
        <v>11422</v>
      </c>
      <c r="G1370">
        <v>3.7121344773244598</v>
      </c>
      <c r="H1370" t="s">
        <v>32</v>
      </c>
    </row>
    <row r="1371" spans="1:8">
      <c r="A1371" t="str">
        <f>CONCATENATE(B1371,C1371,VLOOKUP(H1371,Sheet1!$D$1:$E$21,2,0))</f>
        <v>S0800001936discharge</v>
      </c>
      <c r="B1371" t="s">
        <v>37</v>
      </c>
      <c r="C1371">
        <v>36</v>
      </c>
      <c r="D1371" t="s">
        <v>111</v>
      </c>
      <c r="E1371">
        <v>346</v>
      </c>
      <c r="F1371">
        <v>8898</v>
      </c>
      <c r="G1371">
        <v>3.8885142728702999</v>
      </c>
      <c r="H1371" t="s">
        <v>32</v>
      </c>
    </row>
    <row r="1372" spans="1:8">
      <c r="A1372" t="str">
        <f>CONCATENATE(B1372,C1372,VLOOKUP(H1372,Sheet1!$D$1:$E$21,2,0))</f>
        <v>S0800002036discharge</v>
      </c>
      <c r="B1372" t="s">
        <v>38</v>
      </c>
      <c r="C1372">
        <v>36</v>
      </c>
      <c r="D1372" t="s">
        <v>111</v>
      </c>
      <c r="E1372">
        <v>571</v>
      </c>
      <c r="F1372">
        <v>21837</v>
      </c>
      <c r="G1372">
        <v>2.6148280441452498</v>
      </c>
      <c r="H1372" t="s">
        <v>32</v>
      </c>
    </row>
    <row r="1373" spans="1:8">
      <c r="A1373" t="str">
        <f>CONCATENATE(B1373,C1373,VLOOKUP(H1373,Sheet1!$D$1:$E$21,2,0))</f>
        <v>S0800002136discharge</v>
      </c>
      <c r="B1373" t="s">
        <v>39</v>
      </c>
      <c r="C1373">
        <v>36</v>
      </c>
      <c r="D1373" t="s">
        <v>111</v>
      </c>
      <c r="E1373">
        <v>1453</v>
      </c>
      <c r="F1373">
        <v>69210</v>
      </c>
      <c r="G1373">
        <v>2.0994076000577899</v>
      </c>
      <c r="H1373" t="s">
        <v>32</v>
      </c>
    </row>
    <row r="1374" spans="1:8">
      <c r="A1374" t="str">
        <f>CONCATENATE(B1374,C1374,VLOOKUP(H1374,Sheet1!$D$1:$E$21,2,0))</f>
        <v>S0800002236discharge</v>
      </c>
      <c r="B1374" t="s">
        <v>40</v>
      </c>
      <c r="C1374">
        <v>36</v>
      </c>
      <c r="D1374" t="s">
        <v>111</v>
      </c>
      <c r="E1374">
        <v>334</v>
      </c>
      <c r="F1374">
        <v>9710</v>
      </c>
      <c r="G1374">
        <v>3.4397528321318198</v>
      </c>
      <c r="H1374" t="s">
        <v>32</v>
      </c>
    </row>
    <row r="1375" spans="1:8">
      <c r="A1375" t="str">
        <f>CONCATENATE(B1375,C1375,VLOOKUP(H1375,Sheet1!$D$1:$E$21,2,0))</f>
        <v>S0800002336discharge</v>
      </c>
      <c r="B1375" t="s">
        <v>41</v>
      </c>
      <c r="C1375">
        <v>36</v>
      </c>
      <c r="D1375" t="s">
        <v>111</v>
      </c>
      <c r="E1375">
        <v>709</v>
      </c>
      <c r="F1375">
        <v>26386</v>
      </c>
      <c r="G1375">
        <v>2.6870310012885601</v>
      </c>
      <c r="H1375" t="s">
        <v>32</v>
      </c>
    </row>
    <row r="1376" spans="1:8">
      <c r="A1376" t="str">
        <f>CONCATENATE(B1376,C1376,VLOOKUP(H1376,Sheet1!$D$1:$E$21,2,0))</f>
        <v>S0800002436discharge</v>
      </c>
      <c r="B1376" t="s">
        <v>42</v>
      </c>
      <c r="C1376">
        <v>36</v>
      </c>
      <c r="D1376" t="s">
        <v>111</v>
      </c>
      <c r="E1376">
        <v>792</v>
      </c>
      <c r="F1376">
        <v>29763</v>
      </c>
      <c r="G1376">
        <v>2.66102207438766</v>
      </c>
      <c r="H1376" t="s">
        <v>32</v>
      </c>
    </row>
    <row r="1377" spans="1:8">
      <c r="A1377" t="str">
        <f>CONCATENATE(B1377,C1377,VLOOKUP(H1377,Sheet1!$D$1:$E$21,2,0))</f>
        <v>S0800002536discharge</v>
      </c>
      <c r="B1377" t="s">
        <v>43</v>
      </c>
      <c r="C1377">
        <v>36</v>
      </c>
      <c r="D1377" t="s">
        <v>111</v>
      </c>
      <c r="E1377">
        <v>24</v>
      </c>
      <c r="F1377">
        <v>733</v>
      </c>
      <c r="G1377">
        <v>3.2742155525238701</v>
      </c>
      <c r="H1377" t="s">
        <v>32</v>
      </c>
    </row>
    <row r="1378" spans="1:8">
      <c r="A1378" t="str">
        <f>CONCATENATE(B1378,C1378,VLOOKUP(H1378,Sheet1!$D$1:$E$21,2,0))</f>
        <v>S0800002636discharge</v>
      </c>
      <c r="B1378" t="s">
        <v>44</v>
      </c>
      <c r="C1378">
        <v>36</v>
      </c>
      <c r="D1378" t="s">
        <v>111</v>
      </c>
      <c r="E1378">
        <v>20</v>
      </c>
      <c r="F1378">
        <v>878</v>
      </c>
      <c r="G1378">
        <v>2.2779043280182201</v>
      </c>
      <c r="H1378" t="s">
        <v>32</v>
      </c>
    </row>
    <row r="1379" spans="1:8">
      <c r="A1379" t="str">
        <f>CONCATENATE(B1379,C1379,VLOOKUP(H1379,Sheet1!$D$1:$E$21,2,0))</f>
        <v>S0800002736discharge</v>
      </c>
      <c r="B1379" t="s">
        <v>45</v>
      </c>
      <c r="C1379">
        <v>36</v>
      </c>
      <c r="D1379" t="s">
        <v>111</v>
      </c>
      <c r="E1379">
        <v>625</v>
      </c>
      <c r="F1379">
        <v>16762</v>
      </c>
      <c r="G1379">
        <v>3.72867199618184</v>
      </c>
      <c r="H1379" t="s">
        <v>32</v>
      </c>
    </row>
    <row r="1380" spans="1:8">
      <c r="A1380" t="str">
        <f>CONCATENATE(B1380,C1380,VLOOKUP(H1380,Sheet1!$D$1:$E$21,2,0))</f>
        <v>S0800002836discharge</v>
      </c>
      <c r="B1380" t="s">
        <v>46</v>
      </c>
      <c r="C1380">
        <v>36</v>
      </c>
      <c r="D1380" t="s">
        <v>111</v>
      </c>
      <c r="E1380">
        <v>36</v>
      </c>
      <c r="F1380">
        <v>1222</v>
      </c>
      <c r="G1380">
        <v>2.9459901800327302</v>
      </c>
      <c r="H1380" t="s">
        <v>32</v>
      </c>
    </row>
    <row r="1381" spans="1:8">
      <c r="A1381" t="str">
        <f>CONCATENATE(B1381,C1381,VLOOKUP(H1381,Sheet1!$D$1:$E$21,2,0))</f>
        <v>S0810000136discharge</v>
      </c>
      <c r="B1381" t="s">
        <v>47</v>
      </c>
      <c r="C1381">
        <v>36</v>
      </c>
      <c r="D1381" t="s">
        <v>111</v>
      </c>
      <c r="E1381">
        <v>29</v>
      </c>
      <c r="F1381">
        <v>4901</v>
      </c>
      <c r="G1381">
        <v>0.59171597633136097</v>
      </c>
      <c r="H1381" t="s">
        <v>32</v>
      </c>
    </row>
    <row r="1382" spans="1:8">
      <c r="A1382" t="str">
        <f>CONCATENATE(B1382,C1382,VLOOKUP(H1382,Sheet1!$D$1:$E$21,2,0))</f>
        <v>S2700000136discharge</v>
      </c>
      <c r="B1382" t="s">
        <v>48</v>
      </c>
      <c r="C1382">
        <v>36</v>
      </c>
      <c r="D1382" t="s">
        <v>111</v>
      </c>
      <c r="E1382">
        <v>157</v>
      </c>
      <c r="F1382">
        <v>649</v>
      </c>
      <c r="G1382">
        <v>24.191063174113999</v>
      </c>
      <c r="H1382" t="s">
        <v>32</v>
      </c>
    </row>
    <row r="1383" spans="1:8">
      <c r="A1383" t="str">
        <f>CONCATENATE(B1383,C1383,VLOOKUP(H1383,Sheet1!$D$1:$E$21,2,0))</f>
        <v>S0800001537discharge</v>
      </c>
      <c r="B1383" t="s">
        <v>33</v>
      </c>
      <c r="C1383">
        <v>37</v>
      </c>
      <c r="D1383" t="s">
        <v>112</v>
      </c>
      <c r="E1383">
        <v>477</v>
      </c>
      <c r="F1383">
        <v>17161</v>
      </c>
      <c r="G1383">
        <v>2.7795583007983198</v>
      </c>
      <c r="H1383" t="s">
        <v>32</v>
      </c>
    </row>
    <row r="1384" spans="1:8">
      <c r="A1384" t="str">
        <f>CONCATENATE(B1384,C1384,VLOOKUP(H1384,Sheet1!$D$1:$E$21,2,0))</f>
        <v>S0800001637discharge</v>
      </c>
      <c r="B1384" t="s">
        <v>34</v>
      </c>
      <c r="C1384">
        <v>37</v>
      </c>
      <c r="D1384" t="s">
        <v>112</v>
      </c>
      <c r="E1384">
        <v>134</v>
      </c>
      <c r="F1384">
        <v>4103</v>
      </c>
      <c r="G1384">
        <v>3.2659029978064802</v>
      </c>
      <c r="H1384" t="s">
        <v>32</v>
      </c>
    </row>
    <row r="1385" spans="1:8">
      <c r="A1385" t="str">
        <f>CONCATENATE(B1385,C1385,VLOOKUP(H1385,Sheet1!$D$1:$E$21,2,0))</f>
        <v>S0800001737discharge</v>
      </c>
      <c r="B1385" t="s">
        <v>35</v>
      </c>
      <c r="C1385">
        <v>37</v>
      </c>
      <c r="D1385" t="s">
        <v>112</v>
      </c>
      <c r="E1385">
        <v>259</v>
      </c>
      <c r="F1385">
        <v>7415</v>
      </c>
      <c r="G1385">
        <v>3.49291975724881</v>
      </c>
      <c r="H1385" t="s">
        <v>32</v>
      </c>
    </row>
    <row r="1386" spans="1:8">
      <c r="A1386" t="str">
        <f>CONCATENATE(B1386,C1386,VLOOKUP(H1386,Sheet1!$D$1:$E$21,2,0))</f>
        <v>S0800001837discharge</v>
      </c>
      <c r="B1386" t="s">
        <v>36</v>
      </c>
      <c r="C1386">
        <v>37</v>
      </c>
      <c r="D1386" t="s">
        <v>112</v>
      </c>
      <c r="E1386">
        <v>432</v>
      </c>
      <c r="F1386">
        <v>11529</v>
      </c>
      <c r="G1386">
        <v>3.7470725995316099</v>
      </c>
      <c r="H1386" t="s">
        <v>32</v>
      </c>
    </row>
    <row r="1387" spans="1:8">
      <c r="A1387" t="str">
        <f>CONCATENATE(B1387,C1387,VLOOKUP(H1387,Sheet1!$D$1:$E$21,2,0))</f>
        <v>S0800001937discharge</v>
      </c>
      <c r="B1387" t="s">
        <v>37</v>
      </c>
      <c r="C1387">
        <v>37</v>
      </c>
      <c r="D1387" t="s">
        <v>112</v>
      </c>
      <c r="E1387">
        <v>296</v>
      </c>
      <c r="F1387">
        <v>9203</v>
      </c>
      <c r="G1387">
        <v>3.2163424970118402</v>
      </c>
      <c r="H1387" t="s">
        <v>32</v>
      </c>
    </row>
    <row r="1388" spans="1:8">
      <c r="A1388" t="str">
        <f>CONCATENATE(B1388,C1388,VLOOKUP(H1388,Sheet1!$D$1:$E$21,2,0))</f>
        <v>S0800002037discharge</v>
      </c>
      <c r="B1388" t="s">
        <v>38</v>
      </c>
      <c r="C1388">
        <v>37</v>
      </c>
      <c r="D1388" t="s">
        <v>112</v>
      </c>
      <c r="E1388">
        <v>632</v>
      </c>
      <c r="F1388">
        <v>21226</v>
      </c>
      <c r="G1388">
        <v>2.9774804485065398</v>
      </c>
      <c r="H1388" t="s">
        <v>32</v>
      </c>
    </row>
    <row r="1389" spans="1:8">
      <c r="A1389" t="str">
        <f>CONCATENATE(B1389,C1389,VLOOKUP(H1389,Sheet1!$D$1:$E$21,2,0))</f>
        <v>S0800002137discharge</v>
      </c>
      <c r="B1389" t="s">
        <v>39</v>
      </c>
      <c r="C1389">
        <v>37</v>
      </c>
      <c r="D1389" t="s">
        <v>112</v>
      </c>
      <c r="E1389">
        <v>1437</v>
      </c>
      <c r="F1389">
        <v>68125</v>
      </c>
      <c r="G1389">
        <v>2.1093577981651301</v>
      </c>
      <c r="H1389" t="s">
        <v>32</v>
      </c>
    </row>
    <row r="1390" spans="1:8">
      <c r="A1390" t="str">
        <f>CONCATENATE(B1390,C1390,VLOOKUP(H1390,Sheet1!$D$1:$E$21,2,0))</f>
        <v>S0800002237discharge</v>
      </c>
      <c r="B1390" t="s">
        <v>40</v>
      </c>
      <c r="C1390">
        <v>37</v>
      </c>
      <c r="D1390" t="s">
        <v>112</v>
      </c>
      <c r="E1390">
        <v>324</v>
      </c>
      <c r="F1390">
        <v>9722</v>
      </c>
      <c r="G1390">
        <v>3.3326476033737902</v>
      </c>
      <c r="H1390" t="s">
        <v>32</v>
      </c>
    </row>
    <row r="1391" spans="1:8">
      <c r="A1391" t="str">
        <f>CONCATENATE(B1391,C1391,VLOOKUP(H1391,Sheet1!$D$1:$E$21,2,0))</f>
        <v>S0800002337discharge</v>
      </c>
      <c r="B1391" t="s">
        <v>41</v>
      </c>
      <c r="C1391">
        <v>37</v>
      </c>
      <c r="D1391" t="s">
        <v>112</v>
      </c>
      <c r="E1391">
        <v>716</v>
      </c>
      <c r="F1391">
        <v>26530</v>
      </c>
      <c r="G1391">
        <v>2.6988315114964099</v>
      </c>
      <c r="H1391" t="s">
        <v>32</v>
      </c>
    </row>
    <row r="1392" spans="1:8">
      <c r="A1392" t="str">
        <f>CONCATENATE(B1392,C1392,VLOOKUP(H1392,Sheet1!$D$1:$E$21,2,0))</f>
        <v>S0800002437discharge</v>
      </c>
      <c r="B1392" t="s">
        <v>42</v>
      </c>
      <c r="C1392">
        <v>37</v>
      </c>
      <c r="D1392" t="s">
        <v>112</v>
      </c>
      <c r="E1392">
        <v>811</v>
      </c>
      <c r="F1392">
        <v>29705</v>
      </c>
      <c r="G1392">
        <v>2.7301801043595302</v>
      </c>
      <c r="H1392" t="s">
        <v>32</v>
      </c>
    </row>
    <row r="1393" spans="1:8">
      <c r="A1393" t="str">
        <f>CONCATENATE(B1393,C1393,VLOOKUP(H1393,Sheet1!$D$1:$E$21,2,0))</f>
        <v>S0800002537discharge</v>
      </c>
      <c r="B1393" t="s">
        <v>43</v>
      </c>
      <c r="C1393">
        <v>37</v>
      </c>
      <c r="D1393" t="s">
        <v>112</v>
      </c>
      <c r="E1393">
        <v>34</v>
      </c>
      <c r="F1393">
        <v>742</v>
      </c>
      <c r="G1393">
        <v>4.5822102425875997</v>
      </c>
      <c r="H1393" t="s">
        <v>32</v>
      </c>
    </row>
    <row r="1394" spans="1:8">
      <c r="A1394" t="str">
        <f>CONCATENATE(B1394,C1394,VLOOKUP(H1394,Sheet1!$D$1:$E$21,2,0))</f>
        <v>S0800002637discharge</v>
      </c>
      <c r="B1394" t="s">
        <v>44</v>
      </c>
      <c r="C1394">
        <v>37</v>
      </c>
      <c r="D1394" t="s">
        <v>112</v>
      </c>
      <c r="E1394">
        <v>12</v>
      </c>
      <c r="F1394">
        <v>917</v>
      </c>
      <c r="G1394">
        <v>1.3086150490730599</v>
      </c>
      <c r="H1394" t="s">
        <v>32</v>
      </c>
    </row>
    <row r="1395" spans="1:8">
      <c r="A1395" t="str">
        <f>CONCATENATE(B1395,C1395,VLOOKUP(H1395,Sheet1!$D$1:$E$21,2,0))</f>
        <v>S0800002737discharge</v>
      </c>
      <c r="B1395" t="s">
        <v>45</v>
      </c>
      <c r="C1395">
        <v>37</v>
      </c>
      <c r="D1395" t="s">
        <v>112</v>
      </c>
      <c r="E1395">
        <v>583</v>
      </c>
      <c r="F1395">
        <v>16572</v>
      </c>
      <c r="G1395">
        <v>3.5179821385469401</v>
      </c>
      <c r="H1395" t="s">
        <v>32</v>
      </c>
    </row>
    <row r="1396" spans="1:8">
      <c r="A1396" t="str">
        <f>CONCATENATE(B1396,C1396,VLOOKUP(H1396,Sheet1!$D$1:$E$21,2,0))</f>
        <v>S0800002837discharge</v>
      </c>
      <c r="B1396" t="s">
        <v>46</v>
      </c>
      <c r="C1396">
        <v>37</v>
      </c>
      <c r="D1396" t="s">
        <v>112</v>
      </c>
      <c r="E1396">
        <v>28</v>
      </c>
      <c r="F1396">
        <v>1267</v>
      </c>
      <c r="G1396">
        <v>2.2099447513812098</v>
      </c>
      <c r="H1396" t="s">
        <v>32</v>
      </c>
    </row>
    <row r="1397" spans="1:8">
      <c r="A1397" t="str">
        <f>CONCATENATE(B1397,C1397,VLOOKUP(H1397,Sheet1!$D$1:$E$21,2,0))</f>
        <v>S0810000137discharge</v>
      </c>
      <c r="B1397" t="s">
        <v>47</v>
      </c>
      <c r="C1397">
        <v>37</v>
      </c>
      <c r="D1397" t="s">
        <v>112</v>
      </c>
      <c r="E1397">
        <v>17</v>
      </c>
      <c r="F1397">
        <v>5133</v>
      </c>
      <c r="G1397">
        <v>0.331190337034872</v>
      </c>
      <c r="H1397" t="s">
        <v>32</v>
      </c>
    </row>
    <row r="1398" spans="1:8">
      <c r="A1398" t="str">
        <f>CONCATENATE(B1398,C1398,VLOOKUP(H1398,Sheet1!$D$1:$E$21,2,0))</f>
        <v>S2700000137discharge</v>
      </c>
      <c r="B1398" t="s">
        <v>48</v>
      </c>
      <c r="C1398">
        <v>37</v>
      </c>
      <c r="D1398" t="s">
        <v>112</v>
      </c>
      <c r="E1398">
        <v>163</v>
      </c>
      <c r="F1398">
        <v>1541</v>
      </c>
      <c r="G1398">
        <v>10.5775470473718</v>
      </c>
      <c r="H1398" t="s">
        <v>32</v>
      </c>
    </row>
    <row r="1399" spans="1:8">
      <c r="A1399" t="str">
        <f>CONCATENATE(B1399,C1399,VLOOKUP(H1399,Sheet1!$D$1:$E$21,2,0))</f>
        <v>S0800001538discharge</v>
      </c>
      <c r="B1399" t="s">
        <v>33</v>
      </c>
      <c r="C1399">
        <v>38</v>
      </c>
      <c r="D1399" t="s">
        <v>113</v>
      </c>
      <c r="E1399">
        <v>385</v>
      </c>
      <c r="F1399">
        <v>16671</v>
      </c>
      <c r="G1399">
        <v>2.3093995561154101</v>
      </c>
      <c r="H1399" t="s">
        <v>32</v>
      </c>
    </row>
    <row r="1400" spans="1:8">
      <c r="A1400" t="str">
        <f>CONCATENATE(B1400,C1400,VLOOKUP(H1400,Sheet1!$D$1:$E$21,2,0))</f>
        <v>S0800001638discharge</v>
      </c>
      <c r="B1400" t="s">
        <v>34</v>
      </c>
      <c r="C1400">
        <v>38</v>
      </c>
      <c r="D1400" t="s">
        <v>113</v>
      </c>
      <c r="E1400">
        <v>124</v>
      </c>
      <c r="F1400">
        <v>4256</v>
      </c>
      <c r="G1400">
        <v>2.9135338345864601</v>
      </c>
      <c r="H1400" t="s">
        <v>32</v>
      </c>
    </row>
    <row r="1401" spans="1:8">
      <c r="A1401" t="str">
        <f>CONCATENATE(B1401,C1401,VLOOKUP(H1401,Sheet1!$D$1:$E$21,2,0))</f>
        <v>S0800001738discharge</v>
      </c>
      <c r="B1401" t="s">
        <v>35</v>
      </c>
      <c r="C1401">
        <v>38</v>
      </c>
      <c r="D1401" t="s">
        <v>113</v>
      </c>
      <c r="E1401">
        <v>200</v>
      </c>
      <c r="F1401">
        <v>7214</v>
      </c>
      <c r="G1401">
        <v>2.7723870252287202</v>
      </c>
      <c r="H1401" t="s">
        <v>32</v>
      </c>
    </row>
    <row r="1402" spans="1:8">
      <c r="A1402" t="str">
        <f>CONCATENATE(B1402,C1402,VLOOKUP(H1402,Sheet1!$D$1:$E$21,2,0))</f>
        <v>S0800001838discharge</v>
      </c>
      <c r="B1402" t="s">
        <v>36</v>
      </c>
      <c r="C1402">
        <v>38</v>
      </c>
      <c r="D1402" t="s">
        <v>113</v>
      </c>
      <c r="E1402">
        <v>400</v>
      </c>
      <c r="F1402">
        <v>11957</v>
      </c>
      <c r="G1402">
        <v>3.3453207326252401</v>
      </c>
      <c r="H1402" t="s">
        <v>32</v>
      </c>
    </row>
    <row r="1403" spans="1:8">
      <c r="A1403" t="str">
        <f>CONCATENATE(B1403,C1403,VLOOKUP(H1403,Sheet1!$D$1:$E$21,2,0))</f>
        <v>S0800001938discharge</v>
      </c>
      <c r="B1403" t="s">
        <v>37</v>
      </c>
      <c r="C1403">
        <v>38</v>
      </c>
      <c r="D1403" t="s">
        <v>113</v>
      </c>
      <c r="E1403">
        <v>271</v>
      </c>
      <c r="F1403">
        <v>9002</v>
      </c>
      <c r="G1403">
        <v>3.0104421239724499</v>
      </c>
      <c r="H1403" t="s">
        <v>32</v>
      </c>
    </row>
    <row r="1404" spans="1:8">
      <c r="A1404" t="str">
        <f>CONCATENATE(B1404,C1404,VLOOKUP(H1404,Sheet1!$D$1:$E$21,2,0))</f>
        <v>S0800002038discharge</v>
      </c>
      <c r="B1404" t="s">
        <v>38</v>
      </c>
      <c r="C1404">
        <v>38</v>
      </c>
      <c r="D1404" t="s">
        <v>113</v>
      </c>
      <c r="E1404">
        <v>540</v>
      </c>
      <c r="F1404">
        <v>21218</v>
      </c>
      <c r="G1404">
        <v>2.5450089546611299</v>
      </c>
      <c r="H1404" t="s">
        <v>32</v>
      </c>
    </row>
    <row r="1405" spans="1:8">
      <c r="A1405" t="str">
        <f>CONCATENATE(B1405,C1405,VLOOKUP(H1405,Sheet1!$D$1:$E$21,2,0))</f>
        <v>S0800002138discharge</v>
      </c>
      <c r="B1405" t="s">
        <v>39</v>
      </c>
      <c r="C1405">
        <v>38</v>
      </c>
      <c r="D1405" t="s">
        <v>113</v>
      </c>
      <c r="E1405">
        <v>1285</v>
      </c>
      <c r="F1405">
        <v>65022</v>
      </c>
      <c r="G1405">
        <v>1.9762541908892299</v>
      </c>
      <c r="H1405" t="s">
        <v>32</v>
      </c>
    </row>
    <row r="1406" spans="1:8">
      <c r="A1406" t="str">
        <f>CONCATENATE(B1406,C1406,VLOOKUP(H1406,Sheet1!$D$1:$E$21,2,0))</f>
        <v>S0800002238discharge</v>
      </c>
      <c r="B1406" t="s">
        <v>40</v>
      </c>
      <c r="C1406">
        <v>38</v>
      </c>
      <c r="D1406" t="s">
        <v>113</v>
      </c>
      <c r="E1406">
        <v>259</v>
      </c>
      <c r="F1406">
        <v>9868</v>
      </c>
      <c r="G1406">
        <v>2.6246453182002401</v>
      </c>
      <c r="H1406" t="s">
        <v>32</v>
      </c>
    </row>
    <row r="1407" spans="1:8">
      <c r="A1407" t="str">
        <f>CONCATENATE(B1407,C1407,VLOOKUP(H1407,Sheet1!$D$1:$E$21,2,0))</f>
        <v>S0800002338discharge</v>
      </c>
      <c r="B1407" t="s">
        <v>41</v>
      </c>
      <c r="C1407">
        <v>38</v>
      </c>
      <c r="D1407" t="s">
        <v>113</v>
      </c>
      <c r="E1407">
        <v>608</v>
      </c>
      <c r="F1407">
        <v>26431</v>
      </c>
      <c r="G1407">
        <v>2.3003291589421502</v>
      </c>
      <c r="H1407" t="s">
        <v>32</v>
      </c>
    </row>
    <row r="1408" spans="1:8">
      <c r="A1408" t="str">
        <f>CONCATENATE(B1408,C1408,VLOOKUP(H1408,Sheet1!$D$1:$E$21,2,0))</f>
        <v>S0800002438discharge</v>
      </c>
      <c r="B1408" t="s">
        <v>42</v>
      </c>
      <c r="C1408">
        <v>38</v>
      </c>
      <c r="D1408" t="s">
        <v>113</v>
      </c>
      <c r="E1408">
        <v>748</v>
      </c>
      <c r="F1408">
        <v>30112</v>
      </c>
      <c r="G1408">
        <v>2.4840595111583399</v>
      </c>
      <c r="H1408" t="s">
        <v>32</v>
      </c>
    </row>
    <row r="1409" spans="1:8">
      <c r="A1409" t="str">
        <f>CONCATENATE(B1409,C1409,VLOOKUP(H1409,Sheet1!$D$1:$E$21,2,0))</f>
        <v>S0800002538discharge</v>
      </c>
      <c r="B1409" t="s">
        <v>43</v>
      </c>
      <c r="C1409">
        <v>38</v>
      </c>
      <c r="D1409" t="s">
        <v>113</v>
      </c>
      <c r="E1409">
        <v>30</v>
      </c>
      <c r="F1409">
        <v>740</v>
      </c>
      <c r="G1409">
        <v>4.0540540540540499</v>
      </c>
      <c r="H1409" t="s">
        <v>32</v>
      </c>
    </row>
    <row r="1410" spans="1:8">
      <c r="A1410" t="str">
        <f>CONCATENATE(B1410,C1410,VLOOKUP(H1410,Sheet1!$D$1:$E$21,2,0))</f>
        <v>S0800002638discharge</v>
      </c>
      <c r="B1410" t="s">
        <v>44</v>
      </c>
      <c r="C1410">
        <v>38</v>
      </c>
      <c r="D1410" t="s">
        <v>113</v>
      </c>
      <c r="E1410">
        <v>8</v>
      </c>
      <c r="F1410">
        <v>961</v>
      </c>
      <c r="G1410">
        <v>0.83246618106139403</v>
      </c>
      <c r="H1410" t="s">
        <v>32</v>
      </c>
    </row>
    <row r="1411" spans="1:8">
      <c r="A1411" t="str">
        <f>CONCATENATE(B1411,C1411,VLOOKUP(H1411,Sheet1!$D$1:$E$21,2,0))</f>
        <v>S0800002738discharge</v>
      </c>
      <c r="B1411" t="s">
        <v>45</v>
      </c>
      <c r="C1411">
        <v>38</v>
      </c>
      <c r="D1411" t="s">
        <v>113</v>
      </c>
      <c r="E1411">
        <v>573</v>
      </c>
      <c r="F1411">
        <v>16176</v>
      </c>
      <c r="G1411">
        <v>3.5422848664688402</v>
      </c>
      <c r="H1411" t="s">
        <v>32</v>
      </c>
    </row>
    <row r="1412" spans="1:8">
      <c r="A1412" t="str">
        <f>CONCATENATE(B1412,C1412,VLOOKUP(H1412,Sheet1!$D$1:$E$21,2,0))</f>
        <v>S0800002838discharge</v>
      </c>
      <c r="B1412" t="s">
        <v>46</v>
      </c>
      <c r="C1412">
        <v>38</v>
      </c>
      <c r="D1412" t="s">
        <v>113</v>
      </c>
      <c r="E1412">
        <v>31</v>
      </c>
      <c r="F1412">
        <v>1255</v>
      </c>
      <c r="G1412">
        <v>2.4701195219123502</v>
      </c>
      <c r="H1412" t="s">
        <v>32</v>
      </c>
    </row>
    <row r="1413" spans="1:8">
      <c r="A1413" t="str">
        <f>CONCATENATE(B1413,C1413,VLOOKUP(H1413,Sheet1!$D$1:$E$21,2,0))</f>
        <v>S0810000138discharge</v>
      </c>
      <c r="B1413" t="s">
        <v>47</v>
      </c>
      <c r="C1413">
        <v>38</v>
      </c>
      <c r="D1413" t="s">
        <v>113</v>
      </c>
      <c r="E1413">
        <v>24</v>
      </c>
      <c r="F1413">
        <v>5008</v>
      </c>
      <c r="G1413">
        <v>0.47923322683705999</v>
      </c>
      <c r="H1413" t="s">
        <v>32</v>
      </c>
    </row>
    <row r="1414" spans="1:8">
      <c r="A1414" t="str">
        <f>CONCATENATE(B1414,C1414,VLOOKUP(H1414,Sheet1!$D$1:$E$21,2,0))</f>
        <v>S2700000138discharge</v>
      </c>
      <c r="B1414" t="s">
        <v>48</v>
      </c>
      <c r="C1414">
        <v>38</v>
      </c>
      <c r="D1414" t="s">
        <v>113</v>
      </c>
      <c r="E1414">
        <v>133</v>
      </c>
      <c r="F1414">
        <v>1027</v>
      </c>
      <c r="G1414">
        <v>12.950340798441999</v>
      </c>
      <c r="H1414" t="s">
        <v>32</v>
      </c>
    </row>
    <row r="1415" spans="1:8">
      <c r="A1415" t="str">
        <f>CONCATENATE(B1415,C1415,VLOOKUP(H1415,Sheet1!$D$1:$E$21,2,0))</f>
        <v>S0800001539discharge</v>
      </c>
      <c r="B1415" t="s">
        <v>33</v>
      </c>
      <c r="C1415">
        <v>39</v>
      </c>
      <c r="D1415" t="s">
        <v>114</v>
      </c>
      <c r="E1415">
        <v>403</v>
      </c>
      <c r="F1415">
        <v>16805</v>
      </c>
      <c r="G1415">
        <v>2.3980958048199899</v>
      </c>
      <c r="H1415" t="s">
        <v>32</v>
      </c>
    </row>
    <row r="1416" spans="1:8">
      <c r="A1416" t="str">
        <f>CONCATENATE(B1416,C1416,VLOOKUP(H1416,Sheet1!$D$1:$E$21,2,0))</f>
        <v>S0800001639discharge</v>
      </c>
      <c r="B1416" t="s">
        <v>34</v>
      </c>
      <c r="C1416">
        <v>39</v>
      </c>
      <c r="D1416" t="s">
        <v>114</v>
      </c>
      <c r="E1416">
        <v>110</v>
      </c>
      <c r="F1416">
        <v>4076</v>
      </c>
      <c r="G1416">
        <v>2.6987242394504398</v>
      </c>
      <c r="H1416" t="s">
        <v>32</v>
      </c>
    </row>
    <row r="1417" spans="1:8">
      <c r="A1417" t="str">
        <f>CONCATENATE(B1417,C1417,VLOOKUP(H1417,Sheet1!$D$1:$E$21,2,0))</f>
        <v>S0800001739discharge</v>
      </c>
      <c r="B1417" t="s">
        <v>35</v>
      </c>
      <c r="C1417">
        <v>39</v>
      </c>
      <c r="D1417" t="s">
        <v>114</v>
      </c>
      <c r="E1417">
        <v>223</v>
      </c>
      <c r="F1417">
        <v>6984</v>
      </c>
      <c r="G1417">
        <v>3.1930126002290899</v>
      </c>
      <c r="H1417" t="s">
        <v>32</v>
      </c>
    </row>
    <row r="1418" spans="1:8">
      <c r="A1418" t="str">
        <f>CONCATENATE(B1418,C1418,VLOOKUP(H1418,Sheet1!$D$1:$E$21,2,0))</f>
        <v>S0800001839discharge</v>
      </c>
      <c r="B1418" t="s">
        <v>36</v>
      </c>
      <c r="C1418">
        <v>39</v>
      </c>
      <c r="D1418" t="s">
        <v>114</v>
      </c>
      <c r="E1418">
        <v>348</v>
      </c>
      <c r="F1418">
        <v>11884</v>
      </c>
      <c r="G1418">
        <v>2.9283069673510602</v>
      </c>
      <c r="H1418" t="s">
        <v>32</v>
      </c>
    </row>
    <row r="1419" spans="1:8">
      <c r="A1419" t="str">
        <f>CONCATENATE(B1419,C1419,VLOOKUP(H1419,Sheet1!$D$1:$E$21,2,0))</f>
        <v>S0800001939discharge</v>
      </c>
      <c r="B1419" t="s">
        <v>37</v>
      </c>
      <c r="C1419">
        <v>39</v>
      </c>
      <c r="D1419" t="s">
        <v>114</v>
      </c>
      <c r="E1419">
        <v>290</v>
      </c>
      <c r="F1419">
        <v>8614</v>
      </c>
      <c r="G1419">
        <v>3.3666124912932398</v>
      </c>
      <c r="H1419" t="s">
        <v>32</v>
      </c>
    </row>
    <row r="1420" spans="1:8">
      <c r="A1420" t="str">
        <f>CONCATENATE(B1420,C1420,VLOOKUP(H1420,Sheet1!$D$1:$E$21,2,0))</f>
        <v>S0800002039discharge</v>
      </c>
      <c r="B1420" t="s">
        <v>38</v>
      </c>
      <c r="C1420">
        <v>39</v>
      </c>
      <c r="D1420" t="s">
        <v>114</v>
      </c>
      <c r="E1420">
        <v>558</v>
      </c>
      <c r="F1420">
        <v>20660</v>
      </c>
      <c r="G1420">
        <v>2.7008712487899298</v>
      </c>
      <c r="H1420" t="s">
        <v>32</v>
      </c>
    </row>
    <row r="1421" spans="1:8">
      <c r="A1421" t="str">
        <f>CONCATENATE(B1421,C1421,VLOOKUP(H1421,Sheet1!$D$1:$E$21,2,0))</f>
        <v>S0800002139discharge</v>
      </c>
      <c r="B1421" t="s">
        <v>39</v>
      </c>
      <c r="C1421">
        <v>39</v>
      </c>
      <c r="D1421" t="s">
        <v>114</v>
      </c>
      <c r="E1421">
        <v>1218</v>
      </c>
      <c r="F1421">
        <v>64898</v>
      </c>
      <c r="G1421">
        <v>1.87679127245831</v>
      </c>
      <c r="H1421" t="s">
        <v>32</v>
      </c>
    </row>
    <row r="1422" spans="1:8">
      <c r="A1422" t="str">
        <f>CONCATENATE(B1422,C1422,VLOOKUP(H1422,Sheet1!$D$1:$E$21,2,0))</f>
        <v>S0800002239discharge</v>
      </c>
      <c r="B1422" t="s">
        <v>40</v>
      </c>
      <c r="C1422">
        <v>39</v>
      </c>
      <c r="D1422" t="s">
        <v>114</v>
      </c>
      <c r="E1422">
        <v>325</v>
      </c>
      <c r="F1422">
        <v>10563</v>
      </c>
      <c r="G1422">
        <v>3.07677743065417</v>
      </c>
      <c r="H1422" t="s">
        <v>32</v>
      </c>
    </row>
    <row r="1423" spans="1:8">
      <c r="A1423" t="str">
        <f>CONCATENATE(B1423,C1423,VLOOKUP(H1423,Sheet1!$D$1:$E$21,2,0))</f>
        <v>S0800002339discharge</v>
      </c>
      <c r="B1423" t="s">
        <v>41</v>
      </c>
      <c r="C1423">
        <v>39</v>
      </c>
      <c r="D1423" t="s">
        <v>114</v>
      </c>
      <c r="E1423">
        <v>595</v>
      </c>
      <c r="F1423">
        <v>25881</v>
      </c>
      <c r="G1423">
        <v>2.2989838105173601</v>
      </c>
      <c r="H1423" t="s">
        <v>32</v>
      </c>
    </row>
    <row r="1424" spans="1:8">
      <c r="A1424" t="str">
        <f>CONCATENATE(B1424,C1424,VLOOKUP(H1424,Sheet1!$D$1:$E$21,2,0))</f>
        <v>S0800002439discharge</v>
      </c>
      <c r="B1424" t="s">
        <v>42</v>
      </c>
      <c r="C1424">
        <v>39</v>
      </c>
      <c r="D1424" t="s">
        <v>114</v>
      </c>
      <c r="E1424">
        <v>811</v>
      </c>
      <c r="F1424">
        <v>29649</v>
      </c>
      <c r="G1424">
        <v>2.73533677358426</v>
      </c>
      <c r="H1424" t="s">
        <v>32</v>
      </c>
    </row>
    <row r="1425" spans="1:8">
      <c r="A1425" t="str">
        <f>CONCATENATE(B1425,C1425,VLOOKUP(H1425,Sheet1!$D$1:$E$21,2,0))</f>
        <v>S0800002539discharge</v>
      </c>
      <c r="B1425" t="s">
        <v>43</v>
      </c>
      <c r="C1425">
        <v>39</v>
      </c>
      <c r="D1425" t="s">
        <v>114</v>
      </c>
      <c r="E1425">
        <v>24</v>
      </c>
      <c r="F1425">
        <v>693</v>
      </c>
      <c r="G1425">
        <v>3.4632034632034601</v>
      </c>
      <c r="H1425" t="s">
        <v>32</v>
      </c>
    </row>
    <row r="1426" spans="1:8">
      <c r="A1426" t="str">
        <f>CONCATENATE(B1426,C1426,VLOOKUP(H1426,Sheet1!$D$1:$E$21,2,0))</f>
        <v>S0800002639discharge</v>
      </c>
      <c r="B1426" t="s">
        <v>44</v>
      </c>
      <c r="C1426">
        <v>39</v>
      </c>
      <c r="D1426" t="s">
        <v>114</v>
      </c>
      <c r="E1426">
        <v>10</v>
      </c>
      <c r="F1426">
        <v>955</v>
      </c>
      <c r="G1426">
        <v>1.04712041884816</v>
      </c>
      <c r="H1426" t="s">
        <v>32</v>
      </c>
    </row>
    <row r="1427" spans="1:8">
      <c r="A1427" t="str">
        <f>CONCATENATE(B1427,C1427,VLOOKUP(H1427,Sheet1!$D$1:$E$21,2,0))</f>
        <v>S0800002739discharge</v>
      </c>
      <c r="B1427" t="s">
        <v>45</v>
      </c>
      <c r="C1427">
        <v>39</v>
      </c>
      <c r="D1427" t="s">
        <v>114</v>
      </c>
      <c r="E1427">
        <v>542</v>
      </c>
      <c r="F1427">
        <v>15890</v>
      </c>
      <c r="G1427">
        <v>3.41095028319697</v>
      </c>
      <c r="H1427" t="s">
        <v>32</v>
      </c>
    </row>
    <row r="1428" spans="1:8">
      <c r="A1428" t="str">
        <f>CONCATENATE(B1428,C1428,VLOOKUP(H1428,Sheet1!$D$1:$E$21,2,0))</f>
        <v>S0800002839discharge</v>
      </c>
      <c r="B1428" t="s">
        <v>46</v>
      </c>
      <c r="C1428">
        <v>39</v>
      </c>
      <c r="D1428" t="s">
        <v>114</v>
      </c>
      <c r="E1428">
        <v>32</v>
      </c>
      <c r="F1428">
        <v>1195</v>
      </c>
      <c r="G1428">
        <v>2.67782426778242</v>
      </c>
      <c r="H1428" t="s">
        <v>32</v>
      </c>
    </row>
    <row r="1429" spans="1:8">
      <c r="A1429" t="str">
        <f>CONCATENATE(B1429,C1429,VLOOKUP(H1429,Sheet1!$D$1:$E$21,2,0))</f>
        <v>S0810000139discharge</v>
      </c>
      <c r="B1429" t="s">
        <v>47</v>
      </c>
      <c r="C1429">
        <v>39</v>
      </c>
      <c r="D1429" t="s">
        <v>114</v>
      </c>
      <c r="E1429">
        <v>24</v>
      </c>
      <c r="F1429">
        <v>5256</v>
      </c>
      <c r="G1429">
        <v>0.45662100456621002</v>
      </c>
      <c r="H1429" t="s">
        <v>32</v>
      </c>
    </row>
    <row r="1430" spans="1:8">
      <c r="A1430" t="str">
        <f>CONCATENATE(B1430,C1430,VLOOKUP(H1430,Sheet1!$D$1:$E$21,2,0))</f>
        <v>S2700000139discharge</v>
      </c>
      <c r="B1430" t="s">
        <v>48</v>
      </c>
      <c r="C1430">
        <v>39</v>
      </c>
      <c r="D1430" t="s">
        <v>114</v>
      </c>
      <c r="E1430">
        <v>85</v>
      </c>
      <c r="F1430">
        <v>557</v>
      </c>
      <c r="G1430">
        <v>15.2603231597845</v>
      </c>
      <c r="H1430" t="s">
        <v>32</v>
      </c>
    </row>
    <row r="1431" spans="1:8">
      <c r="A1431" t="str">
        <f>CONCATENATE(B1431,C1431,VLOOKUP(H1431,Sheet1!$D$1:$E$21,2,0))</f>
        <v>S0800001540discharge</v>
      </c>
      <c r="B1431" t="s">
        <v>33</v>
      </c>
      <c r="C1431">
        <v>40</v>
      </c>
      <c r="D1431" t="s">
        <v>115</v>
      </c>
      <c r="E1431">
        <v>517</v>
      </c>
      <c r="F1431">
        <v>17609</v>
      </c>
      <c r="G1431">
        <v>2.9359986370605902</v>
      </c>
      <c r="H1431" t="s">
        <v>32</v>
      </c>
    </row>
    <row r="1432" spans="1:8">
      <c r="A1432" t="str">
        <f>CONCATENATE(B1432,C1432,VLOOKUP(H1432,Sheet1!$D$1:$E$21,2,0))</f>
        <v>S0800001640discharge</v>
      </c>
      <c r="B1432" t="s">
        <v>34</v>
      </c>
      <c r="C1432">
        <v>40</v>
      </c>
      <c r="D1432" t="s">
        <v>115</v>
      </c>
      <c r="E1432">
        <v>151</v>
      </c>
      <c r="F1432">
        <v>4225</v>
      </c>
      <c r="G1432">
        <v>3.5739644970414202</v>
      </c>
      <c r="H1432" t="s">
        <v>32</v>
      </c>
    </row>
    <row r="1433" spans="1:8">
      <c r="A1433" t="str">
        <f>CONCATENATE(B1433,C1433,VLOOKUP(H1433,Sheet1!$D$1:$E$21,2,0))</f>
        <v>S0800001740discharge</v>
      </c>
      <c r="B1433" t="s">
        <v>35</v>
      </c>
      <c r="C1433">
        <v>40</v>
      </c>
      <c r="D1433" t="s">
        <v>115</v>
      </c>
      <c r="E1433">
        <v>253</v>
      </c>
      <c r="F1433">
        <v>6825</v>
      </c>
      <c r="G1433">
        <v>3.7069597069597</v>
      </c>
      <c r="H1433" t="s">
        <v>32</v>
      </c>
    </row>
    <row r="1434" spans="1:8">
      <c r="A1434" t="str">
        <f>CONCATENATE(B1434,C1434,VLOOKUP(H1434,Sheet1!$D$1:$E$21,2,0))</f>
        <v>S0800001840discharge</v>
      </c>
      <c r="B1434" t="s">
        <v>36</v>
      </c>
      <c r="C1434">
        <v>40</v>
      </c>
      <c r="D1434" t="s">
        <v>115</v>
      </c>
      <c r="E1434">
        <v>409</v>
      </c>
      <c r="F1434">
        <v>12361</v>
      </c>
      <c r="G1434">
        <v>3.30879378691044</v>
      </c>
      <c r="H1434" t="s">
        <v>32</v>
      </c>
    </row>
    <row r="1435" spans="1:8">
      <c r="A1435" t="str">
        <f>CONCATENATE(B1435,C1435,VLOOKUP(H1435,Sheet1!$D$1:$E$21,2,0))</f>
        <v>S0800001940discharge</v>
      </c>
      <c r="B1435" t="s">
        <v>37</v>
      </c>
      <c r="C1435">
        <v>40</v>
      </c>
      <c r="D1435" t="s">
        <v>115</v>
      </c>
      <c r="E1435">
        <v>399</v>
      </c>
      <c r="F1435">
        <v>9081</v>
      </c>
      <c r="G1435">
        <v>4.39378923026098</v>
      </c>
      <c r="H1435" t="s">
        <v>32</v>
      </c>
    </row>
    <row r="1436" spans="1:8">
      <c r="A1436" t="str">
        <f>CONCATENATE(B1436,C1436,VLOOKUP(H1436,Sheet1!$D$1:$E$21,2,0))</f>
        <v>S0800002040discharge</v>
      </c>
      <c r="B1436" t="s">
        <v>38</v>
      </c>
      <c r="C1436">
        <v>40</v>
      </c>
      <c r="D1436" t="s">
        <v>115</v>
      </c>
      <c r="E1436">
        <v>623</v>
      </c>
      <c r="F1436">
        <v>20526</v>
      </c>
      <c r="G1436">
        <v>3.0351749001266599</v>
      </c>
      <c r="H1436" t="s">
        <v>32</v>
      </c>
    </row>
    <row r="1437" spans="1:8">
      <c r="A1437" t="str">
        <f>CONCATENATE(B1437,C1437,VLOOKUP(H1437,Sheet1!$D$1:$E$21,2,0))</f>
        <v>S0800002140discharge</v>
      </c>
      <c r="B1437" t="s">
        <v>39</v>
      </c>
      <c r="C1437">
        <v>40</v>
      </c>
      <c r="D1437" t="s">
        <v>115</v>
      </c>
      <c r="E1437">
        <v>1553</v>
      </c>
      <c r="F1437">
        <v>67151</v>
      </c>
      <c r="G1437">
        <v>2.3126982472338402</v>
      </c>
      <c r="H1437" t="s">
        <v>32</v>
      </c>
    </row>
    <row r="1438" spans="1:8">
      <c r="A1438" t="str">
        <f>CONCATENATE(B1438,C1438,VLOOKUP(H1438,Sheet1!$D$1:$E$21,2,0))</f>
        <v>S0800002240discharge</v>
      </c>
      <c r="B1438" t="s">
        <v>40</v>
      </c>
      <c r="C1438">
        <v>40</v>
      </c>
      <c r="D1438" t="s">
        <v>115</v>
      </c>
      <c r="E1438">
        <v>313</v>
      </c>
      <c r="F1438">
        <v>10317</v>
      </c>
      <c r="G1438">
        <v>3.0338276630803498</v>
      </c>
      <c r="H1438" t="s">
        <v>32</v>
      </c>
    </row>
    <row r="1439" spans="1:8">
      <c r="A1439" t="str">
        <f>CONCATENATE(B1439,C1439,VLOOKUP(H1439,Sheet1!$D$1:$E$21,2,0))</f>
        <v>S0800002340discharge</v>
      </c>
      <c r="B1439" t="s">
        <v>41</v>
      </c>
      <c r="C1439">
        <v>40</v>
      </c>
      <c r="D1439" t="s">
        <v>115</v>
      </c>
      <c r="E1439">
        <v>734</v>
      </c>
      <c r="F1439">
        <v>26915</v>
      </c>
      <c r="G1439">
        <v>2.7271038454393399</v>
      </c>
      <c r="H1439" t="s">
        <v>32</v>
      </c>
    </row>
    <row r="1440" spans="1:8">
      <c r="A1440" t="str">
        <f>CONCATENATE(B1440,C1440,VLOOKUP(H1440,Sheet1!$D$1:$E$21,2,0))</f>
        <v>S0800002440discharge</v>
      </c>
      <c r="B1440" t="s">
        <v>42</v>
      </c>
      <c r="C1440">
        <v>40</v>
      </c>
      <c r="D1440" t="s">
        <v>115</v>
      </c>
      <c r="E1440">
        <v>847</v>
      </c>
      <c r="F1440">
        <v>30418</v>
      </c>
      <c r="G1440">
        <v>2.7845354724176401</v>
      </c>
      <c r="H1440" t="s">
        <v>32</v>
      </c>
    </row>
    <row r="1441" spans="1:8">
      <c r="A1441" t="str">
        <f>CONCATENATE(B1441,C1441,VLOOKUP(H1441,Sheet1!$D$1:$E$21,2,0))</f>
        <v>S0800002540discharge</v>
      </c>
      <c r="B1441" t="s">
        <v>43</v>
      </c>
      <c r="C1441">
        <v>40</v>
      </c>
      <c r="D1441" t="s">
        <v>115</v>
      </c>
      <c r="E1441">
        <v>35</v>
      </c>
      <c r="F1441">
        <v>802</v>
      </c>
      <c r="G1441">
        <v>4.3640897755610899</v>
      </c>
      <c r="H1441" t="s">
        <v>32</v>
      </c>
    </row>
    <row r="1442" spans="1:8">
      <c r="A1442" t="str">
        <f>CONCATENATE(B1442,C1442,VLOOKUP(H1442,Sheet1!$D$1:$E$21,2,0))</f>
        <v>S0800002640discharge</v>
      </c>
      <c r="B1442" t="s">
        <v>44</v>
      </c>
      <c r="C1442">
        <v>40</v>
      </c>
      <c r="D1442" t="s">
        <v>115</v>
      </c>
      <c r="E1442">
        <v>12</v>
      </c>
      <c r="F1442">
        <v>911</v>
      </c>
      <c r="G1442">
        <v>1.31723380900109</v>
      </c>
      <c r="H1442" t="s">
        <v>32</v>
      </c>
    </row>
    <row r="1443" spans="1:8">
      <c r="A1443" t="str">
        <f>CONCATENATE(B1443,C1443,VLOOKUP(H1443,Sheet1!$D$1:$E$21,2,0))</f>
        <v>S0800002740discharge</v>
      </c>
      <c r="B1443" t="s">
        <v>45</v>
      </c>
      <c r="C1443">
        <v>40</v>
      </c>
      <c r="D1443" t="s">
        <v>115</v>
      </c>
      <c r="E1443">
        <v>645</v>
      </c>
      <c r="F1443">
        <v>15956</v>
      </c>
      <c r="G1443">
        <v>4.0423665078967099</v>
      </c>
      <c r="H1443" t="s">
        <v>32</v>
      </c>
    </row>
    <row r="1444" spans="1:8">
      <c r="A1444" t="str">
        <f>CONCATENATE(B1444,C1444,VLOOKUP(H1444,Sheet1!$D$1:$E$21,2,0))</f>
        <v>S0800002840discharge</v>
      </c>
      <c r="B1444" t="s">
        <v>46</v>
      </c>
      <c r="C1444">
        <v>40</v>
      </c>
      <c r="D1444" t="s">
        <v>115</v>
      </c>
      <c r="E1444">
        <v>36</v>
      </c>
      <c r="F1444">
        <v>1242</v>
      </c>
      <c r="G1444">
        <v>2.8985507246376798</v>
      </c>
      <c r="H1444" t="s">
        <v>32</v>
      </c>
    </row>
    <row r="1445" spans="1:8">
      <c r="A1445" t="str">
        <f>CONCATENATE(B1445,C1445,VLOOKUP(H1445,Sheet1!$D$1:$E$21,2,0))</f>
        <v>S0810000140discharge</v>
      </c>
      <c r="B1445" t="s">
        <v>47</v>
      </c>
      <c r="C1445">
        <v>40</v>
      </c>
      <c r="D1445" t="s">
        <v>115</v>
      </c>
      <c r="E1445">
        <v>24</v>
      </c>
      <c r="F1445">
        <v>5361</v>
      </c>
      <c r="G1445">
        <v>0.44767767207610498</v>
      </c>
      <c r="H1445" t="s">
        <v>32</v>
      </c>
    </row>
    <row r="1446" spans="1:8">
      <c r="A1446" t="str">
        <f>CONCATENATE(B1446,C1446,VLOOKUP(H1446,Sheet1!$D$1:$E$21,2,0))</f>
        <v>S2700000140discharge</v>
      </c>
      <c r="B1446" t="s">
        <v>48</v>
      </c>
      <c r="C1446">
        <v>40</v>
      </c>
      <c r="D1446" t="s">
        <v>115</v>
      </c>
      <c r="E1446">
        <v>111</v>
      </c>
      <c r="F1446">
        <v>1019</v>
      </c>
      <c r="G1446">
        <v>10.8930323846908</v>
      </c>
      <c r="H1446" t="s">
        <v>32</v>
      </c>
    </row>
    <row r="1447" spans="1:8">
      <c r="A1447" t="str">
        <f>CONCATENATE(B1447,C1447,VLOOKUP(H1447,Sheet1!$D$1:$E$21,2,0))</f>
        <v>Scotland1population</v>
      </c>
      <c r="B1447" t="s">
        <v>5</v>
      </c>
      <c r="C1447">
        <v>1</v>
      </c>
      <c r="D1447" t="s">
        <v>88</v>
      </c>
      <c r="E1447">
        <v>15003</v>
      </c>
      <c r="F1447">
        <v>5202900</v>
      </c>
      <c r="G1447">
        <v>2.8835841549904799</v>
      </c>
      <c r="H1447" t="s">
        <v>49</v>
      </c>
    </row>
    <row r="1448" spans="1:8">
      <c r="A1448" t="str">
        <f>CONCATENATE(B1448,C1448,VLOOKUP(H1448,Sheet1!$D$1:$E$21,2,0))</f>
        <v>Scotland2population</v>
      </c>
      <c r="B1448" t="s">
        <v>5</v>
      </c>
      <c r="C1448">
        <v>2</v>
      </c>
      <c r="D1448" t="s">
        <v>89</v>
      </c>
      <c r="E1448">
        <v>13377</v>
      </c>
      <c r="F1448">
        <v>5202900</v>
      </c>
      <c r="G1448">
        <v>2.5710661361932701</v>
      </c>
      <c r="H1448" t="s">
        <v>49</v>
      </c>
    </row>
    <row r="1449" spans="1:8">
      <c r="A1449" t="str">
        <f>CONCATENATE(B1449,C1449,VLOOKUP(H1449,Sheet1!$D$1:$E$21,2,0))</f>
        <v>Scotland3population</v>
      </c>
      <c r="B1449" t="s">
        <v>5</v>
      </c>
      <c r="C1449">
        <v>3</v>
      </c>
      <c r="D1449" t="s">
        <v>90</v>
      </c>
      <c r="E1449">
        <v>12626</v>
      </c>
      <c r="F1449">
        <v>5202900</v>
      </c>
      <c r="G1449">
        <v>2.4267235580157198</v>
      </c>
      <c r="H1449" t="s">
        <v>49</v>
      </c>
    </row>
    <row r="1450" spans="1:8">
      <c r="A1450" t="str">
        <f>CONCATENATE(B1450,C1450,VLOOKUP(H1450,Sheet1!$D$1:$E$21,2,0))</f>
        <v>Scotland4population</v>
      </c>
      <c r="B1450" t="s">
        <v>5</v>
      </c>
      <c r="C1450">
        <v>4</v>
      </c>
      <c r="D1450" t="s">
        <v>91</v>
      </c>
      <c r="E1450">
        <v>14632</v>
      </c>
      <c r="F1450">
        <v>5202900</v>
      </c>
      <c r="G1450">
        <v>2.8122777681677502</v>
      </c>
      <c r="H1450" t="s">
        <v>49</v>
      </c>
    </row>
    <row r="1451" spans="1:8">
      <c r="A1451" t="str">
        <f>CONCATENATE(B1451,C1451,VLOOKUP(H1451,Sheet1!$D$1:$E$21,2,0))</f>
        <v>Scotland5population</v>
      </c>
      <c r="B1451" t="s">
        <v>5</v>
      </c>
      <c r="C1451">
        <v>5</v>
      </c>
      <c r="D1451" t="s">
        <v>92</v>
      </c>
      <c r="E1451">
        <v>14687</v>
      </c>
      <c r="F1451">
        <v>5231900</v>
      </c>
      <c r="G1451">
        <v>2.8072019725147599</v>
      </c>
      <c r="H1451" t="s">
        <v>49</v>
      </c>
    </row>
    <row r="1452" spans="1:8">
      <c r="A1452" t="str">
        <f>CONCATENATE(B1452,C1452,VLOOKUP(H1452,Sheet1!$D$1:$E$21,2,0))</f>
        <v>Scotland6population</v>
      </c>
      <c r="B1452" t="s">
        <v>5</v>
      </c>
      <c r="C1452">
        <v>6</v>
      </c>
      <c r="D1452" t="s">
        <v>93</v>
      </c>
      <c r="E1452">
        <v>12802</v>
      </c>
      <c r="F1452">
        <v>5231900</v>
      </c>
      <c r="G1452">
        <v>2.4469122116248401</v>
      </c>
      <c r="H1452" t="s">
        <v>49</v>
      </c>
    </row>
    <row r="1453" spans="1:8">
      <c r="A1453" t="str">
        <f>CONCATENATE(B1453,C1453,VLOOKUP(H1453,Sheet1!$D$1:$E$21,2,0))</f>
        <v>Scotland7population</v>
      </c>
      <c r="B1453" t="s">
        <v>5</v>
      </c>
      <c r="C1453">
        <v>7</v>
      </c>
      <c r="D1453" t="s">
        <v>94</v>
      </c>
      <c r="E1453">
        <v>12431</v>
      </c>
      <c r="F1453">
        <v>5231900</v>
      </c>
      <c r="G1453">
        <v>2.3760010703568399</v>
      </c>
      <c r="H1453" t="s">
        <v>49</v>
      </c>
    </row>
    <row r="1454" spans="1:8">
      <c r="A1454" t="str">
        <f>CONCATENATE(B1454,C1454,VLOOKUP(H1454,Sheet1!$D$1:$E$21,2,0))</f>
        <v>Scotland8population</v>
      </c>
      <c r="B1454" t="s">
        <v>5</v>
      </c>
      <c r="C1454">
        <v>8</v>
      </c>
      <c r="D1454" t="s">
        <v>95</v>
      </c>
      <c r="E1454">
        <v>14010</v>
      </c>
      <c r="F1454">
        <v>5231900</v>
      </c>
      <c r="G1454">
        <v>2.6778034748370501</v>
      </c>
      <c r="H1454" t="s">
        <v>49</v>
      </c>
    </row>
    <row r="1455" spans="1:8">
      <c r="A1455" t="str">
        <f>CONCATENATE(B1455,C1455,VLOOKUP(H1455,Sheet1!$D$1:$E$21,2,0))</f>
        <v>Scotland9population</v>
      </c>
      <c r="B1455" t="s">
        <v>5</v>
      </c>
      <c r="C1455">
        <v>9</v>
      </c>
      <c r="D1455" t="s">
        <v>96</v>
      </c>
      <c r="E1455">
        <v>14518</v>
      </c>
      <c r="F1455">
        <v>5262200</v>
      </c>
      <c r="G1455">
        <v>2.75892212382653</v>
      </c>
      <c r="H1455" t="s">
        <v>49</v>
      </c>
    </row>
    <row r="1456" spans="1:8">
      <c r="A1456" t="str">
        <f>CONCATENATE(B1456,C1456,VLOOKUP(H1456,Sheet1!$D$1:$E$21,2,0))</f>
        <v>Scotland10population</v>
      </c>
      <c r="B1456" t="s">
        <v>5</v>
      </c>
      <c r="C1456">
        <v>10</v>
      </c>
      <c r="D1456" t="s">
        <v>97</v>
      </c>
      <c r="E1456">
        <v>12791</v>
      </c>
      <c r="F1456">
        <v>5262200</v>
      </c>
      <c r="G1456">
        <v>2.43073239329558</v>
      </c>
      <c r="H1456" t="s">
        <v>49</v>
      </c>
    </row>
    <row r="1457" spans="1:8">
      <c r="A1457" t="str">
        <f>CONCATENATE(B1457,C1457,VLOOKUP(H1457,Sheet1!$D$1:$E$21,2,0))</f>
        <v>Scotland11population</v>
      </c>
      <c r="B1457" t="s">
        <v>5</v>
      </c>
      <c r="C1457">
        <v>11</v>
      </c>
      <c r="D1457" t="s">
        <v>98</v>
      </c>
      <c r="E1457">
        <v>12522</v>
      </c>
      <c r="F1457">
        <v>5262200</v>
      </c>
      <c r="G1457">
        <v>2.3796130895822998</v>
      </c>
      <c r="H1457" t="s">
        <v>49</v>
      </c>
    </row>
    <row r="1458" spans="1:8">
      <c r="A1458" t="str">
        <f>CONCATENATE(B1458,C1458,VLOOKUP(H1458,Sheet1!$D$1:$E$21,2,0))</f>
        <v>Scotland12population</v>
      </c>
      <c r="B1458" t="s">
        <v>5</v>
      </c>
      <c r="C1458">
        <v>12</v>
      </c>
      <c r="D1458" t="s">
        <v>99</v>
      </c>
      <c r="E1458">
        <v>14135</v>
      </c>
      <c r="F1458">
        <v>5262200</v>
      </c>
      <c r="G1458">
        <v>2.6861388772756598</v>
      </c>
      <c r="H1458" t="s">
        <v>49</v>
      </c>
    </row>
    <row r="1459" spans="1:8">
      <c r="A1459" t="str">
        <f>CONCATENATE(B1459,C1459,VLOOKUP(H1459,Sheet1!$D$1:$E$21,2,0))</f>
        <v>Scotland13population</v>
      </c>
      <c r="B1459" t="s">
        <v>5</v>
      </c>
      <c r="C1459">
        <v>13</v>
      </c>
      <c r="D1459" t="s">
        <v>75</v>
      </c>
      <c r="E1459">
        <v>14351</v>
      </c>
      <c r="F1459">
        <v>5299900</v>
      </c>
      <c r="G1459">
        <v>2.7077869393762102</v>
      </c>
      <c r="H1459" t="s">
        <v>49</v>
      </c>
    </row>
    <row r="1460" spans="1:8">
      <c r="A1460" t="str">
        <f>CONCATENATE(B1460,C1460,VLOOKUP(H1460,Sheet1!$D$1:$E$21,2,0))</f>
        <v>Scotland14population</v>
      </c>
      <c r="B1460" t="s">
        <v>5</v>
      </c>
      <c r="C1460">
        <v>14</v>
      </c>
      <c r="D1460" t="s">
        <v>76</v>
      </c>
      <c r="E1460">
        <v>12949</v>
      </c>
      <c r="F1460">
        <v>5299900</v>
      </c>
      <c r="G1460">
        <v>2.4432536462952101</v>
      </c>
      <c r="H1460" t="s">
        <v>49</v>
      </c>
    </row>
    <row r="1461" spans="1:8">
      <c r="A1461" t="str">
        <f>CONCATENATE(B1461,C1461,VLOOKUP(H1461,Sheet1!$D$1:$E$21,2,0))</f>
        <v>Scotland15population</v>
      </c>
      <c r="B1461" t="s">
        <v>5</v>
      </c>
      <c r="C1461">
        <v>15</v>
      </c>
      <c r="D1461" t="s">
        <v>77</v>
      </c>
      <c r="E1461">
        <v>12648</v>
      </c>
      <c r="F1461">
        <v>5299900</v>
      </c>
      <c r="G1461">
        <v>2.38646012188909</v>
      </c>
      <c r="H1461" t="s">
        <v>49</v>
      </c>
    </row>
    <row r="1462" spans="1:8">
      <c r="A1462" t="str">
        <f>CONCATENATE(B1462,C1462,VLOOKUP(H1462,Sheet1!$D$1:$E$21,2,0))</f>
        <v>Scotland16population</v>
      </c>
      <c r="B1462" t="s">
        <v>5</v>
      </c>
      <c r="C1462">
        <v>16</v>
      </c>
      <c r="D1462" t="s">
        <v>78</v>
      </c>
      <c r="E1462">
        <v>13815</v>
      </c>
      <c r="F1462">
        <v>5299900</v>
      </c>
      <c r="G1462">
        <v>2.60665295571614</v>
      </c>
      <c r="H1462" t="s">
        <v>49</v>
      </c>
    </row>
    <row r="1463" spans="1:8">
      <c r="A1463" t="str">
        <f>CONCATENATE(B1463,C1463,VLOOKUP(H1463,Sheet1!$D$1:$E$21,2,0))</f>
        <v>Scotland17population</v>
      </c>
      <c r="B1463" t="s">
        <v>5</v>
      </c>
      <c r="C1463">
        <v>17</v>
      </c>
      <c r="D1463" t="s">
        <v>79</v>
      </c>
      <c r="E1463">
        <v>14132</v>
      </c>
      <c r="F1463">
        <v>5313600</v>
      </c>
      <c r="G1463">
        <v>2.6595904847937302</v>
      </c>
      <c r="H1463" t="s">
        <v>49</v>
      </c>
    </row>
    <row r="1464" spans="1:8">
      <c r="A1464" t="str">
        <f>CONCATENATE(B1464,C1464,VLOOKUP(H1464,Sheet1!$D$1:$E$21,2,0))</f>
        <v>Scotland18population</v>
      </c>
      <c r="B1464" t="s">
        <v>5</v>
      </c>
      <c r="C1464">
        <v>18</v>
      </c>
      <c r="D1464" t="s">
        <v>80</v>
      </c>
      <c r="E1464">
        <v>13641</v>
      </c>
      <c r="F1464">
        <v>5313600</v>
      </c>
      <c r="G1464">
        <v>2.5671860885275501</v>
      </c>
      <c r="H1464" t="s">
        <v>49</v>
      </c>
    </row>
    <row r="1465" spans="1:8">
      <c r="A1465" t="str">
        <f>CONCATENATE(B1465,C1465,VLOOKUP(H1465,Sheet1!$D$1:$E$21,2,0))</f>
        <v>Scotland19population</v>
      </c>
      <c r="B1465" t="s">
        <v>5</v>
      </c>
      <c r="C1465">
        <v>19</v>
      </c>
      <c r="D1465" t="s">
        <v>81</v>
      </c>
      <c r="E1465">
        <v>12927</v>
      </c>
      <c r="F1465">
        <v>5313600</v>
      </c>
      <c r="G1465">
        <v>2.4328139114724401</v>
      </c>
      <c r="H1465" t="s">
        <v>49</v>
      </c>
    </row>
    <row r="1466" spans="1:8">
      <c r="A1466" t="str">
        <f>CONCATENATE(B1466,C1466,VLOOKUP(H1466,Sheet1!$D$1:$E$21,2,0))</f>
        <v>Scotland20population</v>
      </c>
      <c r="B1466" t="s">
        <v>5</v>
      </c>
      <c r="C1466">
        <v>20</v>
      </c>
      <c r="D1466" t="s">
        <v>82</v>
      </c>
      <c r="E1466">
        <v>14323</v>
      </c>
      <c r="F1466">
        <v>5313600</v>
      </c>
      <c r="G1466">
        <v>2.6955359831375998</v>
      </c>
      <c r="H1466" t="s">
        <v>49</v>
      </c>
    </row>
    <row r="1467" spans="1:8">
      <c r="A1467" t="str">
        <f>CONCATENATE(B1467,C1467,VLOOKUP(H1467,Sheet1!$D$1:$E$21,2,0))</f>
        <v>Scotland21population</v>
      </c>
      <c r="B1467" t="s">
        <v>5</v>
      </c>
      <c r="C1467">
        <v>21</v>
      </c>
      <c r="D1467" t="s">
        <v>83</v>
      </c>
      <c r="E1467">
        <v>15165</v>
      </c>
      <c r="F1467">
        <v>5327700</v>
      </c>
      <c r="G1467">
        <v>2.8464440565347102</v>
      </c>
      <c r="H1467" t="s">
        <v>49</v>
      </c>
    </row>
    <row r="1468" spans="1:8">
      <c r="A1468" t="str">
        <f>CONCATENATE(B1468,C1468,VLOOKUP(H1468,Sheet1!$D$1:$E$21,2,0))</f>
        <v>Scotland22population</v>
      </c>
      <c r="B1468" t="s">
        <v>5</v>
      </c>
      <c r="C1468">
        <v>22</v>
      </c>
      <c r="D1468" t="s">
        <v>84</v>
      </c>
      <c r="E1468">
        <v>13519</v>
      </c>
      <c r="F1468">
        <v>5327700</v>
      </c>
      <c r="G1468">
        <v>2.5374927266925602</v>
      </c>
      <c r="H1468" t="s">
        <v>49</v>
      </c>
    </row>
    <row r="1469" spans="1:8">
      <c r="A1469" t="str">
        <f>CONCATENATE(B1469,C1469,VLOOKUP(H1469,Sheet1!$D$1:$E$21,2,0))</f>
        <v>Scotland23population</v>
      </c>
      <c r="B1469" t="s">
        <v>5</v>
      </c>
      <c r="C1469">
        <v>23</v>
      </c>
      <c r="D1469" t="s">
        <v>85</v>
      </c>
      <c r="E1469">
        <v>12267</v>
      </c>
      <c r="F1469">
        <v>5327700</v>
      </c>
      <c r="G1469">
        <v>2.3024945098259999</v>
      </c>
      <c r="H1469" t="s">
        <v>49</v>
      </c>
    </row>
    <row r="1470" spans="1:8">
      <c r="A1470" t="str">
        <f>CONCATENATE(B1470,C1470,VLOOKUP(H1470,Sheet1!$D$1:$E$21,2,0))</f>
        <v>Scotland24population</v>
      </c>
      <c r="B1470" t="s">
        <v>5</v>
      </c>
      <c r="C1470">
        <v>24</v>
      </c>
      <c r="D1470" t="s">
        <v>86</v>
      </c>
      <c r="E1470">
        <v>13603</v>
      </c>
      <c r="F1470">
        <v>5327700</v>
      </c>
      <c r="G1470">
        <v>2.55325938022035</v>
      </c>
      <c r="H1470" t="s">
        <v>49</v>
      </c>
    </row>
    <row r="1471" spans="1:8">
      <c r="A1471" t="str">
        <f>CONCATENATE(B1471,C1471,VLOOKUP(H1471,Sheet1!$D$1:$E$21,2,0))</f>
        <v>Scotland25population</v>
      </c>
      <c r="B1471" t="s">
        <v>5</v>
      </c>
      <c r="C1471">
        <v>25</v>
      </c>
      <c r="D1471" t="s">
        <v>100</v>
      </c>
      <c r="E1471">
        <v>13879</v>
      </c>
      <c r="F1471">
        <v>5347600</v>
      </c>
      <c r="G1471">
        <v>2.59536988555613</v>
      </c>
      <c r="H1471" t="s">
        <v>49</v>
      </c>
    </row>
    <row r="1472" spans="1:8">
      <c r="A1472" t="str">
        <f>CONCATENATE(B1472,C1472,VLOOKUP(H1472,Sheet1!$D$1:$E$21,2,0))</f>
        <v>Scotland26population</v>
      </c>
      <c r="B1472" t="s">
        <v>5</v>
      </c>
      <c r="C1472">
        <v>26</v>
      </c>
      <c r="D1472" t="s">
        <v>101</v>
      </c>
      <c r="E1472">
        <v>12838</v>
      </c>
      <c r="F1472">
        <v>5347600</v>
      </c>
      <c r="G1472">
        <v>2.4007031191562498</v>
      </c>
      <c r="H1472" t="s">
        <v>49</v>
      </c>
    </row>
    <row r="1473" spans="1:8">
      <c r="A1473" t="str">
        <f>CONCATENATE(B1473,C1473,VLOOKUP(H1473,Sheet1!$D$1:$E$21,2,0))</f>
        <v>Scotland27population</v>
      </c>
      <c r="B1473" t="s">
        <v>5</v>
      </c>
      <c r="C1473">
        <v>27</v>
      </c>
      <c r="D1473" t="s">
        <v>102</v>
      </c>
      <c r="E1473">
        <v>12955</v>
      </c>
      <c r="F1473">
        <v>5347600</v>
      </c>
      <c r="G1473">
        <v>2.4225820929014801</v>
      </c>
      <c r="H1473" t="s">
        <v>49</v>
      </c>
    </row>
    <row r="1474" spans="1:8">
      <c r="A1474" t="str">
        <f>CONCATENATE(B1474,C1474,VLOOKUP(H1474,Sheet1!$D$1:$E$21,2,0))</f>
        <v>Scotland28population</v>
      </c>
      <c r="B1474" t="s">
        <v>5</v>
      </c>
      <c r="C1474">
        <v>28</v>
      </c>
      <c r="D1474" t="s">
        <v>103</v>
      </c>
      <c r="E1474">
        <v>14640</v>
      </c>
      <c r="F1474">
        <v>5347600</v>
      </c>
      <c r="G1474">
        <v>2.7376767147879399</v>
      </c>
      <c r="H1474" t="s">
        <v>49</v>
      </c>
    </row>
    <row r="1475" spans="1:8">
      <c r="A1475" t="str">
        <f>CONCATENATE(B1475,C1475,VLOOKUP(H1475,Sheet1!$D$1:$E$21,2,0))</f>
        <v>Scotland29population</v>
      </c>
      <c r="B1475" t="s">
        <v>5</v>
      </c>
      <c r="C1475">
        <v>29</v>
      </c>
      <c r="D1475" t="s">
        <v>104</v>
      </c>
      <c r="E1475">
        <v>16403</v>
      </c>
      <c r="F1475" s="13">
        <v>5373000</v>
      </c>
      <c r="G1475">
        <v>3.05285687697747</v>
      </c>
      <c r="H1475" t="s">
        <v>49</v>
      </c>
    </row>
    <row r="1476" spans="1:8">
      <c r="A1476" t="str">
        <f>CONCATENATE(B1476,C1476,VLOOKUP(H1476,Sheet1!$D$1:$E$21,2,0))</f>
        <v>Scotland30population</v>
      </c>
      <c r="B1476" t="s">
        <v>5</v>
      </c>
      <c r="C1476">
        <v>30</v>
      </c>
      <c r="D1476" t="s">
        <v>105</v>
      </c>
      <c r="E1476">
        <v>13850</v>
      </c>
      <c r="F1476" s="13">
        <v>5373000</v>
      </c>
      <c r="G1476">
        <v>2.5777033314721698</v>
      </c>
      <c r="H1476" t="s">
        <v>49</v>
      </c>
    </row>
    <row r="1477" spans="1:8">
      <c r="A1477" t="str">
        <f>CONCATENATE(B1477,C1477,VLOOKUP(H1477,Sheet1!$D$1:$E$21,2,0))</f>
        <v>Scotland31population</v>
      </c>
      <c r="B1477" t="s">
        <v>5</v>
      </c>
      <c r="C1477">
        <v>31</v>
      </c>
      <c r="D1477" t="s">
        <v>106</v>
      </c>
      <c r="E1477">
        <v>13061</v>
      </c>
      <c r="F1477" s="13">
        <v>5373000</v>
      </c>
      <c r="G1477">
        <v>2.4308579936720598</v>
      </c>
      <c r="H1477" t="s">
        <v>49</v>
      </c>
    </row>
    <row r="1478" spans="1:8">
      <c r="A1478" t="str">
        <f>CONCATENATE(B1478,C1478,VLOOKUP(H1478,Sheet1!$D$1:$E$21,2,0))</f>
        <v>Scotland32population</v>
      </c>
      <c r="B1478" t="s">
        <v>5</v>
      </c>
      <c r="C1478">
        <v>32</v>
      </c>
      <c r="D1478" t="s">
        <v>107</v>
      </c>
      <c r="E1478">
        <v>14159</v>
      </c>
      <c r="F1478" s="13">
        <v>5373000</v>
      </c>
      <c r="G1478">
        <v>2.63521310254978</v>
      </c>
      <c r="H1478" t="s">
        <v>49</v>
      </c>
    </row>
    <row r="1479" spans="1:8">
      <c r="A1479" t="str">
        <f>CONCATENATE(B1479,C1479,VLOOKUP(H1479,Sheet1!$D$1:$E$21,2,0))</f>
        <v>Scotland33population</v>
      </c>
      <c r="B1479" t="s">
        <v>5</v>
      </c>
      <c r="C1479">
        <v>33</v>
      </c>
      <c r="D1479" t="s">
        <v>108</v>
      </c>
      <c r="E1479">
        <v>15484</v>
      </c>
      <c r="F1479">
        <v>5404700</v>
      </c>
      <c r="G1479">
        <v>2.8649138712601898</v>
      </c>
      <c r="H1479" t="s">
        <v>49</v>
      </c>
    </row>
    <row r="1480" spans="1:8">
      <c r="A1480" t="str">
        <f>CONCATENATE(B1480,C1480,VLOOKUP(H1480,Sheet1!$D$1:$E$21,2,0))</f>
        <v>Scotland34population</v>
      </c>
      <c r="B1480" t="s">
        <v>5</v>
      </c>
      <c r="C1480">
        <v>34</v>
      </c>
      <c r="D1480" t="s">
        <v>109</v>
      </c>
      <c r="E1480">
        <v>13378</v>
      </c>
      <c r="F1480">
        <v>5404700</v>
      </c>
      <c r="G1480">
        <v>2.4752530205191698</v>
      </c>
      <c r="H1480" t="s">
        <v>49</v>
      </c>
    </row>
    <row r="1481" spans="1:8">
      <c r="A1481" t="str">
        <f>CONCATENATE(B1481,C1481,VLOOKUP(H1481,Sheet1!$D$1:$E$21,2,0))</f>
        <v>Scotland35population</v>
      </c>
      <c r="B1481" t="s">
        <v>5</v>
      </c>
      <c r="C1481">
        <v>35</v>
      </c>
      <c r="D1481" t="s">
        <v>110</v>
      </c>
      <c r="E1481">
        <v>13150</v>
      </c>
      <c r="F1481">
        <v>5404700</v>
      </c>
      <c r="G1481">
        <v>2.4330675153107402</v>
      </c>
      <c r="H1481" t="s">
        <v>49</v>
      </c>
    </row>
    <row r="1482" spans="1:8">
      <c r="A1482" t="str">
        <f>CONCATENATE(B1482,C1482,VLOOKUP(H1482,Sheet1!$D$1:$E$21,2,0))</f>
        <v>Scotland36population</v>
      </c>
      <c r="B1482" t="s">
        <v>5</v>
      </c>
      <c r="C1482">
        <v>36</v>
      </c>
      <c r="D1482" t="s">
        <v>111</v>
      </c>
      <c r="E1482">
        <v>14893</v>
      </c>
      <c r="F1482">
        <v>5404700</v>
      </c>
      <c r="G1482">
        <v>2.75556460118045</v>
      </c>
      <c r="H1482" t="s">
        <v>49</v>
      </c>
    </row>
    <row r="1483" spans="1:8">
      <c r="A1483" t="str">
        <f>CONCATENATE(B1483,C1483,VLOOKUP(H1483,Sheet1!$D$1:$E$21,2,0))</f>
        <v>Scotland37population</v>
      </c>
      <c r="B1483" t="s">
        <v>5</v>
      </c>
      <c r="C1483">
        <v>37</v>
      </c>
      <c r="D1483" t="s">
        <v>112</v>
      </c>
      <c r="E1483">
        <v>15380</v>
      </c>
      <c r="F1483">
        <v>5425998</v>
      </c>
      <c r="G1483">
        <v>2.8345015976784298</v>
      </c>
      <c r="H1483" t="s">
        <v>49</v>
      </c>
    </row>
    <row r="1484" spans="1:8">
      <c r="A1484" t="str">
        <f>CONCATENATE(B1484,C1484,VLOOKUP(H1484,Sheet1!$D$1:$E$21,2,0))</f>
        <v>Scotland38population</v>
      </c>
      <c r="B1484" t="s">
        <v>5</v>
      </c>
      <c r="C1484">
        <v>38</v>
      </c>
      <c r="D1484" t="s">
        <v>113</v>
      </c>
      <c r="E1484">
        <v>13826</v>
      </c>
      <c r="F1484">
        <v>5425998</v>
      </c>
      <c r="G1484">
        <v>2.5481026716191102</v>
      </c>
      <c r="H1484" t="s">
        <v>49</v>
      </c>
    </row>
    <row r="1485" spans="1:8">
      <c r="A1485" t="str">
        <f>CONCATENATE(B1485,C1485,VLOOKUP(H1485,Sheet1!$D$1:$E$21,2,0))</f>
        <v>Scotland39population</v>
      </c>
      <c r="B1485" t="s">
        <v>5</v>
      </c>
      <c r="C1485">
        <v>39</v>
      </c>
      <c r="D1485" t="s">
        <v>114</v>
      </c>
      <c r="E1485">
        <v>13308</v>
      </c>
      <c r="F1485">
        <v>5425998</v>
      </c>
      <c r="G1485">
        <v>2.4526363629326799</v>
      </c>
      <c r="H1485" t="s">
        <v>49</v>
      </c>
    </row>
    <row r="1486" spans="1:8">
      <c r="A1486" t="str">
        <f>CONCATENATE(B1486,C1486,VLOOKUP(H1486,Sheet1!$D$1:$E$21,2,0))</f>
        <v>Scotland40population</v>
      </c>
      <c r="B1486" t="s">
        <v>5</v>
      </c>
      <c r="C1486">
        <v>40</v>
      </c>
      <c r="D1486" t="s">
        <v>115</v>
      </c>
      <c r="E1486">
        <v>15999</v>
      </c>
      <c r="F1486">
        <v>5425998</v>
      </c>
      <c r="G1486">
        <v>2.9485819935797899</v>
      </c>
      <c r="H1486" t="s">
        <v>49</v>
      </c>
    </row>
    <row r="1487" spans="1:8">
      <c r="A1487" t="str">
        <f>CONCATENATE(B1487,C1487,VLOOKUP(H1487,Sheet1!$D$1:$E$21,2,0))</f>
        <v>S080000151population</v>
      </c>
      <c r="B1487" t="s">
        <v>33</v>
      </c>
      <c r="C1487">
        <v>1</v>
      </c>
      <c r="D1487" t="s">
        <v>88</v>
      </c>
      <c r="E1487">
        <v>1132</v>
      </c>
      <c r="F1487">
        <v>372110</v>
      </c>
      <c r="G1487">
        <v>3.0421112036763298</v>
      </c>
      <c r="H1487" t="s">
        <v>49</v>
      </c>
    </row>
    <row r="1488" spans="1:8">
      <c r="A1488" t="str">
        <f>CONCATENATE(B1488,C1488,VLOOKUP(H1488,Sheet1!$D$1:$E$21,2,0))</f>
        <v>S080000161population</v>
      </c>
      <c r="B1488" t="s">
        <v>34</v>
      </c>
      <c r="C1488">
        <v>1</v>
      </c>
      <c r="D1488" t="s">
        <v>88</v>
      </c>
      <c r="E1488">
        <v>332</v>
      </c>
      <c r="F1488">
        <v>113360</v>
      </c>
      <c r="G1488">
        <v>2.9287226534932902</v>
      </c>
      <c r="H1488" t="s">
        <v>49</v>
      </c>
    </row>
    <row r="1489" spans="1:8">
      <c r="A1489" t="str">
        <f>CONCATENATE(B1489,C1489,VLOOKUP(H1489,Sheet1!$D$1:$E$21,2,0))</f>
        <v>S080000171population</v>
      </c>
      <c r="B1489" t="s">
        <v>35</v>
      </c>
      <c r="C1489">
        <v>1</v>
      </c>
      <c r="D1489" t="s">
        <v>88</v>
      </c>
      <c r="E1489">
        <v>515</v>
      </c>
      <c r="F1489">
        <v>151010</v>
      </c>
      <c r="G1489">
        <v>3.4103701741606498</v>
      </c>
      <c r="H1489" t="s">
        <v>49</v>
      </c>
    </row>
    <row r="1490" spans="1:8">
      <c r="A1490" t="str">
        <f>CONCATENATE(B1490,C1490,VLOOKUP(H1490,Sheet1!$D$1:$E$21,2,0))</f>
        <v>S080000181population</v>
      </c>
      <c r="B1490" t="s">
        <v>36</v>
      </c>
      <c r="C1490">
        <v>1</v>
      </c>
      <c r="D1490" t="s">
        <v>88</v>
      </c>
      <c r="E1490">
        <v>1110</v>
      </c>
      <c r="F1490">
        <v>360050</v>
      </c>
      <c r="G1490">
        <v>3.0829051520622102</v>
      </c>
      <c r="H1490" t="s">
        <v>49</v>
      </c>
    </row>
    <row r="1491" spans="1:8">
      <c r="A1491" t="str">
        <f>CONCATENATE(B1491,C1491,VLOOKUP(H1491,Sheet1!$D$1:$E$21,2,0))</f>
        <v>S080000191population</v>
      </c>
      <c r="B1491" t="s">
        <v>37</v>
      </c>
      <c r="C1491">
        <v>1</v>
      </c>
      <c r="D1491" t="s">
        <v>88</v>
      </c>
      <c r="E1491">
        <v>784</v>
      </c>
      <c r="F1491">
        <v>293020</v>
      </c>
      <c r="G1491">
        <v>2.6755852842809298</v>
      </c>
      <c r="H1491" t="s">
        <v>49</v>
      </c>
    </row>
    <row r="1492" spans="1:8">
      <c r="A1492" t="str">
        <f>CONCATENATE(B1492,C1492,VLOOKUP(H1492,Sheet1!$D$1:$E$21,2,0))</f>
        <v>S080000201population</v>
      </c>
      <c r="B1492" t="s">
        <v>38</v>
      </c>
      <c r="C1492">
        <v>1</v>
      </c>
      <c r="D1492" t="s">
        <v>88</v>
      </c>
      <c r="E1492">
        <v>1434</v>
      </c>
      <c r="F1492">
        <v>553690</v>
      </c>
      <c r="G1492">
        <v>2.5898968737018899</v>
      </c>
      <c r="H1492" t="s">
        <v>49</v>
      </c>
    </row>
    <row r="1493" spans="1:8">
      <c r="A1493" t="str">
        <f>CONCATENATE(B1493,C1493,VLOOKUP(H1493,Sheet1!$D$1:$E$21,2,0))</f>
        <v>S080000211population</v>
      </c>
      <c r="B1493" t="s">
        <v>39</v>
      </c>
      <c r="C1493">
        <v>1</v>
      </c>
      <c r="D1493" t="s">
        <v>88</v>
      </c>
      <c r="E1493">
        <v>3458</v>
      </c>
      <c r="F1493">
        <v>1116840</v>
      </c>
      <c r="G1493">
        <v>3.0962358081730499</v>
      </c>
      <c r="H1493" t="s">
        <v>49</v>
      </c>
    </row>
    <row r="1494" spans="1:8">
      <c r="A1494" t="str">
        <f>CONCATENATE(B1494,C1494,VLOOKUP(H1494,Sheet1!$D$1:$E$21,2,0))</f>
        <v>S080000221population</v>
      </c>
      <c r="B1494" t="s">
        <v>40</v>
      </c>
      <c r="C1494">
        <v>1</v>
      </c>
      <c r="D1494" t="s">
        <v>88</v>
      </c>
      <c r="E1494">
        <v>867</v>
      </c>
      <c r="F1494">
        <v>316890</v>
      </c>
      <c r="G1494">
        <v>2.7359651614124698</v>
      </c>
      <c r="H1494" t="s">
        <v>49</v>
      </c>
    </row>
    <row r="1495" spans="1:8">
      <c r="A1495" t="str">
        <f>CONCATENATE(B1495,C1495,VLOOKUP(H1495,Sheet1!$D$1:$E$21,2,0))</f>
        <v>S080000231population</v>
      </c>
      <c r="B1495" t="s">
        <v>41</v>
      </c>
      <c r="C1495">
        <v>1</v>
      </c>
      <c r="D1495" t="s">
        <v>88</v>
      </c>
      <c r="E1495">
        <v>1892</v>
      </c>
      <c r="F1495">
        <v>644610</v>
      </c>
      <c r="G1495">
        <v>2.9351080498285702</v>
      </c>
      <c r="H1495" t="s">
        <v>49</v>
      </c>
    </row>
    <row r="1496" spans="1:8">
      <c r="A1496" t="str">
        <f>CONCATENATE(B1496,C1496,VLOOKUP(H1496,Sheet1!$D$1:$E$21,2,0))</f>
        <v>S080000241population</v>
      </c>
      <c r="B1496" t="s">
        <v>42</v>
      </c>
      <c r="C1496">
        <v>1</v>
      </c>
      <c r="D1496" t="s">
        <v>88</v>
      </c>
      <c r="E1496">
        <v>1989</v>
      </c>
      <c r="F1496">
        <v>808910</v>
      </c>
      <c r="G1496">
        <v>2.4588643977698301</v>
      </c>
      <c r="H1496" t="s">
        <v>49</v>
      </c>
    </row>
    <row r="1497" spans="1:8">
      <c r="A1497" t="str">
        <f>CONCATENATE(B1497,C1497,VLOOKUP(H1497,Sheet1!$D$1:$E$21,2,0))</f>
        <v>S080000251population</v>
      </c>
      <c r="B1497" t="s">
        <v>43</v>
      </c>
      <c r="C1497">
        <v>1</v>
      </c>
      <c r="D1497" t="s">
        <v>88</v>
      </c>
      <c r="E1497">
        <v>56</v>
      </c>
      <c r="F1497">
        <v>20740</v>
      </c>
      <c r="G1497">
        <v>2.7000964320154202</v>
      </c>
      <c r="H1497" t="s">
        <v>49</v>
      </c>
    </row>
    <row r="1498" spans="1:8">
      <c r="A1498" t="str">
        <f>CONCATENATE(B1498,C1498,VLOOKUP(H1498,Sheet1!$D$1:$E$21,2,0))</f>
        <v>S080000261population</v>
      </c>
      <c r="B1498" t="s">
        <v>44</v>
      </c>
      <c r="C1498">
        <v>1</v>
      </c>
      <c r="D1498" t="s">
        <v>88</v>
      </c>
      <c r="E1498">
        <v>58</v>
      </c>
      <c r="F1498">
        <v>22480</v>
      </c>
      <c r="G1498">
        <v>2.58007117437722</v>
      </c>
      <c r="H1498" t="s">
        <v>49</v>
      </c>
    </row>
    <row r="1499" spans="1:8">
      <c r="A1499" t="str">
        <f>CONCATENATE(B1499,C1499,VLOOKUP(H1499,Sheet1!$D$1:$E$21,2,0))</f>
        <v>S080000271population</v>
      </c>
      <c r="B1499" t="s">
        <v>45</v>
      </c>
      <c r="C1499">
        <v>1</v>
      </c>
      <c r="D1499" t="s">
        <v>88</v>
      </c>
      <c r="E1499">
        <v>1196</v>
      </c>
      <c r="F1499">
        <v>401910</v>
      </c>
      <c r="G1499">
        <v>2.9757905998855398</v>
      </c>
      <c r="H1499" t="s">
        <v>49</v>
      </c>
    </row>
    <row r="1500" spans="1:8">
      <c r="A1500" t="str">
        <f>CONCATENATE(B1500,C1500,VLOOKUP(H1500,Sheet1!$D$1:$E$21,2,0))</f>
        <v>S080000281population</v>
      </c>
      <c r="B1500" t="s">
        <v>46</v>
      </c>
      <c r="C1500">
        <v>1</v>
      </c>
      <c r="D1500" t="s">
        <v>88</v>
      </c>
      <c r="E1500">
        <v>102</v>
      </c>
      <c r="F1500">
        <v>27280</v>
      </c>
      <c r="G1500">
        <v>3.7390029325513101</v>
      </c>
      <c r="H1500" t="s">
        <v>49</v>
      </c>
    </row>
    <row r="1501" spans="1:8">
      <c r="A1501" t="str">
        <f>CONCATENATE(B1501,C1501,VLOOKUP(H1501,Sheet1!$D$1:$E$21,2,0))</f>
        <v>S082000031population</v>
      </c>
      <c r="B1501" t="s">
        <v>50</v>
      </c>
      <c r="C1501">
        <v>1</v>
      </c>
      <c r="D1501" t="s">
        <v>88</v>
      </c>
      <c r="E1501">
        <v>78</v>
      </c>
      <c r="F1501" t="s">
        <v>22</v>
      </c>
      <c r="G1501" t="s">
        <v>22</v>
      </c>
      <c r="H1501" t="s">
        <v>49</v>
      </c>
    </row>
    <row r="1502" spans="1:8">
      <c r="A1502" t="str">
        <f>CONCATENATE(B1502,C1502,VLOOKUP(H1502,Sheet1!$D$1:$E$21,2,0))</f>
        <v>S080000152population</v>
      </c>
      <c r="B1502" t="s">
        <v>33</v>
      </c>
      <c r="C1502">
        <v>2</v>
      </c>
      <c r="D1502" t="s">
        <v>89</v>
      </c>
      <c r="E1502">
        <v>1060</v>
      </c>
      <c r="F1502">
        <v>372110</v>
      </c>
      <c r="G1502">
        <v>2.8486200317110502</v>
      </c>
      <c r="H1502" t="s">
        <v>49</v>
      </c>
    </row>
    <row r="1503" spans="1:8">
      <c r="A1503" t="str">
        <f>CONCATENATE(B1503,C1503,VLOOKUP(H1503,Sheet1!$D$1:$E$21,2,0))</f>
        <v>S080000162population</v>
      </c>
      <c r="B1503" t="s">
        <v>34</v>
      </c>
      <c r="C1503">
        <v>2</v>
      </c>
      <c r="D1503" t="s">
        <v>89</v>
      </c>
      <c r="E1503">
        <v>286</v>
      </c>
      <c r="F1503">
        <v>113360</v>
      </c>
      <c r="G1503">
        <v>2.52293577981651</v>
      </c>
      <c r="H1503" t="s">
        <v>49</v>
      </c>
    </row>
    <row r="1504" spans="1:8">
      <c r="A1504" t="str">
        <f>CONCATENATE(B1504,C1504,VLOOKUP(H1504,Sheet1!$D$1:$E$21,2,0))</f>
        <v>S080000172population</v>
      </c>
      <c r="B1504" t="s">
        <v>35</v>
      </c>
      <c r="C1504">
        <v>2</v>
      </c>
      <c r="D1504" t="s">
        <v>89</v>
      </c>
      <c r="E1504">
        <v>408</v>
      </c>
      <c r="F1504">
        <v>151010</v>
      </c>
      <c r="G1504">
        <v>2.7018078272962001</v>
      </c>
      <c r="H1504" t="s">
        <v>49</v>
      </c>
    </row>
    <row r="1505" spans="1:8">
      <c r="A1505" t="str">
        <f>CONCATENATE(B1505,C1505,VLOOKUP(H1505,Sheet1!$D$1:$E$21,2,0))</f>
        <v>S080000182population</v>
      </c>
      <c r="B1505" t="s">
        <v>36</v>
      </c>
      <c r="C1505">
        <v>2</v>
      </c>
      <c r="D1505" t="s">
        <v>89</v>
      </c>
      <c r="E1505">
        <v>897</v>
      </c>
      <c r="F1505">
        <v>360050</v>
      </c>
      <c r="G1505">
        <v>2.49132064990973</v>
      </c>
      <c r="H1505" t="s">
        <v>49</v>
      </c>
    </row>
    <row r="1506" spans="1:8">
      <c r="A1506" t="str">
        <f>CONCATENATE(B1506,C1506,VLOOKUP(H1506,Sheet1!$D$1:$E$21,2,0))</f>
        <v>S080000192population</v>
      </c>
      <c r="B1506" t="s">
        <v>37</v>
      </c>
      <c r="C1506">
        <v>2</v>
      </c>
      <c r="D1506" t="s">
        <v>89</v>
      </c>
      <c r="E1506">
        <v>693</v>
      </c>
      <c r="F1506">
        <v>293020</v>
      </c>
      <c r="G1506">
        <v>2.3650262780697502</v>
      </c>
      <c r="H1506" t="s">
        <v>49</v>
      </c>
    </row>
    <row r="1507" spans="1:8">
      <c r="A1507" t="str">
        <f>CONCATENATE(B1507,C1507,VLOOKUP(H1507,Sheet1!$D$1:$E$21,2,0))</f>
        <v>S080000202population</v>
      </c>
      <c r="B1507" t="s">
        <v>38</v>
      </c>
      <c r="C1507">
        <v>2</v>
      </c>
      <c r="D1507" t="s">
        <v>89</v>
      </c>
      <c r="E1507">
        <v>1278</v>
      </c>
      <c r="F1507">
        <v>553690</v>
      </c>
      <c r="G1507">
        <v>2.3081507702866202</v>
      </c>
      <c r="H1507" t="s">
        <v>49</v>
      </c>
    </row>
    <row r="1508" spans="1:8">
      <c r="A1508" t="str">
        <f>CONCATENATE(B1508,C1508,VLOOKUP(H1508,Sheet1!$D$1:$E$21,2,0))</f>
        <v>S080000212population</v>
      </c>
      <c r="B1508" t="s">
        <v>39</v>
      </c>
      <c r="C1508">
        <v>2</v>
      </c>
      <c r="D1508" t="s">
        <v>89</v>
      </c>
      <c r="E1508">
        <v>3037</v>
      </c>
      <c r="F1508">
        <v>1116840</v>
      </c>
      <c r="G1508">
        <v>2.7192793954371202</v>
      </c>
      <c r="H1508" t="s">
        <v>49</v>
      </c>
    </row>
    <row r="1509" spans="1:8">
      <c r="A1509" t="str">
        <f>CONCATENATE(B1509,C1509,VLOOKUP(H1509,Sheet1!$D$1:$E$21,2,0))</f>
        <v>S080000222population</v>
      </c>
      <c r="B1509" t="s">
        <v>40</v>
      </c>
      <c r="C1509">
        <v>2</v>
      </c>
      <c r="D1509" t="s">
        <v>89</v>
      </c>
      <c r="E1509">
        <v>837</v>
      </c>
      <c r="F1509">
        <v>316890</v>
      </c>
      <c r="G1509">
        <v>2.64129508662311</v>
      </c>
      <c r="H1509" t="s">
        <v>49</v>
      </c>
    </row>
    <row r="1510" spans="1:8">
      <c r="A1510" t="str">
        <f>CONCATENATE(B1510,C1510,VLOOKUP(H1510,Sheet1!$D$1:$E$21,2,0))</f>
        <v>S080000232population</v>
      </c>
      <c r="B1510" t="s">
        <v>41</v>
      </c>
      <c r="C1510">
        <v>2</v>
      </c>
      <c r="D1510" t="s">
        <v>89</v>
      </c>
      <c r="E1510">
        <v>1634</v>
      </c>
      <c r="F1510">
        <v>644610</v>
      </c>
      <c r="G1510">
        <v>2.5348660430337699</v>
      </c>
      <c r="H1510" t="s">
        <v>49</v>
      </c>
    </row>
    <row r="1511" spans="1:8">
      <c r="A1511" t="str">
        <f>CONCATENATE(B1511,C1511,VLOOKUP(H1511,Sheet1!$D$1:$E$21,2,0))</f>
        <v>S080000242population</v>
      </c>
      <c r="B1511" t="s">
        <v>42</v>
      </c>
      <c r="C1511">
        <v>2</v>
      </c>
      <c r="D1511" t="s">
        <v>89</v>
      </c>
      <c r="E1511">
        <v>1857</v>
      </c>
      <c r="F1511">
        <v>808910</v>
      </c>
      <c r="G1511">
        <v>2.2956818434683699</v>
      </c>
      <c r="H1511" t="s">
        <v>49</v>
      </c>
    </row>
    <row r="1512" spans="1:8">
      <c r="A1512" t="str">
        <f>CONCATENATE(B1512,C1512,VLOOKUP(H1512,Sheet1!$D$1:$E$21,2,0))</f>
        <v>S080000252population</v>
      </c>
      <c r="B1512" t="s">
        <v>43</v>
      </c>
      <c r="C1512">
        <v>2</v>
      </c>
      <c r="D1512" t="s">
        <v>89</v>
      </c>
      <c r="E1512">
        <v>51</v>
      </c>
      <c r="F1512">
        <v>20740</v>
      </c>
      <c r="G1512">
        <v>2.4590163934426199</v>
      </c>
      <c r="H1512" t="s">
        <v>49</v>
      </c>
    </row>
    <row r="1513" spans="1:8">
      <c r="A1513" t="str">
        <f>CONCATENATE(B1513,C1513,VLOOKUP(H1513,Sheet1!$D$1:$E$21,2,0))</f>
        <v>S080000262population</v>
      </c>
      <c r="B1513" t="s">
        <v>44</v>
      </c>
      <c r="C1513">
        <v>2</v>
      </c>
      <c r="D1513" t="s">
        <v>89</v>
      </c>
      <c r="E1513">
        <v>44</v>
      </c>
      <c r="F1513">
        <v>22480</v>
      </c>
      <c r="G1513">
        <v>1.9572953736654799</v>
      </c>
      <c r="H1513" t="s">
        <v>49</v>
      </c>
    </row>
    <row r="1514" spans="1:8">
      <c r="A1514" t="str">
        <f>CONCATENATE(B1514,C1514,VLOOKUP(H1514,Sheet1!$D$1:$E$21,2,0))</f>
        <v>S080000272population</v>
      </c>
      <c r="B1514" t="s">
        <v>45</v>
      </c>
      <c r="C1514">
        <v>2</v>
      </c>
      <c r="D1514" t="s">
        <v>89</v>
      </c>
      <c r="E1514">
        <v>1128</v>
      </c>
      <c r="F1514">
        <v>401910</v>
      </c>
      <c r="G1514">
        <v>2.8065984921997398</v>
      </c>
      <c r="H1514" t="s">
        <v>49</v>
      </c>
    </row>
    <row r="1515" spans="1:8">
      <c r="A1515" t="str">
        <f>CONCATENATE(B1515,C1515,VLOOKUP(H1515,Sheet1!$D$1:$E$21,2,0))</f>
        <v>S080000282population</v>
      </c>
      <c r="B1515" t="s">
        <v>46</v>
      </c>
      <c r="C1515">
        <v>2</v>
      </c>
      <c r="D1515" t="s">
        <v>89</v>
      </c>
      <c r="E1515">
        <v>84</v>
      </c>
      <c r="F1515">
        <v>27280</v>
      </c>
      <c r="G1515">
        <v>3.07917888563049</v>
      </c>
      <c r="H1515" t="s">
        <v>49</v>
      </c>
    </row>
    <row r="1516" spans="1:8">
      <c r="A1516" t="str">
        <f>CONCATENATE(B1516,C1516,VLOOKUP(H1516,Sheet1!$D$1:$E$21,2,0))</f>
        <v>S082000032population</v>
      </c>
      <c r="B1516" t="s">
        <v>50</v>
      </c>
      <c r="C1516">
        <v>2</v>
      </c>
      <c r="D1516" t="s">
        <v>89</v>
      </c>
      <c r="E1516">
        <v>83</v>
      </c>
      <c r="F1516" t="s">
        <v>22</v>
      </c>
      <c r="G1516" t="s">
        <v>22</v>
      </c>
      <c r="H1516" t="s">
        <v>49</v>
      </c>
    </row>
    <row r="1517" spans="1:8">
      <c r="A1517" t="str">
        <f>CONCATENATE(B1517,C1517,VLOOKUP(H1517,Sheet1!$D$1:$E$21,2,0))</f>
        <v>S080000153population</v>
      </c>
      <c r="B1517" t="s">
        <v>33</v>
      </c>
      <c r="C1517">
        <v>3</v>
      </c>
      <c r="D1517" t="s">
        <v>90</v>
      </c>
      <c r="E1517">
        <v>1042</v>
      </c>
      <c r="F1517">
        <v>372110</v>
      </c>
      <c r="G1517">
        <v>2.8002472387197299</v>
      </c>
      <c r="H1517" t="s">
        <v>49</v>
      </c>
    </row>
    <row r="1518" spans="1:8">
      <c r="A1518" t="str">
        <f>CONCATENATE(B1518,C1518,VLOOKUP(H1518,Sheet1!$D$1:$E$21,2,0))</f>
        <v>S080000163population</v>
      </c>
      <c r="B1518" t="s">
        <v>34</v>
      </c>
      <c r="C1518">
        <v>3</v>
      </c>
      <c r="D1518" t="s">
        <v>90</v>
      </c>
      <c r="E1518">
        <v>292</v>
      </c>
      <c r="F1518">
        <v>113360</v>
      </c>
      <c r="G1518">
        <v>2.57586450247</v>
      </c>
      <c r="H1518" t="s">
        <v>49</v>
      </c>
    </row>
    <row r="1519" spans="1:8">
      <c r="A1519" t="str">
        <f>CONCATENATE(B1519,C1519,VLOOKUP(H1519,Sheet1!$D$1:$E$21,2,0))</f>
        <v>S080000173population</v>
      </c>
      <c r="B1519" t="s">
        <v>35</v>
      </c>
      <c r="C1519">
        <v>3</v>
      </c>
      <c r="D1519" t="s">
        <v>90</v>
      </c>
      <c r="E1519">
        <v>364</v>
      </c>
      <c r="F1519">
        <v>151010</v>
      </c>
      <c r="G1519">
        <v>2.4104363949407301</v>
      </c>
      <c r="H1519" t="s">
        <v>49</v>
      </c>
    </row>
    <row r="1520" spans="1:8">
      <c r="A1520" t="str">
        <f>CONCATENATE(B1520,C1520,VLOOKUP(H1520,Sheet1!$D$1:$E$21,2,0))</f>
        <v>S080000183population</v>
      </c>
      <c r="B1520" t="s">
        <v>36</v>
      </c>
      <c r="C1520">
        <v>3</v>
      </c>
      <c r="D1520" t="s">
        <v>90</v>
      </c>
      <c r="E1520">
        <v>870</v>
      </c>
      <c r="F1520">
        <v>360050</v>
      </c>
      <c r="G1520">
        <v>2.4163310651298402</v>
      </c>
      <c r="H1520" t="s">
        <v>49</v>
      </c>
    </row>
    <row r="1521" spans="1:8">
      <c r="A1521" t="str">
        <f>CONCATENATE(B1521,C1521,VLOOKUP(H1521,Sheet1!$D$1:$E$21,2,0))</f>
        <v>S080000193population</v>
      </c>
      <c r="B1521" t="s">
        <v>37</v>
      </c>
      <c r="C1521">
        <v>3</v>
      </c>
      <c r="D1521" t="s">
        <v>90</v>
      </c>
      <c r="E1521">
        <v>643</v>
      </c>
      <c r="F1521">
        <v>293020</v>
      </c>
      <c r="G1521">
        <v>2.1943894614702</v>
      </c>
      <c r="H1521" t="s">
        <v>49</v>
      </c>
    </row>
    <row r="1522" spans="1:8">
      <c r="A1522" t="str">
        <f>CONCATENATE(B1522,C1522,VLOOKUP(H1522,Sheet1!$D$1:$E$21,2,0))</f>
        <v>S080000203population</v>
      </c>
      <c r="B1522" t="s">
        <v>38</v>
      </c>
      <c r="C1522">
        <v>3</v>
      </c>
      <c r="D1522" t="s">
        <v>90</v>
      </c>
      <c r="E1522">
        <v>1195</v>
      </c>
      <c r="F1522">
        <v>553690</v>
      </c>
      <c r="G1522">
        <v>2.1582473947515699</v>
      </c>
      <c r="H1522" t="s">
        <v>49</v>
      </c>
    </row>
    <row r="1523" spans="1:8">
      <c r="A1523" t="str">
        <f>CONCATENATE(B1523,C1523,VLOOKUP(H1523,Sheet1!$D$1:$E$21,2,0))</f>
        <v>S080000213population</v>
      </c>
      <c r="B1523" t="s">
        <v>39</v>
      </c>
      <c r="C1523">
        <v>3</v>
      </c>
      <c r="D1523" t="s">
        <v>90</v>
      </c>
      <c r="E1523">
        <v>2911</v>
      </c>
      <c r="F1523">
        <v>1116840</v>
      </c>
      <c r="G1523">
        <v>2.6064610866372901</v>
      </c>
      <c r="H1523" t="s">
        <v>49</v>
      </c>
    </row>
    <row r="1524" spans="1:8">
      <c r="A1524" t="str">
        <f>CONCATENATE(B1524,C1524,VLOOKUP(H1524,Sheet1!$D$1:$E$21,2,0))</f>
        <v>S080000223population</v>
      </c>
      <c r="B1524" t="s">
        <v>40</v>
      </c>
      <c r="C1524">
        <v>3</v>
      </c>
      <c r="D1524" t="s">
        <v>90</v>
      </c>
      <c r="E1524">
        <v>772</v>
      </c>
      <c r="F1524">
        <v>316890</v>
      </c>
      <c r="G1524">
        <v>2.4361765912461699</v>
      </c>
      <c r="H1524" t="s">
        <v>49</v>
      </c>
    </row>
    <row r="1525" spans="1:8">
      <c r="A1525" t="str">
        <f>CONCATENATE(B1525,C1525,VLOOKUP(H1525,Sheet1!$D$1:$E$21,2,0))</f>
        <v>S080000233population</v>
      </c>
      <c r="B1525" t="s">
        <v>41</v>
      </c>
      <c r="C1525">
        <v>3</v>
      </c>
      <c r="D1525" t="s">
        <v>90</v>
      </c>
      <c r="E1525">
        <v>1492</v>
      </c>
      <c r="F1525">
        <v>644610</v>
      </c>
      <c r="G1525">
        <v>2.31457780673585</v>
      </c>
      <c r="H1525" t="s">
        <v>49</v>
      </c>
    </row>
    <row r="1526" spans="1:8">
      <c r="A1526" t="str">
        <f>CONCATENATE(B1526,C1526,VLOOKUP(H1526,Sheet1!$D$1:$E$21,2,0))</f>
        <v>S080000243population</v>
      </c>
      <c r="B1526" t="s">
        <v>42</v>
      </c>
      <c r="C1526">
        <v>3</v>
      </c>
      <c r="D1526" t="s">
        <v>90</v>
      </c>
      <c r="E1526">
        <v>1686</v>
      </c>
      <c r="F1526">
        <v>808910</v>
      </c>
      <c r="G1526">
        <v>2.08428626175965</v>
      </c>
      <c r="H1526" t="s">
        <v>49</v>
      </c>
    </row>
    <row r="1527" spans="1:8">
      <c r="A1527" t="str">
        <f>CONCATENATE(B1527,C1527,VLOOKUP(H1527,Sheet1!$D$1:$E$21,2,0))</f>
        <v>S080000253population</v>
      </c>
      <c r="B1527" t="s">
        <v>43</v>
      </c>
      <c r="C1527">
        <v>3</v>
      </c>
      <c r="D1527" t="s">
        <v>90</v>
      </c>
      <c r="E1527">
        <v>55</v>
      </c>
      <c r="F1527">
        <v>20740</v>
      </c>
      <c r="G1527">
        <v>2.65188042430086</v>
      </c>
      <c r="H1527" t="s">
        <v>49</v>
      </c>
    </row>
    <row r="1528" spans="1:8">
      <c r="A1528" t="str">
        <f>CONCATENATE(B1528,C1528,VLOOKUP(H1528,Sheet1!$D$1:$E$21,2,0))</f>
        <v>S080000263population</v>
      </c>
      <c r="B1528" t="s">
        <v>44</v>
      </c>
      <c r="C1528">
        <v>3</v>
      </c>
      <c r="D1528" t="s">
        <v>90</v>
      </c>
      <c r="E1528">
        <v>58</v>
      </c>
      <c r="F1528">
        <v>22480</v>
      </c>
      <c r="G1528">
        <v>2.58007117437722</v>
      </c>
      <c r="H1528" t="s">
        <v>49</v>
      </c>
    </row>
    <row r="1529" spans="1:8">
      <c r="A1529" t="str">
        <f>CONCATENATE(B1529,C1529,VLOOKUP(H1529,Sheet1!$D$1:$E$21,2,0))</f>
        <v>S080000273population</v>
      </c>
      <c r="B1529" t="s">
        <v>45</v>
      </c>
      <c r="C1529">
        <v>3</v>
      </c>
      <c r="D1529" t="s">
        <v>90</v>
      </c>
      <c r="E1529">
        <v>1068</v>
      </c>
      <c r="F1529">
        <v>401910</v>
      </c>
      <c r="G1529">
        <v>2.6573113383593299</v>
      </c>
      <c r="H1529" t="s">
        <v>49</v>
      </c>
    </row>
    <row r="1530" spans="1:8">
      <c r="A1530" t="str">
        <f>CONCATENATE(B1530,C1530,VLOOKUP(H1530,Sheet1!$D$1:$E$21,2,0))</f>
        <v>S080000283population</v>
      </c>
      <c r="B1530" t="s">
        <v>46</v>
      </c>
      <c r="C1530">
        <v>3</v>
      </c>
      <c r="D1530" t="s">
        <v>90</v>
      </c>
      <c r="E1530">
        <v>70</v>
      </c>
      <c r="F1530">
        <v>27280</v>
      </c>
      <c r="G1530">
        <v>2.5659824046920798</v>
      </c>
      <c r="H1530" t="s">
        <v>49</v>
      </c>
    </row>
    <row r="1531" spans="1:8">
      <c r="A1531" t="str">
        <f>CONCATENATE(B1531,C1531,VLOOKUP(H1531,Sheet1!$D$1:$E$21,2,0))</f>
        <v>S082000033population</v>
      </c>
      <c r="B1531" t="s">
        <v>50</v>
      </c>
      <c r="C1531">
        <v>3</v>
      </c>
      <c r="D1531" t="s">
        <v>90</v>
      </c>
      <c r="E1531">
        <v>108</v>
      </c>
      <c r="F1531" t="s">
        <v>22</v>
      </c>
      <c r="G1531" t="s">
        <v>22</v>
      </c>
      <c r="H1531" t="s">
        <v>49</v>
      </c>
    </row>
    <row r="1532" spans="1:8">
      <c r="A1532" t="str">
        <f>CONCATENATE(B1532,C1532,VLOOKUP(H1532,Sheet1!$D$1:$E$21,2,0))</f>
        <v>S080000154population</v>
      </c>
      <c r="B1532" t="s">
        <v>33</v>
      </c>
      <c r="C1532">
        <v>4</v>
      </c>
      <c r="D1532" t="s">
        <v>91</v>
      </c>
      <c r="E1532">
        <v>1138</v>
      </c>
      <c r="F1532">
        <v>372110</v>
      </c>
      <c r="G1532">
        <v>3.05823546800677</v>
      </c>
      <c r="H1532" t="s">
        <v>49</v>
      </c>
    </row>
    <row r="1533" spans="1:8">
      <c r="A1533" t="str">
        <f>CONCATENATE(B1533,C1533,VLOOKUP(H1533,Sheet1!$D$1:$E$21,2,0))</f>
        <v>S080000164population</v>
      </c>
      <c r="B1533" t="s">
        <v>34</v>
      </c>
      <c r="C1533">
        <v>4</v>
      </c>
      <c r="D1533" t="s">
        <v>91</v>
      </c>
      <c r="E1533">
        <v>305</v>
      </c>
      <c r="F1533">
        <v>113360</v>
      </c>
      <c r="G1533">
        <v>2.6905434015525702</v>
      </c>
      <c r="H1533" t="s">
        <v>49</v>
      </c>
    </row>
    <row r="1534" spans="1:8">
      <c r="A1534" t="str">
        <f>CONCATENATE(B1534,C1534,VLOOKUP(H1534,Sheet1!$D$1:$E$21,2,0))</f>
        <v>S080000174population</v>
      </c>
      <c r="B1534" t="s">
        <v>35</v>
      </c>
      <c r="C1534">
        <v>4</v>
      </c>
      <c r="D1534" t="s">
        <v>91</v>
      </c>
      <c r="E1534">
        <v>478</v>
      </c>
      <c r="F1534">
        <v>151010</v>
      </c>
      <c r="G1534">
        <v>3.1653532878617301</v>
      </c>
      <c r="H1534" t="s">
        <v>49</v>
      </c>
    </row>
    <row r="1535" spans="1:8">
      <c r="A1535" t="str">
        <f>CONCATENATE(B1535,C1535,VLOOKUP(H1535,Sheet1!$D$1:$E$21,2,0))</f>
        <v>S080000184population</v>
      </c>
      <c r="B1535" t="s">
        <v>36</v>
      </c>
      <c r="C1535">
        <v>4</v>
      </c>
      <c r="D1535" t="s">
        <v>91</v>
      </c>
      <c r="E1535">
        <v>1017</v>
      </c>
      <c r="F1535">
        <v>360050</v>
      </c>
      <c r="G1535">
        <v>2.8246076933759099</v>
      </c>
      <c r="H1535" t="s">
        <v>49</v>
      </c>
    </row>
    <row r="1536" spans="1:8">
      <c r="A1536" t="str">
        <f>CONCATENATE(B1536,C1536,VLOOKUP(H1536,Sheet1!$D$1:$E$21,2,0))</f>
        <v>S080000194population</v>
      </c>
      <c r="B1536" t="s">
        <v>37</v>
      </c>
      <c r="C1536">
        <v>4</v>
      </c>
      <c r="D1536" t="s">
        <v>91</v>
      </c>
      <c r="E1536">
        <v>826</v>
      </c>
      <c r="F1536">
        <v>293020</v>
      </c>
      <c r="G1536">
        <v>2.8189202102245501</v>
      </c>
      <c r="H1536" t="s">
        <v>49</v>
      </c>
    </row>
    <row r="1537" spans="1:8">
      <c r="A1537" t="str">
        <f>CONCATENATE(B1537,C1537,VLOOKUP(H1537,Sheet1!$D$1:$E$21,2,0))</f>
        <v>S080000204population</v>
      </c>
      <c r="B1537" t="s">
        <v>38</v>
      </c>
      <c r="C1537">
        <v>4</v>
      </c>
      <c r="D1537" t="s">
        <v>91</v>
      </c>
      <c r="E1537">
        <v>1360</v>
      </c>
      <c r="F1537">
        <v>553690</v>
      </c>
      <c r="G1537">
        <v>2.45624808105618</v>
      </c>
      <c r="H1537" t="s">
        <v>49</v>
      </c>
    </row>
    <row r="1538" spans="1:8">
      <c r="A1538" t="str">
        <f>CONCATENATE(B1538,C1538,VLOOKUP(H1538,Sheet1!$D$1:$E$21,2,0))</f>
        <v>S080000214population</v>
      </c>
      <c r="B1538" t="s">
        <v>39</v>
      </c>
      <c r="C1538">
        <v>4</v>
      </c>
      <c r="D1538" t="s">
        <v>91</v>
      </c>
      <c r="E1538">
        <v>3409</v>
      </c>
      <c r="F1538">
        <v>1116840</v>
      </c>
      <c r="G1538">
        <v>3.05236202141757</v>
      </c>
      <c r="H1538" t="s">
        <v>49</v>
      </c>
    </row>
    <row r="1539" spans="1:8">
      <c r="A1539" t="str">
        <f>CONCATENATE(B1539,C1539,VLOOKUP(H1539,Sheet1!$D$1:$E$21,2,0))</f>
        <v>S080000224population</v>
      </c>
      <c r="B1539" t="s">
        <v>40</v>
      </c>
      <c r="C1539">
        <v>4</v>
      </c>
      <c r="D1539" t="s">
        <v>91</v>
      </c>
      <c r="E1539">
        <v>921</v>
      </c>
      <c r="F1539">
        <v>316890</v>
      </c>
      <c r="G1539">
        <v>2.9063712960333201</v>
      </c>
      <c r="H1539" t="s">
        <v>49</v>
      </c>
    </row>
    <row r="1540" spans="1:8">
      <c r="A1540" t="str">
        <f>CONCATENATE(B1540,C1540,VLOOKUP(H1540,Sheet1!$D$1:$E$21,2,0))</f>
        <v>S080000234population</v>
      </c>
      <c r="B1540" t="s">
        <v>41</v>
      </c>
      <c r="C1540">
        <v>4</v>
      </c>
      <c r="D1540" t="s">
        <v>91</v>
      </c>
      <c r="E1540">
        <v>1770</v>
      </c>
      <c r="F1540">
        <v>644610</v>
      </c>
      <c r="G1540">
        <v>2.7458463256852901</v>
      </c>
      <c r="H1540" t="s">
        <v>49</v>
      </c>
    </row>
    <row r="1541" spans="1:8">
      <c r="A1541" t="str">
        <f>CONCATENATE(B1541,C1541,VLOOKUP(H1541,Sheet1!$D$1:$E$21,2,0))</f>
        <v>S080000244population</v>
      </c>
      <c r="B1541" t="s">
        <v>42</v>
      </c>
      <c r="C1541">
        <v>4</v>
      </c>
      <c r="D1541" t="s">
        <v>91</v>
      </c>
      <c r="E1541">
        <v>1995</v>
      </c>
      <c r="F1541">
        <v>808910</v>
      </c>
      <c r="G1541">
        <v>2.4662817866017201</v>
      </c>
      <c r="H1541" t="s">
        <v>49</v>
      </c>
    </row>
    <row r="1542" spans="1:8">
      <c r="A1542" t="str">
        <f>CONCATENATE(B1542,C1542,VLOOKUP(H1542,Sheet1!$D$1:$E$21,2,0))</f>
        <v>S080000254population</v>
      </c>
      <c r="B1542" t="s">
        <v>43</v>
      </c>
      <c r="C1542">
        <v>4</v>
      </c>
      <c r="D1542" t="s">
        <v>91</v>
      </c>
      <c r="E1542">
        <v>57</v>
      </c>
      <c r="F1542">
        <v>20740</v>
      </c>
      <c r="G1542">
        <v>2.7483124397299901</v>
      </c>
      <c r="H1542" t="s">
        <v>49</v>
      </c>
    </row>
    <row r="1543" spans="1:8">
      <c r="A1543" t="str">
        <f>CONCATENATE(B1543,C1543,VLOOKUP(H1543,Sheet1!$D$1:$E$21,2,0))</f>
        <v>S080000264population</v>
      </c>
      <c r="B1543" t="s">
        <v>44</v>
      </c>
      <c r="C1543">
        <v>4</v>
      </c>
      <c r="D1543" t="s">
        <v>91</v>
      </c>
      <c r="E1543">
        <v>52</v>
      </c>
      <c r="F1543">
        <v>22480</v>
      </c>
      <c r="G1543">
        <v>2.3131672597864701</v>
      </c>
      <c r="H1543" t="s">
        <v>49</v>
      </c>
    </row>
    <row r="1544" spans="1:8">
      <c r="A1544" t="str">
        <f>CONCATENATE(B1544,C1544,VLOOKUP(H1544,Sheet1!$D$1:$E$21,2,0))</f>
        <v>S080000274population</v>
      </c>
      <c r="B1544" t="s">
        <v>45</v>
      </c>
      <c r="C1544">
        <v>4</v>
      </c>
      <c r="D1544" t="s">
        <v>91</v>
      </c>
      <c r="E1544">
        <v>1133</v>
      </c>
      <c r="F1544">
        <v>401910</v>
      </c>
      <c r="G1544">
        <v>2.8190390883531098</v>
      </c>
      <c r="H1544" t="s">
        <v>49</v>
      </c>
    </row>
    <row r="1545" spans="1:8">
      <c r="A1545" t="str">
        <f>CONCATENATE(B1545,C1545,VLOOKUP(H1545,Sheet1!$D$1:$E$21,2,0))</f>
        <v>S080000284population</v>
      </c>
      <c r="B1545" t="s">
        <v>46</v>
      </c>
      <c r="C1545">
        <v>4</v>
      </c>
      <c r="D1545" t="s">
        <v>91</v>
      </c>
      <c r="E1545">
        <v>90</v>
      </c>
      <c r="F1545">
        <v>27280</v>
      </c>
      <c r="G1545">
        <v>3.2991202346041</v>
      </c>
      <c r="H1545" t="s">
        <v>49</v>
      </c>
    </row>
    <row r="1546" spans="1:8">
      <c r="A1546" t="str">
        <f>CONCATENATE(B1546,C1546,VLOOKUP(H1546,Sheet1!$D$1:$E$21,2,0))</f>
        <v>S082000034population</v>
      </c>
      <c r="B1546" t="s">
        <v>50</v>
      </c>
      <c r="C1546">
        <v>4</v>
      </c>
      <c r="D1546" t="s">
        <v>91</v>
      </c>
      <c r="E1546">
        <v>81</v>
      </c>
      <c r="F1546" t="s">
        <v>22</v>
      </c>
      <c r="G1546" t="s">
        <v>22</v>
      </c>
      <c r="H1546" t="s">
        <v>49</v>
      </c>
    </row>
    <row r="1547" spans="1:8">
      <c r="A1547" t="str">
        <f>CONCATENATE(B1547,C1547,VLOOKUP(H1547,Sheet1!$D$1:$E$21,2,0))</f>
        <v>S080000155population</v>
      </c>
      <c r="B1547" t="s">
        <v>33</v>
      </c>
      <c r="C1547">
        <v>5</v>
      </c>
      <c r="D1547" t="s">
        <v>92</v>
      </c>
      <c r="E1547">
        <v>1229</v>
      </c>
      <c r="F1547">
        <v>372430</v>
      </c>
      <c r="G1547">
        <v>3.29994898370163</v>
      </c>
      <c r="H1547" t="s">
        <v>49</v>
      </c>
    </row>
    <row r="1548" spans="1:8">
      <c r="A1548" t="str">
        <f>CONCATENATE(B1548,C1548,VLOOKUP(H1548,Sheet1!$D$1:$E$21,2,0))</f>
        <v>S080000165population</v>
      </c>
      <c r="B1548" t="s">
        <v>34</v>
      </c>
      <c r="C1548">
        <v>5</v>
      </c>
      <c r="D1548" t="s">
        <v>92</v>
      </c>
      <c r="E1548">
        <v>349</v>
      </c>
      <c r="F1548">
        <v>113590</v>
      </c>
      <c r="G1548">
        <v>3.0724535610529098</v>
      </c>
      <c r="H1548" t="s">
        <v>49</v>
      </c>
    </row>
    <row r="1549" spans="1:8">
      <c r="A1549" t="str">
        <f>CONCATENATE(B1549,C1549,VLOOKUP(H1549,Sheet1!$D$1:$E$21,2,0))</f>
        <v>S080000175population</v>
      </c>
      <c r="B1549" t="s">
        <v>35</v>
      </c>
      <c r="C1549">
        <v>5</v>
      </c>
      <c r="D1549" t="s">
        <v>92</v>
      </c>
      <c r="E1549">
        <v>484</v>
      </c>
      <c r="F1549">
        <v>151160</v>
      </c>
      <c r="G1549">
        <v>3.20190526594337</v>
      </c>
      <c r="H1549" t="s">
        <v>49</v>
      </c>
    </row>
    <row r="1550" spans="1:8">
      <c r="A1550" t="str">
        <f>CONCATENATE(B1550,C1550,VLOOKUP(H1550,Sheet1!$D$1:$E$21,2,0))</f>
        <v>S080000185population</v>
      </c>
      <c r="B1550" t="s">
        <v>36</v>
      </c>
      <c r="C1550">
        <v>5</v>
      </c>
      <c r="D1550" t="s">
        <v>92</v>
      </c>
      <c r="E1550">
        <v>1070</v>
      </c>
      <c r="F1550">
        <v>361410</v>
      </c>
      <c r="G1550">
        <v>2.9606264353504299</v>
      </c>
      <c r="H1550" t="s">
        <v>49</v>
      </c>
    </row>
    <row r="1551" spans="1:8">
      <c r="A1551" t="str">
        <f>CONCATENATE(B1551,C1551,VLOOKUP(H1551,Sheet1!$D$1:$E$21,2,0))</f>
        <v>S080000195population</v>
      </c>
      <c r="B1551" t="s">
        <v>37</v>
      </c>
      <c r="C1551">
        <v>5</v>
      </c>
      <c r="D1551" t="s">
        <v>92</v>
      </c>
      <c r="E1551">
        <v>804</v>
      </c>
      <c r="F1551">
        <v>294190</v>
      </c>
      <c r="G1551">
        <v>2.7329276997858498</v>
      </c>
      <c r="H1551" t="s">
        <v>49</v>
      </c>
    </row>
    <row r="1552" spans="1:8">
      <c r="A1552" t="str">
        <f>CONCATENATE(B1552,C1552,VLOOKUP(H1552,Sheet1!$D$1:$E$21,2,0))</f>
        <v>S080000205population</v>
      </c>
      <c r="B1552" t="s">
        <v>38</v>
      </c>
      <c r="C1552">
        <v>5</v>
      </c>
      <c r="D1552" t="s">
        <v>92</v>
      </c>
      <c r="E1552">
        <v>1388</v>
      </c>
      <c r="F1552">
        <v>559210</v>
      </c>
      <c r="G1552">
        <v>2.4820729243039201</v>
      </c>
      <c r="H1552" t="s">
        <v>49</v>
      </c>
    </row>
    <row r="1553" spans="1:8">
      <c r="A1553" t="str">
        <f>CONCATENATE(B1553,C1553,VLOOKUP(H1553,Sheet1!$D$1:$E$21,2,0))</f>
        <v>S080000215population</v>
      </c>
      <c r="B1553" t="s">
        <v>39</v>
      </c>
      <c r="C1553">
        <v>5</v>
      </c>
      <c r="D1553" t="s">
        <v>92</v>
      </c>
      <c r="E1553">
        <v>3252</v>
      </c>
      <c r="F1553">
        <v>1122330</v>
      </c>
      <c r="G1553">
        <v>2.8975435032477002</v>
      </c>
      <c r="H1553" t="s">
        <v>49</v>
      </c>
    </row>
    <row r="1554" spans="1:8">
      <c r="A1554" t="str">
        <f>CONCATENATE(B1554,C1554,VLOOKUP(H1554,Sheet1!$D$1:$E$21,2,0))</f>
        <v>S080000225population</v>
      </c>
      <c r="B1554" t="s">
        <v>40</v>
      </c>
      <c r="C1554">
        <v>5</v>
      </c>
      <c r="D1554" t="s">
        <v>92</v>
      </c>
      <c r="E1554">
        <v>884</v>
      </c>
      <c r="F1554">
        <v>318200</v>
      </c>
      <c r="G1554">
        <v>2.7781269641734698</v>
      </c>
      <c r="H1554" t="s">
        <v>49</v>
      </c>
    </row>
    <row r="1555" spans="1:8">
      <c r="A1555" t="str">
        <f>CONCATENATE(B1555,C1555,VLOOKUP(H1555,Sheet1!$D$1:$E$21,2,0))</f>
        <v>S080000235population</v>
      </c>
      <c r="B1555" t="s">
        <v>41</v>
      </c>
      <c r="C1555">
        <v>5</v>
      </c>
      <c r="D1555" t="s">
        <v>92</v>
      </c>
      <c r="E1555">
        <v>1797</v>
      </c>
      <c r="F1555">
        <v>647340</v>
      </c>
      <c r="G1555">
        <v>2.7759755306330498</v>
      </c>
      <c r="H1555" t="s">
        <v>49</v>
      </c>
    </row>
    <row r="1556" spans="1:8">
      <c r="A1556" t="str">
        <f>CONCATENATE(B1556,C1556,VLOOKUP(H1556,Sheet1!$D$1:$E$21,2,0))</f>
        <v>S080000245population</v>
      </c>
      <c r="B1556" t="s">
        <v>42</v>
      </c>
      <c r="C1556">
        <v>5</v>
      </c>
      <c r="D1556" t="s">
        <v>92</v>
      </c>
      <c r="E1556">
        <v>1967</v>
      </c>
      <c r="F1556">
        <v>816520</v>
      </c>
      <c r="G1556">
        <v>2.4090040660363399</v>
      </c>
      <c r="H1556" t="s">
        <v>49</v>
      </c>
    </row>
    <row r="1557" spans="1:8">
      <c r="A1557" t="str">
        <f>CONCATENATE(B1557,C1557,VLOOKUP(H1557,Sheet1!$D$1:$E$21,2,0))</f>
        <v>S080000255population</v>
      </c>
      <c r="B1557" t="s">
        <v>43</v>
      </c>
      <c r="C1557">
        <v>5</v>
      </c>
      <c r="D1557" t="s">
        <v>92</v>
      </c>
      <c r="E1557">
        <v>57</v>
      </c>
      <c r="F1557">
        <v>20940</v>
      </c>
      <c r="G1557">
        <v>2.72206303724928</v>
      </c>
      <c r="H1557" t="s">
        <v>49</v>
      </c>
    </row>
    <row r="1558" spans="1:8">
      <c r="A1558" t="str">
        <f>CONCATENATE(B1558,C1558,VLOOKUP(H1558,Sheet1!$D$1:$E$21,2,0))</f>
        <v>S080000265population</v>
      </c>
      <c r="B1558" t="s">
        <v>44</v>
      </c>
      <c r="C1558">
        <v>5</v>
      </c>
      <c r="D1558" t="s">
        <v>92</v>
      </c>
      <c r="E1558">
        <v>43</v>
      </c>
      <c r="F1558">
        <v>22790</v>
      </c>
      <c r="G1558">
        <v>1.88679245283018</v>
      </c>
      <c r="H1558" t="s">
        <v>49</v>
      </c>
    </row>
    <row r="1559" spans="1:8">
      <c r="A1559" t="str">
        <f>CONCATENATE(B1559,C1559,VLOOKUP(H1559,Sheet1!$D$1:$E$21,2,0))</f>
        <v>S080000275population</v>
      </c>
      <c r="B1559" t="s">
        <v>45</v>
      </c>
      <c r="C1559">
        <v>5</v>
      </c>
      <c r="D1559" t="s">
        <v>92</v>
      </c>
      <c r="E1559">
        <v>1191</v>
      </c>
      <c r="F1559">
        <v>404370</v>
      </c>
      <c r="G1559">
        <v>2.9453223532903001</v>
      </c>
      <c r="H1559" t="s">
        <v>49</v>
      </c>
    </row>
    <row r="1560" spans="1:8">
      <c r="A1560" t="str">
        <f>CONCATENATE(B1560,C1560,VLOOKUP(H1560,Sheet1!$D$1:$E$21,2,0))</f>
        <v>S080000285population</v>
      </c>
      <c r="B1560" t="s">
        <v>46</v>
      </c>
      <c r="C1560">
        <v>5</v>
      </c>
      <c r="D1560" t="s">
        <v>92</v>
      </c>
      <c r="E1560">
        <v>89</v>
      </c>
      <c r="F1560">
        <v>27420</v>
      </c>
      <c r="G1560">
        <v>3.24580598103574</v>
      </c>
      <c r="H1560" t="s">
        <v>49</v>
      </c>
    </row>
    <row r="1561" spans="1:8">
      <c r="A1561" t="str">
        <f>CONCATENATE(B1561,C1561,VLOOKUP(H1561,Sheet1!$D$1:$E$21,2,0))</f>
        <v>S082000035population</v>
      </c>
      <c r="B1561" t="s">
        <v>50</v>
      </c>
      <c r="C1561">
        <v>5</v>
      </c>
      <c r="D1561" t="s">
        <v>92</v>
      </c>
      <c r="E1561">
        <v>83</v>
      </c>
      <c r="F1561" t="s">
        <v>22</v>
      </c>
      <c r="G1561" t="s">
        <v>22</v>
      </c>
      <c r="H1561" t="s">
        <v>49</v>
      </c>
    </row>
    <row r="1562" spans="1:8">
      <c r="A1562" t="str">
        <f>CONCATENATE(B1562,C1562,VLOOKUP(H1562,Sheet1!$D$1:$E$21,2,0))</f>
        <v>S080000156population</v>
      </c>
      <c r="B1562" t="s">
        <v>33</v>
      </c>
      <c r="C1562">
        <v>6</v>
      </c>
      <c r="D1562" t="s">
        <v>93</v>
      </c>
      <c r="E1562">
        <v>1024</v>
      </c>
      <c r="F1562">
        <v>372430</v>
      </c>
      <c r="G1562">
        <v>2.7495099750288601</v>
      </c>
      <c r="H1562" t="s">
        <v>49</v>
      </c>
    </row>
    <row r="1563" spans="1:8">
      <c r="A1563" t="str">
        <f>CONCATENATE(B1563,C1563,VLOOKUP(H1563,Sheet1!$D$1:$E$21,2,0))</f>
        <v>S080000166population</v>
      </c>
      <c r="B1563" t="s">
        <v>34</v>
      </c>
      <c r="C1563">
        <v>6</v>
      </c>
      <c r="D1563" t="s">
        <v>93</v>
      </c>
      <c r="E1563">
        <v>290</v>
      </c>
      <c r="F1563">
        <v>113590</v>
      </c>
      <c r="G1563">
        <v>2.55304164098952</v>
      </c>
      <c r="H1563" t="s">
        <v>49</v>
      </c>
    </row>
    <row r="1564" spans="1:8">
      <c r="A1564" t="str">
        <f>CONCATENATE(B1564,C1564,VLOOKUP(H1564,Sheet1!$D$1:$E$21,2,0))</f>
        <v>S080000176population</v>
      </c>
      <c r="B1564" t="s">
        <v>35</v>
      </c>
      <c r="C1564">
        <v>6</v>
      </c>
      <c r="D1564" t="s">
        <v>93</v>
      </c>
      <c r="E1564">
        <v>395</v>
      </c>
      <c r="F1564">
        <v>151160</v>
      </c>
      <c r="G1564">
        <v>2.6131251653876602</v>
      </c>
      <c r="H1564" t="s">
        <v>49</v>
      </c>
    </row>
    <row r="1565" spans="1:8">
      <c r="A1565" t="str">
        <f>CONCATENATE(B1565,C1565,VLOOKUP(H1565,Sheet1!$D$1:$E$21,2,0))</f>
        <v>S080000186population</v>
      </c>
      <c r="B1565" t="s">
        <v>36</v>
      </c>
      <c r="C1565">
        <v>6</v>
      </c>
      <c r="D1565" t="s">
        <v>93</v>
      </c>
      <c r="E1565">
        <v>912</v>
      </c>
      <c r="F1565">
        <v>361410</v>
      </c>
      <c r="G1565">
        <v>2.52344982153233</v>
      </c>
      <c r="H1565" t="s">
        <v>49</v>
      </c>
    </row>
    <row r="1566" spans="1:8">
      <c r="A1566" t="str">
        <f>CONCATENATE(B1566,C1566,VLOOKUP(H1566,Sheet1!$D$1:$E$21,2,0))</f>
        <v>S080000196population</v>
      </c>
      <c r="B1566" t="s">
        <v>37</v>
      </c>
      <c r="C1566">
        <v>6</v>
      </c>
      <c r="D1566" t="s">
        <v>93</v>
      </c>
      <c r="E1566">
        <v>644</v>
      </c>
      <c r="F1566">
        <v>294190</v>
      </c>
      <c r="G1566">
        <v>2.18906149087324</v>
      </c>
      <c r="H1566" t="s">
        <v>49</v>
      </c>
    </row>
    <row r="1567" spans="1:8">
      <c r="A1567" t="str">
        <f>CONCATENATE(B1567,C1567,VLOOKUP(H1567,Sheet1!$D$1:$E$21,2,0))</f>
        <v>S080000206population</v>
      </c>
      <c r="B1567" t="s">
        <v>38</v>
      </c>
      <c r="C1567">
        <v>6</v>
      </c>
      <c r="D1567" t="s">
        <v>93</v>
      </c>
      <c r="E1567">
        <v>1204</v>
      </c>
      <c r="F1567">
        <v>559210</v>
      </c>
      <c r="G1567">
        <v>2.1530373205057098</v>
      </c>
      <c r="H1567" t="s">
        <v>49</v>
      </c>
    </row>
    <row r="1568" spans="1:8">
      <c r="A1568" t="str">
        <f>CONCATENATE(B1568,C1568,VLOOKUP(H1568,Sheet1!$D$1:$E$21,2,0))</f>
        <v>S080000216population</v>
      </c>
      <c r="B1568" t="s">
        <v>39</v>
      </c>
      <c r="C1568">
        <v>6</v>
      </c>
      <c r="D1568" t="s">
        <v>93</v>
      </c>
      <c r="E1568">
        <v>2902</v>
      </c>
      <c r="F1568">
        <v>1122330</v>
      </c>
      <c r="G1568">
        <v>2.5856922651982899</v>
      </c>
      <c r="H1568" t="s">
        <v>49</v>
      </c>
    </row>
    <row r="1569" spans="1:8">
      <c r="A1569" t="str">
        <f>CONCATENATE(B1569,C1569,VLOOKUP(H1569,Sheet1!$D$1:$E$21,2,0))</f>
        <v>S080000226population</v>
      </c>
      <c r="B1569" t="s">
        <v>40</v>
      </c>
      <c r="C1569">
        <v>6</v>
      </c>
      <c r="D1569" t="s">
        <v>93</v>
      </c>
      <c r="E1569">
        <v>768</v>
      </c>
      <c r="F1569">
        <v>318200</v>
      </c>
      <c r="G1569">
        <v>2.4135763670647301</v>
      </c>
      <c r="H1569" t="s">
        <v>49</v>
      </c>
    </row>
    <row r="1570" spans="1:8">
      <c r="A1570" t="str">
        <f>CONCATENATE(B1570,C1570,VLOOKUP(H1570,Sheet1!$D$1:$E$21,2,0))</f>
        <v>S080000236population</v>
      </c>
      <c r="B1570" t="s">
        <v>41</v>
      </c>
      <c r="C1570">
        <v>6</v>
      </c>
      <c r="D1570" t="s">
        <v>93</v>
      </c>
      <c r="E1570">
        <v>1504</v>
      </c>
      <c r="F1570">
        <v>647340</v>
      </c>
      <c r="G1570">
        <v>2.3233540334291098</v>
      </c>
      <c r="H1570" t="s">
        <v>49</v>
      </c>
    </row>
    <row r="1571" spans="1:8">
      <c r="A1571" t="str">
        <f>CONCATENATE(B1571,C1571,VLOOKUP(H1571,Sheet1!$D$1:$E$21,2,0))</f>
        <v>S080000246population</v>
      </c>
      <c r="B1571" t="s">
        <v>42</v>
      </c>
      <c r="C1571">
        <v>6</v>
      </c>
      <c r="D1571" t="s">
        <v>93</v>
      </c>
      <c r="E1571">
        <v>1845</v>
      </c>
      <c r="F1571">
        <v>816520</v>
      </c>
      <c r="G1571">
        <v>2.25958947729388</v>
      </c>
      <c r="H1571" t="s">
        <v>49</v>
      </c>
    </row>
    <row r="1572" spans="1:8">
      <c r="A1572" t="str">
        <f>CONCATENATE(B1572,C1572,VLOOKUP(H1572,Sheet1!$D$1:$E$21,2,0))</f>
        <v>S080000256population</v>
      </c>
      <c r="B1572" t="s">
        <v>43</v>
      </c>
      <c r="C1572">
        <v>6</v>
      </c>
      <c r="D1572" t="s">
        <v>93</v>
      </c>
      <c r="E1572">
        <v>47</v>
      </c>
      <c r="F1572">
        <v>20940</v>
      </c>
      <c r="G1572">
        <v>2.24450811843362</v>
      </c>
      <c r="H1572" t="s">
        <v>49</v>
      </c>
    </row>
    <row r="1573" spans="1:8">
      <c r="A1573" t="str">
        <f>CONCATENATE(B1573,C1573,VLOOKUP(H1573,Sheet1!$D$1:$E$21,2,0))</f>
        <v>S080000266population</v>
      </c>
      <c r="B1573" t="s">
        <v>44</v>
      </c>
      <c r="C1573">
        <v>6</v>
      </c>
      <c r="D1573" t="s">
        <v>93</v>
      </c>
      <c r="E1573">
        <v>56</v>
      </c>
      <c r="F1573">
        <v>22790</v>
      </c>
      <c r="G1573">
        <v>2.4572180781044302</v>
      </c>
      <c r="H1573" t="s">
        <v>49</v>
      </c>
    </row>
    <row r="1574" spans="1:8">
      <c r="A1574" t="str">
        <f>CONCATENATE(B1574,C1574,VLOOKUP(H1574,Sheet1!$D$1:$E$21,2,0))</f>
        <v>S080000276population</v>
      </c>
      <c r="B1574" t="s">
        <v>45</v>
      </c>
      <c r="C1574">
        <v>6</v>
      </c>
      <c r="D1574" t="s">
        <v>93</v>
      </c>
      <c r="E1574">
        <v>1040</v>
      </c>
      <c r="F1574">
        <v>404370</v>
      </c>
      <c r="G1574">
        <v>2.57190197096718</v>
      </c>
      <c r="H1574" t="s">
        <v>49</v>
      </c>
    </row>
    <row r="1575" spans="1:8">
      <c r="A1575" t="str">
        <f>CONCATENATE(B1575,C1575,VLOOKUP(H1575,Sheet1!$D$1:$E$21,2,0))</f>
        <v>S080000286population</v>
      </c>
      <c r="B1575" t="s">
        <v>46</v>
      </c>
      <c r="C1575">
        <v>6</v>
      </c>
      <c r="D1575" t="s">
        <v>93</v>
      </c>
      <c r="E1575">
        <v>82</v>
      </c>
      <c r="F1575">
        <v>27420</v>
      </c>
      <c r="G1575">
        <v>2.9905178701677602</v>
      </c>
      <c r="H1575" t="s">
        <v>49</v>
      </c>
    </row>
    <row r="1576" spans="1:8">
      <c r="A1576" t="str">
        <f>CONCATENATE(B1576,C1576,VLOOKUP(H1576,Sheet1!$D$1:$E$21,2,0))</f>
        <v>S082000036population</v>
      </c>
      <c r="B1576" t="s">
        <v>50</v>
      </c>
      <c r="C1576">
        <v>6</v>
      </c>
      <c r="D1576" t="s">
        <v>93</v>
      </c>
      <c r="E1576">
        <v>89</v>
      </c>
      <c r="F1576" t="s">
        <v>22</v>
      </c>
      <c r="G1576" t="s">
        <v>22</v>
      </c>
      <c r="H1576" t="s">
        <v>49</v>
      </c>
    </row>
    <row r="1577" spans="1:8">
      <c r="A1577" t="str">
        <f>CONCATENATE(B1577,C1577,VLOOKUP(H1577,Sheet1!$D$1:$E$21,2,0))</f>
        <v>S080000157population</v>
      </c>
      <c r="B1577" t="s">
        <v>33</v>
      </c>
      <c r="C1577">
        <v>7</v>
      </c>
      <c r="D1577" t="s">
        <v>94</v>
      </c>
      <c r="E1577">
        <v>911</v>
      </c>
      <c r="F1577">
        <v>372430</v>
      </c>
      <c r="G1577">
        <v>2.4460972531750902</v>
      </c>
      <c r="H1577" t="s">
        <v>49</v>
      </c>
    </row>
    <row r="1578" spans="1:8">
      <c r="A1578" t="str">
        <f>CONCATENATE(B1578,C1578,VLOOKUP(H1578,Sheet1!$D$1:$E$21,2,0))</f>
        <v>S080000167population</v>
      </c>
      <c r="B1578" t="s">
        <v>34</v>
      </c>
      <c r="C1578">
        <v>7</v>
      </c>
      <c r="D1578" t="s">
        <v>94</v>
      </c>
      <c r="E1578">
        <v>287</v>
      </c>
      <c r="F1578">
        <v>113590</v>
      </c>
      <c r="G1578">
        <v>2.5266308653930798</v>
      </c>
      <c r="H1578" t="s">
        <v>49</v>
      </c>
    </row>
    <row r="1579" spans="1:8">
      <c r="A1579" t="str">
        <f>CONCATENATE(B1579,C1579,VLOOKUP(H1579,Sheet1!$D$1:$E$21,2,0))</f>
        <v>S080000177population</v>
      </c>
      <c r="B1579" t="s">
        <v>35</v>
      </c>
      <c r="C1579">
        <v>7</v>
      </c>
      <c r="D1579" t="s">
        <v>94</v>
      </c>
      <c r="E1579">
        <v>430</v>
      </c>
      <c r="F1579">
        <v>151160</v>
      </c>
      <c r="G1579">
        <v>2.8446679015612499</v>
      </c>
      <c r="H1579" t="s">
        <v>49</v>
      </c>
    </row>
    <row r="1580" spans="1:8">
      <c r="A1580" t="str">
        <f>CONCATENATE(B1580,C1580,VLOOKUP(H1580,Sheet1!$D$1:$E$21,2,0))</f>
        <v>S080000187population</v>
      </c>
      <c r="B1580" t="s">
        <v>36</v>
      </c>
      <c r="C1580">
        <v>7</v>
      </c>
      <c r="D1580" t="s">
        <v>94</v>
      </c>
      <c r="E1580">
        <v>899</v>
      </c>
      <c r="F1580">
        <v>361410</v>
      </c>
      <c r="G1580">
        <v>2.48747959381312</v>
      </c>
      <c r="H1580" t="s">
        <v>49</v>
      </c>
    </row>
    <row r="1581" spans="1:8">
      <c r="A1581" t="str">
        <f>CONCATENATE(B1581,C1581,VLOOKUP(H1581,Sheet1!$D$1:$E$21,2,0))</f>
        <v>S080000197population</v>
      </c>
      <c r="B1581" t="s">
        <v>37</v>
      </c>
      <c r="C1581">
        <v>7</v>
      </c>
      <c r="D1581" t="s">
        <v>94</v>
      </c>
      <c r="E1581">
        <v>637</v>
      </c>
      <c r="F1581">
        <v>294190</v>
      </c>
      <c r="G1581">
        <v>2.1652673442333099</v>
      </c>
      <c r="H1581" t="s">
        <v>49</v>
      </c>
    </row>
    <row r="1582" spans="1:8">
      <c r="A1582" t="str">
        <f>CONCATENATE(B1582,C1582,VLOOKUP(H1582,Sheet1!$D$1:$E$21,2,0))</f>
        <v>S080000207population</v>
      </c>
      <c r="B1582" t="s">
        <v>38</v>
      </c>
      <c r="C1582">
        <v>7</v>
      </c>
      <c r="D1582" t="s">
        <v>94</v>
      </c>
      <c r="E1582">
        <v>1218</v>
      </c>
      <c r="F1582">
        <v>559210</v>
      </c>
      <c r="G1582">
        <v>2.17807263818601</v>
      </c>
      <c r="H1582" t="s">
        <v>49</v>
      </c>
    </row>
    <row r="1583" spans="1:8">
      <c r="A1583" t="str">
        <f>CONCATENATE(B1583,C1583,VLOOKUP(H1583,Sheet1!$D$1:$E$21,2,0))</f>
        <v>S080000217population</v>
      </c>
      <c r="B1583" t="s">
        <v>39</v>
      </c>
      <c r="C1583">
        <v>7</v>
      </c>
      <c r="D1583" t="s">
        <v>94</v>
      </c>
      <c r="E1583">
        <v>2883</v>
      </c>
      <c r="F1583">
        <v>1122330</v>
      </c>
      <c r="G1583">
        <v>2.5687631979898899</v>
      </c>
      <c r="H1583" t="s">
        <v>49</v>
      </c>
    </row>
    <row r="1584" spans="1:8">
      <c r="A1584" t="str">
        <f>CONCATENATE(B1584,C1584,VLOOKUP(H1584,Sheet1!$D$1:$E$21,2,0))</f>
        <v>S080000227population</v>
      </c>
      <c r="B1584" t="s">
        <v>40</v>
      </c>
      <c r="C1584">
        <v>7</v>
      </c>
      <c r="D1584" t="s">
        <v>94</v>
      </c>
      <c r="E1584">
        <v>751</v>
      </c>
      <c r="F1584">
        <v>318200</v>
      </c>
      <c r="G1584">
        <v>2.3601508485229399</v>
      </c>
      <c r="H1584" t="s">
        <v>49</v>
      </c>
    </row>
    <row r="1585" spans="1:8">
      <c r="A1585" t="str">
        <f>CONCATENATE(B1585,C1585,VLOOKUP(H1585,Sheet1!$D$1:$E$21,2,0))</f>
        <v>S080000237population</v>
      </c>
      <c r="B1585" t="s">
        <v>41</v>
      </c>
      <c r="C1585">
        <v>7</v>
      </c>
      <c r="D1585" t="s">
        <v>94</v>
      </c>
      <c r="E1585">
        <v>1458</v>
      </c>
      <c r="F1585">
        <v>647340</v>
      </c>
      <c r="G1585">
        <v>2.2522940031513499</v>
      </c>
      <c r="H1585" t="s">
        <v>49</v>
      </c>
    </row>
    <row r="1586" spans="1:8">
      <c r="A1586" t="str">
        <f>CONCATENATE(B1586,C1586,VLOOKUP(H1586,Sheet1!$D$1:$E$21,2,0))</f>
        <v>S080000247population</v>
      </c>
      <c r="B1586" t="s">
        <v>42</v>
      </c>
      <c r="C1586">
        <v>7</v>
      </c>
      <c r="D1586" t="s">
        <v>94</v>
      </c>
      <c r="E1586">
        <v>1631</v>
      </c>
      <c r="F1586">
        <v>816520</v>
      </c>
      <c r="G1586">
        <v>1.99750159212266</v>
      </c>
      <c r="H1586" t="s">
        <v>49</v>
      </c>
    </row>
    <row r="1587" spans="1:8">
      <c r="A1587" t="str">
        <f>CONCATENATE(B1587,C1587,VLOOKUP(H1587,Sheet1!$D$1:$E$21,2,0))</f>
        <v>S080000257population</v>
      </c>
      <c r="B1587" t="s">
        <v>43</v>
      </c>
      <c r="C1587">
        <v>7</v>
      </c>
      <c r="D1587" t="s">
        <v>94</v>
      </c>
      <c r="E1587">
        <v>51</v>
      </c>
      <c r="F1587">
        <v>20940</v>
      </c>
      <c r="G1587">
        <v>2.4355300859598801</v>
      </c>
      <c r="H1587" t="s">
        <v>49</v>
      </c>
    </row>
    <row r="1588" spans="1:8">
      <c r="A1588" t="str">
        <f>CONCATENATE(B1588,C1588,VLOOKUP(H1588,Sheet1!$D$1:$E$21,2,0))</f>
        <v>S080000267population</v>
      </c>
      <c r="B1588" t="s">
        <v>44</v>
      </c>
      <c r="C1588">
        <v>7</v>
      </c>
      <c r="D1588" t="s">
        <v>94</v>
      </c>
      <c r="E1588">
        <v>37</v>
      </c>
      <c r="F1588">
        <v>22790</v>
      </c>
      <c r="G1588">
        <v>1.62351908731899</v>
      </c>
      <c r="H1588" t="s">
        <v>49</v>
      </c>
    </row>
    <row r="1589" spans="1:8">
      <c r="A1589" t="str">
        <f>CONCATENATE(B1589,C1589,VLOOKUP(H1589,Sheet1!$D$1:$E$21,2,0))</f>
        <v>S080000277population</v>
      </c>
      <c r="B1589" t="s">
        <v>45</v>
      </c>
      <c r="C1589">
        <v>7</v>
      </c>
      <c r="D1589" t="s">
        <v>94</v>
      </c>
      <c r="E1589">
        <v>1043</v>
      </c>
      <c r="F1589">
        <v>404370</v>
      </c>
      <c r="G1589">
        <v>2.5793209189603501</v>
      </c>
      <c r="H1589" t="s">
        <v>49</v>
      </c>
    </row>
    <row r="1590" spans="1:8">
      <c r="A1590" t="str">
        <f>CONCATENATE(B1590,C1590,VLOOKUP(H1590,Sheet1!$D$1:$E$21,2,0))</f>
        <v>S080000287population</v>
      </c>
      <c r="B1590" t="s">
        <v>46</v>
      </c>
      <c r="C1590">
        <v>7</v>
      </c>
      <c r="D1590" t="s">
        <v>94</v>
      </c>
      <c r="E1590">
        <v>89</v>
      </c>
      <c r="F1590">
        <v>27420</v>
      </c>
      <c r="G1590">
        <v>3.24580598103574</v>
      </c>
      <c r="H1590" t="s">
        <v>49</v>
      </c>
    </row>
    <row r="1591" spans="1:8">
      <c r="A1591" t="str">
        <f>CONCATENATE(B1591,C1591,VLOOKUP(H1591,Sheet1!$D$1:$E$21,2,0))</f>
        <v>S082000037population</v>
      </c>
      <c r="B1591" t="s">
        <v>50</v>
      </c>
      <c r="C1591">
        <v>7</v>
      </c>
      <c r="D1591" t="s">
        <v>94</v>
      </c>
      <c r="E1591">
        <v>106</v>
      </c>
      <c r="F1591" t="s">
        <v>22</v>
      </c>
      <c r="G1591" t="s">
        <v>22</v>
      </c>
      <c r="H1591" t="s">
        <v>49</v>
      </c>
    </row>
    <row r="1592" spans="1:8">
      <c r="A1592" t="str">
        <f>CONCATENATE(B1592,C1592,VLOOKUP(H1592,Sheet1!$D$1:$E$21,2,0))</f>
        <v>S080000158population</v>
      </c>
      <c r="B1592" t="s">
        <v>33</v>
      </c>
      <c r="C1592">
        <v>8</v>
      </c>
      <c r="D1592" t="s">
        <v>95</v>
      </c>
      <c r="E1592">
        <v>1123</v>
      </c>
      <c r="F1592">
        <v>372430</v>
      </c>
      <c r="G1592">
        <v>3.0153317401927802</v>
      </c>
      <c r="H1592" t="s">
        <v>49</v>
      </c>
    </row>
    <row r="1593" spans="1:8">
      <c r="A1593" t="str">
        <f>CONCATENATE(B1593,C1593,VLOOKUP(H1593,Sheet1!$D$1:$E$21,2,0))</f>
        <v>S080000168population</v>
      </c>
      <c r="B1593" t="s">
        <v>34</v>
      </c>
      <c r="C1593">
        <v>8</v>
      </c>
      <c r="D1593" t="s">
        <v>95</v>
      </c>
      <c r="E1593">
        <v>291</v>
      </c>
      <c r="F1593">
        <v>113590</v>
      </c>
      <c r="G1593">
        <v>2.5618452328550001</v>
      </c>
      <c r="H1593" t="s">
        <v>49</v>
      </c>
    </row>
    <row r="1594" spans="1:8">
      <c r="A1594" t="str">
        <f>CONCATENATE(B1594,C1594,VLOOKUP(H1594,Sheet1!$D$1:$E$21,2,0))</f>
        <v>S080000178population</v>
      </c>
      <c r="B1594" t="s">
        <v>35</v>
      </c>
      <c r="C1594">
        <v>8</v>
      </c>
      <c r="D1594" t="s">
        <v>95</v>
      </c>
      <c r="E1594">
        <v>449</v>
      </c>
      <c r="F1594">
        <v>151160</v>
      </c>
      <c r="G1594">
        <v>2.9703625297697802</v>
      </c>
      <c r="H1594" t="s">
        <v>49</v>
      </c>
    </row>
    <row r="1595" spans="1:8">
      <c r="A1595" t="str">
        <f>CONCATENATE(B1595,C1595,VLOOKUP(H1595,Sheet1!$D$1:$E$21,2,0))</f>
        <v>S080000188population</v>
      </c>
      <c r="B1595" t="s">
        <v>36</v>
      </c>
      <c r="C1595">
        <v>8</v>
      </c>
      <c r="D1595" t="s">
        <v>95</v>
      </c>
      <c r="E1595">
        <v>990</v>
      </c>
      <c r="F1595">
        <v>361410</v>
      </c>
      <c r="G1595">
        <v>2.7392711878475899</v>
      </c>
      <c r="H1595" t="s">
        <v>49</v>
      </c>
    </row>
    <row r="1596" spans="1:8">
      <c r="A1596" t="str">
        <f>CONCATENATE(B1596,C1596,VLOOKUP(H1596,Sheet1!$D$1:$E$21,2,0))</f>
        <v>S080000198population</v>
      </c>
      <c r="B1596" t="s">
        <v>37</v>
      </c>
      <c r="C1596">
        <v>8</v>
      </c>
      <c r="D1596" t="s">
        <v>95</v>
      </c>
      <c r="E1596">
        <v>693</v>
      </c>
      <c r="F1596">
        <v>294190</v>
      </c>
      <c r="G1596">
        <v>2.35562051735273</v>
      </c>
      <c r="H1596" t="s">
        <v>49</v>
      </c>
    </row>
    <row r="1597" spans="1:8">
      <c r="A1597" t="str">
        <f>CONCATENATE(B1597,C1597,VLOOKUP(H1597,Sheet1!$D$1:$E$21,2,0))</f>
        <v>S080000208population</v>
      </c>
      <c r="B1597" t="s">
        <v>38</v>
      </c>
      <c r="C1597">
        <v>8</v>
      </c>
      <c r="D1597" t="s">
        <v>95</v>
      </c>
      <c r="E1597">
        <v>1313</v>
      </c>
      <c r="F1597">
        <v>559210</v>
      </c>
      <c r="G1597">
        <v>2.3479551510166101</v>
      </c>
      <c r="H1597" t="s">
        <v>49</v>
      </c>
    </row>
    <row r="1598" spans="1:8">
      <c r="A1598" t="str">
        <f>CONCATENATE(B1598,C1598,VLOOKUP(H1598,Sheet1!$D$1:$E$21,2,0))</f>
        <v>S080000218population</v>
      </c>
      <c r="B1598" t="s">
        <v>39</v>
      </c>
      <c r="C1598">
        <v>8</v>
      </c>
      <c r="D1598" t="s">
        <v>95</v>
      </c>
      <c r="E1598">
        <v>3202</v>
      </c>
      <c r="F1598">
        <v>1122330</v>
      </c>
      <c r="G1598">
        <v>2.8529933263834999</v>
      </c>
      <c r="H1598" t="s">
        <v>49</v>
      </c>
    </row>
    <row r="1599" spans="1:8">
      <c r="A1599" t="str">
        <f>CONCATENATE(B1599,C1599,VLOOKUP(H1599,Sheet1!$D$1:$E$21,2,0))</f>
        <v>S080000228population</v>
      </c>
      <c r="B1599" t="s">
        <v>40</v>
      </c>
      <c r="C1599">
        <v>8</v>
      </c>
      <c r="D1599" t="s">
        <v>95</v>
      </c>
      <c r="E1599">
        <v>853</v>
      </c>
      <c r="F1599">
        <v>318200</v>
      </c>
      <c r="G1599">
        <v>2.6807039597737199</v>
      </c>
      <c r="H1599" t="s">
        <v>49</v>
      </c>
    </row>
    <row r="1600" spans="1:8">
      <c r="A1600" t="str">
        <f>CONCATENATE(B1600,C1600,VLOOKUP(H1600,Sheet1!$D$1:$E$21,2,0))</f>
        <v>S080000238population</v>
      </c>
      <c r="B1600" t="s">
        <v>41</v>
      </c>
      <c r="C1600">
        <v>8</v>
      </c>
      <c r="D1600" t="s">
        <v>95</v>
      </c>
      <c r="E1600">
        <v>1750</v>
      </c>
      <c r="F1600">
        <v>647340</v>
      </c>
      <c r="G1600">
        <v>2.7033707170883901</v>
      </c>
      <c r="H1600" t="s">
        <v>49</v>
      </c>
    </row>
    <row r="1601" spans="1:8">
      <c r="A1601" t="str">
        <f>CONCATENATE(B1601,C1601,VLOOKUP(H1601,Sheet1!$D$1:$E$21,2,0))</f>
        <v>S080000248population</v>
      </c>
      <c r="B1601" t="s">
        <v>42</v>
      </c>
      <c r="C1601">
        <v>8</v>
      </c>
      <c r="D1601" t="s">
        <v>95</v>
      </c>
      <c r="E1601">
        <v>1935</v>
      </c>
      <c r="F1601">
        <v>816520</v>
      </c>
      <c r="G1601">
        <v>2.3698133542350401</v>
      </c>
      <c r="H1601" t="s">
        <v>49</v>
      </c>
    </row>
    <row r="1602" spans="1:8">
      <c r="A1602" t="str">
        <f>CONCATENATE(B1602,C1602,VLOOKUP(H1602,Sheet1!$D$1:$E$21,2,0))</f>
        <v>S080000258population</v>
      </c>
      <c r="B1602" t="s">
        <v>43</v>
      </c>
      <c r="C1602">
        <v>8</v>
      </c>
      <c r="D1602" t="s">
        <v>95</v>
      </c>
      <c r="E1602">
        <v>53</v>
      </c>
      <c r="F1602">
        <v>20940</v>
      </c>
      <c r="G1602">
        <v>2.5310410697230101</v>
      </c>
      <c r="H1602" t="s">
        <v>49</v>
      </c>
    </row>
    <row r="1603" spans="1:8">
      <c r="A1603" t="str">
        <f>CONCATENATE(B1603,C1603,VLOOKUP(H1603,Sheet1!$D$1:$E$21,2,0))</f>
        <v>S080000268population</v>
      </c>
      <c r="B1603" t="s">
        <v>44</v>
      </c>
      <c r="C1603">
        <v>8</v>
      </c>
      <c r="D1603" t="s">
        <v>95</v>
      </c>
      <c r="E1603">
        <v>59</v>
      </c>
      <c r="F1603">
        <v>22790</v>
      </c>
      <c r="G1603">
        <v>2.5888547608600199</v>
      </c>
      <c r="H1603" t="s">
        <v>49</v>
      </c>
    </row>
    <row r="1604" spans="1:8">
      <c r="A1604" t="str">
        <f>CONCATENATE(B1604,C1604,VLOOKUP(H1604,Sheet1!$D$1:$E$21,2,0))</f>
        <v>S080000278population</v>
      </c>
      <c r="B1604" t="s">
        <v>45</v>
      </c>
      <c r="C1604">
        <v>8</v>
      </c>
      <c r="D1604" t="s">
        <v>95</v>
      </c>
      <c r="E1604">
        <v>1132</v>
      </c>
      <c r="F1604">
        <v>404370</v>
      </c>
      <c r="G1604">
        <v>2.7994163760911999</v>
      </c>
      <c r="H1604" t="s">
        <v>49</v>
      </c>
    </row>
    <row r="1605" spans="1:8">
      <c r="A1605" t="str">
        <f>CONCATENATE(B1605,C1605,VLOOKUP(H1605,Sheet1!$D$1:$E$21,2,0))</f>
        <v>S080000288population</v>
      </c>
      <c r="B1605" t="s">
        <v>46</v>
      </c>
      <c r="C1605">
        <v>8</v>
      </c>
      <c r="D1605" t="s">
        <v>95</v>
      </c>
      <c r="E1605">
        <v>95</v>
      </c>
      <c r="F1605">
        <v>27420</v>
      </c>
      <c r="G1605">
        <v>3.4646243617797201</v>
      </c>
      <c r="H1605" t="s">
        <v>49</v>
      </c>
    </row>
    <row r="1606" spans="1:8">
      <c r="A1606" t="str">
        <f>CONCATENATE(B1606,C1606,VLOOKUP(H1606,Sheet1!$D$1:$E$21,2,0))</f>
        <v>S082000038population</v>
      </c>
      <c r="B1606" t="s">
        <v>50</v>
      </c>
      <c r="C1606">
        <v>8</v>
      </c>
      <c r="D1606" t="s">
        <v>95</v>
      </c>
      <c r="E1606">
        <v>72</v>
      </c>
      <c r="F1606" t="s">
        <v>22</v>
      </c>
      <c r="G1606" t="s">
        <v>22</v>
      </c>
      <c r="H1606" t="s">
        <v>49</v>
      </c>
    </row>
    <row r="1607" spans="1:8">
      <c r="A1607" t="str">
        <f>CONCATENATE(B1607,C1607,VLOOKUP(H1607,Sheet1!$D$1:$E$21,2,0))</f>
        <v>S080000159population</v>
      </c>
      <c r="B1607" t="s">
        <v>33</v>
      </c>
      <c r="C1607">
        <v>9</v>
      </c>
      <c r="D1607" t="s">
        <v>96</v>
      </c>
      <c r="E1607">
        <v>1119</v>
      </c>
      <c r="F1607">
        <v>372800</v>
      </c>
      <c r="G1607">
        <v>3.0016094420600798</v>
      </c>
      <c r="H1607" t="s">
        <v>49</v>
      </c>
    </row>
    <row r="1608" spans="1:8">
      <c r="A1608" t="str">
        <f>CONCATENATE(B1608,C1608,VLOOKUP(H1608,Sheet1!$D$1:$E$21,2,0))</f>
        <v>S080000169population</v>
      </c>
      <c r="B1608" t="s">
        <v>34</v>
      </c>
      <c r="C1608">
        <v>9</v>
      </c>
      <c r="D1608" t="s">
        <v>96</v>
      </c>
      <c r="E1608">
        <v>321</v>
      </c>
      <c r="F1608">
        <v>113690</v>
      </c>
      <c r="G1608">
        <v>2.8234673234233401</v>
      </c>
      <c r="H1608" t="s">
        <v>49</v>
      </c>
    </row>
    <row r="1609" spans="1:8">
      <c r="A1609" t="str">
        <f>CONCATENATE(B1609,C1609,VLOOKUP(H1609,Sheet1!$D$1:$E$21,2,0))</f>
        <v>S080000179population</v>
      </c>
      <c r="B1609" t="s">
        <v>35</v>
      </c>
      <c r="C1609">
        <v>9</v>
      </c>
      <c r="D1609" t="s">
        <v>96</v>
      </c>
      <c r="E1609">
        <v>512</v>
      </c>
      <c r="F1609">
        <v>151100</v>
      </c>
      <c r="G1609">
        <v>3.3884844473858302</v>
      </c>
      <c r="H1609" t="s">
        <v>49</v>
      </c>
    </row>
    <row r="1610" spans="1:8">
      <c r="A1610" t="str">
        <f>CONCATENATE(B1610,C1610,VLOOKUP(H1610,Sheet1!$D$1:$E$21,2,0))</f>
        <v>S080000189population</v>
      </c>
      <c r="B1610" t="s">
        <v>36</v>
      </c>
      <c r="C1610">
        <v>9</v>
      </c>
      <c r="D1610" t="s">
        <v>96</v>
      </c>
      <c r="E1610">
        <v>987</v>
      </c>
      <c r="F1610">
        <v>362610</v>
      </c>
      <c r="G1610">
        <v>2.7219326549185001</v>
      </c>
      <c r="H1610" t="s">
        <v>49</v>
      </c>
    </row>
    <row r="1611" spans="1:8">
      <c r="A1611" t="str">
        <f>CONCATENATE(B1611,C1611,VLOOKUP(H1611,Sheet1!$D$1:$E$21,2,0))</f>
        <v>S080000199population</v>
      </c>
      <c r="B1611" t="s">
        <v>37</v>
      </c>
      <c r="C1611">
        <v>9</v>
      </c>
      <c r="D1611" t="s">
        <v>96</v>
      </c>
      <c r="E1611">
        <v>727</v>
      </c>
      <c r="F1611">
        <v>296020</v>
      </c>
      <c r="G1611">
        <v>2.4559151408688602</v>
      </c>
      <c r="H1611" t="s">
        <v>49</v>
      </c>
    </row>
    <row r="1612" spans="1:8">
      <c r="A1612" t="str">
        <f>CONCATENATE(B1612,C1612,VLOOKUP(H1612,Sheet1!$D$1:$E$21,2,0))</f>
        <v>S080000209population</v>
      </c>
      <c r="B1612" t="s">
        <v>38</v>
      </c>
      <c r="C1612">
        <v>9</v>
      </c>
      <c r="D1612" t="s">
        <v>96</v>
      </c>
      <c r="E1612">
        <v>1364</v>
      </c>
      <c r="F1612">
        <v>564850</v>
      </c>
      <c r="G1612">
        <v>2.4148003894839301</v>
      </c>
      <c r="H1612" t="s">
        <v>49</v>
      </c>
    </row>
    <row r="1613" spans="1:8">
      <c r="A1613" t="str">
        <f>CONCATENATE(B1613,C1613,VLOOKUP(H1613,Sheet1!$D$1:$E$21,2,0))</f>
        <v>S080000219population</v>
      </c>
      <c r="B1613" t="s">
        <v>39</v>
      </c>
      <c r="C1613">
        <v>9</v>
      </c>
      <c r="D1613" t="s">
        <v>96</v>
      </c>
      <c r="E1613">
        <v>3279</v>
      </c>
      <c r="F1613">
        <v>1127840</v>
      </c>
      <c r="G1613">
        <v>2.9073272804653101</v>
      </c>
      <c r="H1613" t="s">
        <v>49</v>
      </c>
    </row>
    <row r="1614" spans="1:8">
      <c r="A1614" t="str">
        <f>CONCATENATE(B1614,C1614,VLOOKUP(H1614,Sheet1!$D$1:$E$21,2,0))</f>
        <v>S080000229population</v>
      </c>
      <c r="B1614" t="s">
        <v>40</v>
      </c>
      <c r="C1614">
        <v>9</v>
      </c>
      <c r="D1614" t="s">
        <v>96</v>
      </c>
      <c r="E1614">
        <v>924</v>
      </c>
      <c r="F1614">
        <v>319350</v>
      </c>
      <c r="G1614">
        <v>2.8933771723813999</v>
      </c>
      <c r="H1614" t="s">
        <v>49</v>
      </c>
    </row>
    <row r="1615" spans="1:8">
      <c r="A1615" t="str">
        <f>CONCATENATE(B1615,C1615,VLOOKUP(H1615,Sheet1!$D$1:$E$21,2,0))</f>
        <v>S080000239population</v>
      </c>
      <c r="B1615" t="s">
        <v>41</v>
      </c>
      <c r="C1615">
        <v>9</v>
      </c>
      <c r="D1615" t="s">
        <v>96</v>
      </c>
      <c r="E1615">
        <v>1853</v>
      </c>
      <c r="F1615">
        <v>649460</v>
      </c>
      <c r="G1615">
        <v>2.85313953130292</v>
      </c>
      <c r="H1615" t="s">
        <v>49</v>
      </c>
    </row>
    <row r="1616" spans="1:8">
      <c r="A1616" t="str">
        <f>CONCATENATE(B1616,C1616,VLOOKUP(H1616,Sheet1!$D$1:$E$21,2,0))</f>
        <v>S080000249population</v>
      </c>
      <c r="B1616" t="s">
        <v>42</v>
      </c>
      <c r="C1616">
        <v>9</v>
      </c>
      <c r="D1616" t="s">
        <v>96</v>
      </c>
      <c r="E1616">
        <v>1937</v>
      </c>
      <c r="F1616">
        <v>825530</v>
      </c>
      <c r="G1616">
        <v>2.3463714219955598</v>
      </c>
      <c r="H1616" t="s">
        <v>49</v>
      </c>
    </row>
    <row r="1617" spans="1:8">
      <c r="A1617" t="str">
        <f>CONCATENATE(B1617,C1617,VLOOKUP(H1617,Sheet1!$D$1:$E$21,2,0))</f>
        <v>S080000259population</v>
      </c>
      <c r="B1617" t="s">
        <v>43</v>
      </c>
      <c r="C1617">
        <v>9</v>
      </c>
      <c r="D1617" t="s">
        <v>96</v>
      </c>
      <c r="E1617">
        <v>46</v>
      </c>
      <c r="F1617">
        <v>21220</v>
      </c>
      <c r="G1617">
        <v>2.1677662582469299</v>
      </c>
      <c r="H1617" t="s">
        <v>49</v>
      </c>
    </row>
    <row r="1618" spans="1:8">
      <c r="A1618" t="str">
        <f>CONCATENATE(B1618,C1618,VLOOKUP(H1618,Sheet1!$D$1:$E$21,2,0))</f>
        <v>S080000269population</v>
      </c>
      <c r="B1618" t="s">
        <v>44</v>
      </c>
      <c r="C1618">
        <v>9</v>
      </c>
      <c r="D1618" t="s">
        <v>96</v>
      </c>
      <c r="E1618">
        <v>70</v>
      </c>
      <c r="F1618">
        <v>23060</v>
      </c>
      <c r="G1618">
        <v>3.0355594102341699</v>
      </c>
      <c r="H1618" t="s">
        <v>49</v>
      </c>
    </row>
    <row r="1619" spans="1:8">
      <c r="A1619" t="str">
        <f>CONCATENATE(B1619,C1619,VLOOKUP(H1619,Sheet1!$D$1:$E$21,2,0))</f>
        <v>S080000279population</v>
      </c>
      <c r="B1619" t="s">
        <v>45</v>
      </c>
      <c r="C1619">
        <v>9</v>
      </c>
      <c r="D1619" t="s">
        <v>96</v>
      </c>
      <c r="E1619">
        <v>1209</v>
      </c>
      <c r="F1619">
        <v>407070</v>
      </c>
      <c r="G1619">
        <v>2.97000515881789</v>
      </c>
      <c r="H1619" t="s">
        <v>49</v>
      </c>
    </row>
    <row r="1620" spans="1:8">
      <c r="A1620" t="str">
        <f>CONCATENATE(B1620,C1620,VLOOKUP(H1620,Sheet1!$D$1:$E$21,2,0))</f>
        <v>S080000289population</v>
      </c>
      <c r="B1620" t="s">
        <v>46</v>
      </c>
      <c r="C1620">
        <v>9</v>
      </c>
      <c r="D1620" t="s">
        <v>96</v>
      </c>
      <c r="E1620">
        <v>105</v>
      </c>
      <c r="F1620">
        <v>27600</v>
      </c>
      <c r="G1620">
        <v>3.8043478260869499</v>
      </c>
      <c r="H1620" t="s">
        <v>49</v>
      </c>
    </row>
    <row r="1621" spans="1:8">
      <c r="A1621" t="str">
        <f>CONCATENATE(B1621,C1621,VLOOKUP(H1621,Sheet1!$D$1:$E$21,2,0))</f>
        <v>S082000039population</v>
      </c>
      <c r="B1621" t="s">
        <v>50</v>
      </c>
      <c r="C1621">
        <v>9</v>
      </c>
      <c r="D1621" t="s">
        <v>96</v>
      </c>
      <c r="E1621">
        <v>65</v>
      </c>
      <c r="F1621" t="s">
        <v>22</v>
      </c>
      <c r="G1621" t="s">
        <v>22</v>
      </c>
      <c r="H1621" t="s">
        <v>49</v>
      </c>
    </row>
    <row r="1622" spans="1:8">
      <c r="A1622" t="str">
        <f>CONCATENATE(B1622,C1622,VLOOKUP(H1622,Sheet1!$D$1:$E$21,2,0))</f>
        <v>S0800001510population</v>
      </c>
      <c r="B1622" t="s">
        <v>33</v>
      </c>
      <c r="C1622">
        <v>10</v>
      </c>
      <c r="D1622" t="s">
        <v>97</v>
      </c>
      <c r="E1622">
        <v>990</v>
      </c>
      <c r="F1622">
        <v>372800</v>
      </c>
      <c r="G1622">
        <v>2.6555793991416299</v>
      </c>
      <c r="H1622" t="s">
        <v>49</v>
      </c>
    </row>
    <row r="1623" spans="1:8">
      <c r="A1623" t="str">
        <f>CONCATENATE(B1623,C1623,VLOOKUP(H1623,Sheet1!$D$1:$E$21,2,0))</f>
        <v>S0800001610population</v>
      </c>
      <c r="B1623" t="s">
        <v>34</v>
      </c>
      <c r="C1623">
        <v>10</v>
      </c>
      <c r="D1623" t="s">
        <v>97</v>
      </c>
      <c r="E1623">
        <v>308</v>
      </c>
      <c r="F1623">
        <v>113690</v>
      </c>
      <c r="G1623">
        <v>2.7091212947488699</v>
      </c>
      <c r="H1623" t="s">
        <v>49</v>
      </c>
    </row>
    <row r="1624" spans="1:8">
      <c r="A1624" t="str">
        <f>CONCATENATE(B1624,C1624,VLOOKUP(H1624,Sheet1!$D$1:$E$21,2,0))</f>
        <v>S0800001710population</v>
      </c>
      <c r="B1624" t="s">
        <v>35</v>
      </c>
      <c r="C1624">
        <v>10</v>
      </c>
      <c r="D1624" t="s">
        <v>97</v>
      </c>
      <c r="E1624">
        <v>419</v>
      </c>
      <c r="F1624">
        <v>151100</v>
      </c>
      <c r="G1624">
        <v>2.77299801455989</v>
      </c>
      <c r="H1624" t="s">
        <v>49</v>
      </c>
    </row>
    <row r="1625" spans="1:8">
      <c r="A1625" t="str">
        <f>CONCATENATE(B1625,C1625,VLOOKUP(H1625,Sheet1!$D$1:$E$21,2,0))</f>
        <v>S0800001810population</v>
      </c>
      <c r="B1625" t="s">
        <v>36</v>
      </c>
      <c r="C1625">
        <v>10</v>
      </c>
      <c r="D1625" t="s">
        <v>97</v>
      </c>
      <c r="E1625">
        <v>838</v>
      </c>
      <c r="F1625">
        <v>362610</v>
      </c>
      <c r="G1625">
        <v>2.3110228620280702</v>
      </c>
      <c r="H1625" t="s">
        <v>49</v>
      </c>
    </row>
    <row r="1626" spans="1:8">
      <c r="A1626" t="str">
        <f>CONCATENATE(B1626,C1626,VLOOKUP(H1626,Sheet1!$D$1:$E$21,2,0))</f>
        <v>S0800001910population</v>
      </c>
      <c r="B1626" t="s">
        <v>37</v>
      </c>
      <c r="C1626">
        <v>10</v>
      </c>
      <c r="D1626" t="s">
        <v>97</v>
      </c>
      <c r="E1626">
        <v>690</v>
      </c>
      <c r="F1626">
        <v>296020</v>
      </c>
      <c r="G1626">
        <v>2.33092358624417</v>
      </c>
      <c r="H1626" t="s">
        <v>49</v>
      </c>
    </row>
    <row r="1627" spans="1:8">
      <c r="A1627" t="str">
        <f>CONCATENATE(B1627,C1627,VLOOKUP(H1627,Sheet1!$D$1:$E$21,2,0))</f>
        <v>S0800002010population</v>
      </c>
      <c r="B1627" t="s">
        <v>38</v>
      </c>
      <c r="C1627">
        <v>10</v>
      </c>
      <c r="D1627" t="s">
        <v>97</v>
      </c>
      <c r="E1627">
        <v>1280</v>
      </c>
      <c r="F1627">
        <v>564850</v>
      </c>
      <c r="G1627">
        <v>2.2660883420376998</v>
      </c>
      <c r="H1627" t="s">
        <v>49</v>
      </c>
    </row>
    <row r="1628" spans="1:8">
      <c r="A1628" t="str">
        <f>CONCATENATE(B1628,C1628,VLOOKUP(H1628,Sheet1!$D$1:$E$21,2,0))</f>
        <v>S0800002110population</v>
      </c>
      <c r="B1628" t="s">
        <v>39</v>
      </c>
      <c r="C1628">
        <v>10</v>
      </c>
      <c r="D1628" t="s">
        <v>97</v>
      </c>
      <c r="E1628">
        <v>2889</v>
      </c>
      <c r="F1628">
        <v>1127840</v>
      </c>
      <c r="G1628">
        <v>2.5615335508582699</v>
      </c>
      <c r="H1628" t="s">
        <v>49</v>
      </c>
    </row>
    <row r="1629" spans="1:8">
      <c r="A1629" t="str">
        <f>CONCATENATE(B1629,C1629,VLOOKUP(H1629,Sheet1!$D$1:$E$21,2,0))</f>
        <v>S0800002210population</v>
      </c>
      <c r="B1629" t="s">
        <v>40</v>
      </c>
      <c r="C1629">
        <v>10</v>
      </c>
      <c r="D1629" t="s">
        <v>97</v>
      </c>
      <c r="E1629">
        <v>818</v>
      </c>
      <c r="F1629">
        <v>319350</v>
      </c>
      <c r="G1629">
        <v>2.5614529513073401</v>
      </c>
      <c r="H1629" t="s">
        <v>49</v>
      </c>
    </row>
    <row r="1630" spans="1:8">
      <c r="A1630" t="str">
        <f>CONCATENATE(B1630,C1630,VLOOKUP(H1630,Sheet1!$D$1:$E$21,2,0))</f>
        <v>S0800002310population</v>
      </c>
      <c r="B1630" t="s">
        <v>41</v>
      </c>
      <c r="C1630">
        <v>10</v>
      </c>
      <c r="D1630" t="s">
        <v>97</v>
      </c>
      <c r="E1630">
        <v>1561</v>
      </c>
      <c r="F1630">
        <v>649460</v>
      </c>
      <c r="G1630">
        <v>2.40353524466479</v>
      </c>
      <c r="H1630" t="s">
        <v>49</v>
      </c>
    </row>
    <row r="1631" spans="1:8">
      <c r="A1631" t="str">
        <f>CONCATENATE(B1631,C1631,VLOOKUP(H1631,Sheet1!$D$1:$E$21,2,0))</f>
        <v>S0800002410population</v>
      </c>
      <c r="B1631" t="s">
        <v>42</v>
      </c>
      <c r="C1631">
        <v>10</v>
      </c>
      <c r="D1631" t="s">
        <v>97</v>
      </c>
      <c r="E1631">
        <v>1700</v>
      </c>
      <c r="F1631">
        <v>825530</v>
      </c>
      <c r="G1631">
        <v>2.05928312720313</v>
      </c>
      <c r="H1631" t="s">
        <v>49</v>
      </c>
    </row>
    <row r="1632" spans="1:8">
      <c r="A1632" t="str">
        <f>CONCATENATE(B1632,C1632,VLOOKUP(H1632,Sheet1!$D$1:$E$21,2,0))</f>
        <v>S0800002510population</v>
      </c>
      <c r="B1632" t="s">
        <v>43</v>
      </c>
      <c r="C1632">
        <v>10</v>
      </c>
      <c r="D1632" t="s">
        <v>97</v>
      </c>
      <c r="E1632">
        <v>51</v>
      </c>
      <c r="F1632">
        <v>21220</v>
      </c>
      <c r="G1632">
        <v>2.4033930254476901</v>
      </c>
      <c r="H1632" t="s">
        <v>49</v>
      </c>
    </row>
    <row r="1633" spans="1:8">
      <c r="A1633" t="str">
        <f>CONCATENATE(B1633,C1633,VLOOKUP(H1633,Sheet1!$D$1:$E$21,2,0))</f>
        <v>S0800002610population</v>
      </c>
      <c r="B1633" t="s">
        <v>44</v>
      </c>
      <c r="C1633">
        <v>10</v>
      </c>
      <c r="D1633" t="s">
        <v>97</v>
      </c>
      <c r="E1633">
        <v>62</v>
      </c>
      <c r="F1633">
        <v>23060</v>
      </c>
      <c r="G1633">
        <v>2.6886383347788301</v>
      </c>
      <c r="H1633" t="s">
        <v>49</v>
      </c>
    </row>
    <row r="1634" spans="1:8">
      <c r="A1634" t="str">
        <f>CONCATENATE(B1634,C1634,VLOOKUP(H1634,Sheet1!$D$1:$E$21,2,0))</f>
        <v>S0800002710population</v>
      </c>
      <c r="B1634" t="s">
        <v>45</v>
      </c>
      <c r="C1634">
        <v>10</v>
      </c>
      <c r="D1634" t="s">
        <v>97</v>
      </c>
      <c r="E1634">
        <v>1026</v>
      </c>
      <c r="F1634">
        <v>407070</v>
      </c>
      <c r="G1634">
        <v>2.5204510280786998</v>
      </c>
      <c r="H1634" t="s">
        <v>49</v>
      </c>
    </row>
    <row r="1635" spans="1:8">
      <c r="A1635" t="str">
        <f>CONCATENATE(B1635,C1635,VLOOKUP(H1635,Sheet1!$D$1:$E$21,2,0))</f>
        <v>S0800002810population</v>
      </c>
      <c r="B1635" t="s">
        <v>46</v>
      </c>
      <c r="C1635">
        <v>10</v>
      </c>
      <c r="D1635" t="s">
        <v>97</v>
      </c>
      <c r="E1635">
        <v>81</v>
      </c>
      <c r="F1635">
        <v>27600</v>
      </c>
      <c r="G1635">
        <v>2.9347826086956501</v>
      </c>
      <c r="H1635" t="s">
        <v>49</v>
      </c>
    </row>
    <row r="1636" spans="1:8">
      <c r="A1636" t="str">
        <f>CONCATENATE(B1636,C1636,VLOOKUP(H1636,Sheet1!$D$1:$E$21,2,0))</f>
        <v>S0820000310population</v>
      </c>
      <c r="B1636" t="s">
        <v>50</v>
      </c>
      <c r="C1636">
        <v>10</v>
      </c>
      <c r="D1636" t="s">
        <v>97</v>
      </c>
      <c r="E1636">
        <v>78</v>
      </c>
      <c r="F1636" t="s">
        <v>22</v>
      </c>
      <c r="G1636" t="s">
        <v>22</v>
      </c>
      <c r="H1636" t="s">
        <v>49</v>
      </c>
    </row>
    <row r="1637" spans="1:8">
      <c r="A1637" t="str">
        <f>CONCATENATE(B1637,C1637,VLOOKUP(H1637,Sheet1!$D$1:$E$21,2,0))</f>
        <v>S0800001511population</v>
      </c>
      <c r="B1637" t="s">
        <v>33</v>
      </c>
      <c r="C1637">
        <v>11</v>
      </c>
      <c r="D1637" t="s">
        <v>98</v>
      </c>
      <c r="E1637">
        <v>942</v>
      </c>
      <c r="F1637">
        <v>372800</v>
      </c>
      <c r="G1637">
        <v>2.5268240343347599</v>
      </c>
      <c r="H1637" t="s">
        <v>49</v>
      </c>
    </row>
    <row r="1638" spans="1:8">
      <c r="A1638" t="str">
        <f>CONCATENATE(B1638,C1638,VLOOKUP(H1638,Sheet1!$D$1:$E$21,2,0))</f>
        <v>S0800001611population</v>
      </c>
      <c r="B1638" t="s">
        <v>34</v>
      </c>
      <c r="C1638">
        <v>11</v>
      </c>
      <c r="D1638" t="s">
        <v>98</v>
      </c>
      <c r="E1638">
        <v>292</v>
      </c>
      <c r="F1638">
        <v>113690</v>
      </c>
      <c r="G1638">
        <v>2.5683877209956898</v>
      </c>
      <c r="H1638" t="s">
        <v>49</v>
      </c>
    </row>
    <row r="1639" spans="1:8">
      <c r="A1639" t="str">
        <f>CONCATENATE(B1639,C1639,VLOOKUP(H1639,Sheet1!$D$1:$E$21,2,0))</f>
        <v>S0800001711population</v>
      </c>
      <c r="B1639" t="s">
        <v>35</v>
      </c>
      <c r="C1639">
        <v>11</v>
      </c>
      <c r="D1639" t="s">
        <v>98</v>
      </c>
      <c r="E1639">
        <v>441</v>
      </c>
      <c r="F1639">
        <v>151100</v>
      </c>
      <c r="G1639">
        <v>2.9185969556584999</v>
      </c>
      <c r="H1639" t="s">
        <v>49</v>
      </c>
    </row>
    <row r="1640" spans="1:8">
      <c r="A1640" t="str">
        <f>CONCATENATE(B1640,C1640,VLOOKUP(H1640,Sheet1!$D$1:$E$21,2,0))</f>
        <v>S0800001811population</v>
      </c>
      <c r="B1640" t="s">
        <v>36</v>
      </c>
      <c r="C1640">
        <v>11</v>
      </c>
      <c r="D1640" t="s">
        <v>98</v>
      </c>
      <c r="E1640">
        <v>880</v>
      </c>
      <c r="F1640">
        <v>362610</v>
      </c>
      <c r="G1640">
        <v>2.4268497835139602</v>
      </c>
      <c r="H1640" t="s">
        <v>49</v>
      </c>
    </row>
    <row r="1641" spans="1:8">
      <c r="A1641" t="str">
        <f>CONCATENATE(B1641,C1641,VLOOKUP(H1641,Sheet1!$D$1:$E$21,2,0))</f>
        <v>S0800001911population</v>
      </c>
      <c r="B1641" t="s">
        <v>37</v>
      </c>
      <c r="C1641">
        <v>11</v>
      </c>
      <c r="D1641" t="s">
        <v>98</v>
      </c>
      <c r="E1641">
        <v>673</v>
      </c>
      <c r="F1641">
        <v>296020</v>
      </c>
      <c r="G1641">
        <v>2.2734950341193101</v>
      </c>
      <c r="H1641" t="s">
        <v>49</v>
      </c>
    </row>
    <row r="1642" spans="1:8">
      <c r="A1642" t="str">
        <f>CONCATENATE(B1642,C1642,VLOOKUP(H1642,Sheet1!$D$1:$E$21,2,0))</f>
        <v>S0800002011population</v>
      </c>
      <c r="B1642" t="s">
        <v>38</v>
      </c>
      <c r="C1642">
        <v>11</v>
      </c>
      <c r="D1642" t="s">
        <v>98</v>
      </c>
      <c r="E1642">
        <v>1197</v>
      </c>
      <c r="F1642">
        <v>564850</v>
      </c>
      <c r="G1642">
        <v>2.1191466761086999</v>
      </c>
      <c r="H1642" t="s">
        <v>49</v>
      </c>
    </row>
    <row r="1643" spans="1:8">
      <c r="A1643" t="str">
        <f>CONCATENATE(B1643,C1643,VLOOKUP(H1643,Sheet1!$D$1:$E$21,2,0))</f>
        <v>S0800002111population</v>
      </c>
      <c r="B1643" t="s">
        <v>39</v>
      </c>
      <c r="C1643">
        <v>11</v>
      </c>
      <c r="D1643" t="s">
        <v>98</v>
      </c>
      <c r="E1643">
        <v>2783</v>
      </c>
      <c r="F1643">
        <v>1127840</v>
      </c>
      <c r="G1643">
        <v>2.4675485884522601</v>
      </c>
      <c r="H1643" t="s">
        <v>49</v>
      </c>
    </row>
    <row r="1644" spans="1:8">
      <c r="A1644" t="str">
        <f>CONCATENATE(B1644,C1644,VLOOKUP(H1644,Sheet1!$D$1:$E$21,2,0))</f>
        <v>S0800002211population</v>
      </c>
      <c r="B1644" t="s">
        <v>40</v>
      </c>
      <c r="C1644">
        <v>11</v>
      </c>
      <c r="D1644" t="s">
        <v>98</v>
      </c>
      <c r="E1644">
        <v>782</v>
      </c>
      <c r="F1644">
        <v>319350</v>
      </c>
      <c r="G1644">
        <v>2.4487239705652102</v>
      </c>
      <c r="H1644" t="s">
        <v>49</v>
      </c>
    </row>
    <row r="1645" spans="1:8">
      <c r="A1645" t="str">
        <f>CONCATENATE(B1645,C1645,VLOOKUP(H1645,Sheet1!$D$1:$E$21,2,0))</f>
        <v>S0800002311population</v>
      </c>
      <c r="B1645" t="s">
        <v>41</v>
      </c>
      <c r="C1645">
        <v>11</v>
      </c>
      <c r="D1645" t="s">
        <v>98</v>
      </c>
      <c r="E1645">
        <v>1525</v>
      </c>
      <c r="F1645">
        <v>649460</v>
      </c>
      <c r="G1645">
        <v>2.3481045791888602</v>
      </c>
      <c r="H1645" t="s">
        <v>49</v>
      </c>
    </row>
    <row r="1646" spans="1:8">
      <c r="A1646" t="str">
        <f>CONCATENATE(B1646,C1646,VLOOKUP(H1646,Sheet1!$D$1:$E$21,2,0))</f>
        <v>S0800002411population</v>
      </c>
      <c r="B1646" t="s">
        <v>42</v>
      </c>
      <c r="C1646">
        <v>11</v>
      </c>
      <c r="D1646" t="s">
        <v>98</v>
      </c>
      <c r="E1646">
        <v>1729</v>
      </c>
      <c r="F1646">
        <v>825530</v>
      </c>
      <c r="G1646">
        <v>2.0944120746671802</v>
      </c>
      <c r="H1646" t="s">
        <v>49</v>
      </c>
    </row>
    <row r="1647" spans="1:8">
      <c r="A1647" t="str">
        <f>CONCATENATE(B1647,C1647,VLOOKUP(H1647,Sheet1!$D$1:$E$21,2,0))</f>
        <v>S0800002511population</v>
      </c>
      <c r="B1647" t="s">
        <v>43</v>
      </c>
      <c r="C1647">
        <v>11</v>
      </c>
      <c r="D1647" t="s">
        <v>98</v>
      </c>
      <c r="E1647">
        <v>54</v>
      </c>
      <c r="F1647">
        <v>21220</v>
      </c>
      <c r="G1647">
        <v>2.5447690857681402</v>
      </c>
      <c r="H1647" t="s">
        <v>49</v>
      </c>
    </row>
    <row r="1648" spans="1:8">
      <c r="A1648" t="str">
        <f>CONCATENATE(B1648,C1648,VLOOKUP(H1648,Sheet1!$D$1:$E$21,2,0))</f>
        <v>S0800002611population</v>
      </c>
      <c r="B1648" t="s">
        <v>44</v>
      </c>
      <c r="C1648">
        <v>11</v>
      </c>
      <c r="D1648" t="s">
        <v>98</v>
      </c>
      <c r="E1648">
        <v>58</v>
      </c>
      <c r="F1648">
        <v>23060</v>
      </c>
      <c r="G1648">
        <v>2.51517779705117</v>
      </c>
      <c r="H1648" t="s">
        <v>49</v>
      </c>
    </row>
    <row r="1649" spans="1:8">
      <c r="A1649" t="str">
        <f>CONCATENATE(B1649,C1649,VLOOKUP(H1649,Sheet1!$D$1:$E$21,2,0))</f>
        <v>S0800002711population</v>
      </c>
      <c r="B1649" t="s">
        <v>45</v>
      </c>
      <c r="C1649">
        <v>11</v>
      </c>
      <c r="D1649" t="s">
        <v>98</v>
      </c>
      <c r="E1649">
        <v>995</v>
      </c>
      <c r="F1649">
        <v>407070</v>
      </c>
      <c r="G1649">
        <v>2.4442970496474801</v>
      </c>
      <c r="H1649" t="s">
        <v>49</v>
      </c>
    </row>
    <row r="1650" spans="1:8">
      <c r="A1650" t="str">
        <f>CONCATENATE(B1650,C1650,VLOOKUP(H1650,Sheet1!$D$1:$E$21,2,0))</f>
        <v>S0800002811population</v>
      </c>
      <c r="B1650" t="s">
        <v>46</v>
      </c>
      <c r="C1650">
        <v>11</v>
      </c>
      <c r="D1650" t="s">
        <v>98</v>
      </c>
      <c r="E1650">
        <v>87</v>
      </c>
      <c r="F1650">
        <v>27600</v>
      </c>
      <c r="G1650">
        <v>3.1521739130434701</v>
      </c>
      <c r="H1650" t="s">
        <v>49</v>
      </c>
    </row>
    <row r="1651" spans="1:8">
      <c r="A1651" t="str">
        <f>CONCATENATE(B1651,C1651,VLOOKUP(H1651,Sheet1!$D$1:$E$21,2,0))</f>
        <v>S0820000311population</v>
      </c>
      <c r="B1651" t="s">
        <v>50</v>
      </c>
      <c r="C1651">
        <v>11</v>
      </c>
      <c r="D1651" t="s">
        <v>98</v>
      </c>
      <c r="E1651">
        <v>84</v>
      </c>
      <c r="F1651" t="s">
        <v>22</v>
      </c>
      <c r="G1651" t="s">
        <v>22</v>
      </c>
      <c r="H1651" t="s">
        <v>49</v>
      </c>
    </row>
    <row r="1652" spans="1:8">
      <c r="A1652" t="str">
        <f>CONCATENATE(B1652,C1652,VLOOKUP(H1652,Sheet1!$D$1:$E$21,2,0))</f>
        <v>S0800001512population</v>
      </c>
      <c r="B1652" t="s">
        <v>33</v>
      </c>
      <c r="C1652">
        <v>12</v>
      </c>
      <c r="D1652" t="s">
        <v>99</v>
      </c>
      <c r="E1652">
        <v>1139</v>
      </c>
      <c r="F1652">
        <v>372800</v>
      </c>
      <c r="G1652">
        <v>3.0552575107296098</v>
      </c>
      <c r="H1652" t="s">
        <v>49</v>
      </c>
    </row>
    <row r="1653" spans="1:8">
      <c r="A1653" t="str">
        <f>CONCATENATE(B1653,C1653,VLOOKUP(H1653,Sheet1!$D$1:$E$21,2,0))</f>
        <v>S0800001612population</v>
      </c>
      <c r="B1653" t="s">
        <v>34</v>
      </c>
      <c r="C1653">
        <v>12</v>
      </c>
      <c r="D1653" t="s">
        <v>99</v>
      </c>
      <c r="E1653">
        <v>309</v>
      </c>
      <c r="F1653">
        <v>113690</v>
      </c>
      <c r="G1653">
        <v>2.7179171431084499</v>
      </c>
      <c r="H1653" t="s">
        <v>49</v>
      </c>
    </row>
    <row r="1654" spans="1:8">
      <c r="A1654" t="str">
        <f>CONCATENATE(B1654,C1654,VLOOKUP(H1654,Sheet1!$D$1:$E$21,2,0))</f>
        <v>S0800001712population</v>
      </c>
      <c r="B1654" t="s">
        <v>35</v>
      </c>
      <c r="C1654">
        <v>12</v>
      </c>
      <c r="D1654" t="s">
        <v>99</v>
      </c>
      <c r="E1654">
        <v>463</v>
      </c>
      <c r="F1654">
        <v>151100</v>
      </c>
      <c r="G1654">
        <v>3.0641958967571101</v>
      </c>
      <c r="H1654" t="s">
        <v>49</v>
      </c>
    </row>
    <row r="1655" spans="1:8">
      <c r="A1655" t="str">
        <f>CONCATENATE(B1655,C1655,VLOOKUP(H1655,Sheet1!$D$1:$E$21,2,0))</f>
        <v>S0800001812population</v>
      </c>
      <c r="B1655" t="s">
        <v>36</v>
      </c>
      <c r="C1655">
        <v>12</v>
      </c>
      <c r="D1655" t="s">
        <v>99</v>
      </c>
      <c r="E1655">
        <v>951</v>
      </c>
      <c r="F1655">
        <v>362610</v>
      </c>
      <c r="G1655">
        <v>2.6226524365020198</v>
      </c>
      <c r="H1655" t="s">
        <v>49</v>
      </c>
    </row>
    <row r="1656" spans="1:8">
      <c r="A1656" t="str">
        <f>CONCATENATE(B1656,C1656,VLOOKUP(H1656,Sheet1!$D$1:$E$21,2,0))</f>
        <v>S0800001912population</v>
      </c>
      <c r="B1656" t="s">
        <v>37</v>
      </c>
      <c r="C1656">
        <v>12</v>
      </c>
      <c r="D1656" t="s">
        <v>99</v>
      </c>
      <c r="E1656">
        <v>709</v>
      </c>
      <c r="F1656">
        <v>296020</v>
      </c>
      <c r="G1656">
        <v>2.39510843861901</v>
      </c>
      <c r="H1656" t="s">
        <v>49</v>
      </c>
    </row>
    <row r="1657" spans="1:8">
      <c r="A1657" t="str">
        <f>CONCATENATE(B1657,C1657,VLOOKUP(H1657,Sheet1!$D$1:$E$21,2,0))</f>
        <v>S0800002012population</v>
      </c>
      <c r="B1657" t="s">
        <v>38</v>
      </c>
      <c r="C1657">
        <v>12</v>
      </c>
      <c r="D1657" t="s">
        <v>99</v>
      </c>
      <c r="E1657">
        <v>1337</v>
      </c>
      <c r="F1657">
        <v>564850</v>
      </c>
      <c r="G1657">
        <v>2.3670000885190698</v>
      </c>
      <c r="H1657" t="s">
        <v>49</v>
      </c>
    </row>
    <row r="1658" spans="1:8">
      <c r="A1658" t="str">
        <f>CONCATENATE(B1658,C1658,VLOOKUP(H1658,Sheet1!$D$1:$E$21,2,0))</f>
        <v>S0800002112population</v>
      </c>
      <c r="B1658" t="s">
        <v>39</v>
      </c>
      <c r="C1658">
        <v>12</v>
      </c>
      <c r="D1658" t="s">
        <v>99</v>
      </c>
      <c r="E1658">
        <v>3154</v>
      </c>
      <c r="F1658">
        <v>1127840</v>
      </c>
      <c r="G1658">
        <v>2.7964959568733101</v>
      </c>
      <c r="H1658" t="s">
        <v>49</v>
      </c>
    </row>
    <row r="1659" spans="1:8">
      <c r="A1659" t="str">
        <f>CONCATENATE(B1659,C1659,VLOOKUP(H1659,Sheet1!$D$1:$E$21,2,0))</f>
        <v>S0800002212population</v>
      </c>
      <c r="B1659" t="s">
        <v>40</v>
      </c>
      <c r="C1659">
        <v>12</v>
      </c>
      <c r="D1659" t="s">
        <v>99</v>
      </c>
      <c r="E1659">
        <v>920</v>
      </c>
      <c r="F1659">
        <v>319350</v>
      </c>
      <c r="G1659">
        <v>2.88085173007671</v>
      </c>
      <c r="H1659" t="s">
        <v>49</v>
      </c>
    </row>
    <row r="1660" spans="1:8">
      <c r="A1660" t="str">
        <f>CONCATENATE(B1660,C1660,VLOOKUP(H1660,Sheet1!$D$1:$E$21,2,0))</f>
        <v>S0800002312population</v>
      </c>
      <c r="B1660" t="s">
        <v>41</v>
      </c>
      <c r="C1660">
        <v>12</v>
      </c>
      <c r="D1660" t="s">
        <v>99</v>
      </c>
      <c r="E1660">
        <v>1720</v>
      </c>
      <c r="F1660">
        <v>649460</v>
      </c>
      <c r="G1660">
        <v>2.6483540171834998</v>
      </c>
      <c r="H1660" t="s">
        <v>49</v>
      </c>
    </row>
    <row r="1661" spans="1:8">
      <c r="A1661" t="str">
        <f>CONCATENATE(B1661,C1661,VLOOKUP(H1661,Sheet1!$D$1:$E$21,2,0))</f>
        <v>S0800002412population</v>
      </c>
      <c r="B1661" t="s">
        <v>42</v>
      </c>
      <c r="C1661">
        <v>12</v>
      </c>
      <c r="D1661" t="s">
        <v>99</v>
      </c>
      <c r="E1661">
        <v>2002</v>
      </c>
      <c r="F1661">
        <v>825530</v>
      </c>
      <c r="G1661">
        <v>2.4251087180356801</v>
      </c>
      <c r="H1661" t="s">
        <v>49</v>
      </c>
    </row>
    <row r="1662" spans="1:8">
      <c r="A1662" t="str">
        <f>CONCATENATE(B1662,C1662,VLOOKUP(H1662,Sheet1!$D$1:$E$21,2,0))</f>
        <v>S0800002512population</v>
      </c>
      <c r="B1662" t="s">
        <v>43</v>
      </c>
      <c r="C1662">
        <v>12</v>
      </c>
      <c r="D1662" t="s">
        <v>99</v>
      </c>
      <c r="E1662">
        <v>61</v>
      </c>
      <c r="F1662">
        <v>21220</v>
      </c>
      <c r="G1662">
        <v>2.8746465598491899</v>
      </c>
      <c r="H1662" t="s">
        <v>49</v>
      </c>
    </row>
    <row r="1663" spans="1:8">
      <c r="A1663" t="str">
        <f>CONCATENATE(B1663,C1663,VLOOKUP(H1663,Sheet1!$D$1:$E$21,2,0))</f>
        <v>S0800002612population</v>
      </c>
      <c r="B1663" t="s">
        <v>44</v>
      </c>
      <c r="C1663">
        <v>12</v>
      </c>
      <c r="D1663" t="s">
        <v>99</v>
      </c>
      <c r="E1663">
        <v>46</v>
      </c>
      <c r="F1663">
        <v>23060</v>
      </c>
      <c r="G1663">
        <v>1.99479618386816</v>
      </c>
      <c r="H1663" t="s">
        <v>49</v>
      </c>
    </row>
    <row r="1664" spans="1:8">
      <c r="A1664" t="str">
        <f>CONCATENATE(B1664,C1664,VLOOKUP(H1664,Sheet1!$D$1:$E$21,2,0))</f>
        <v>S0800002712population</v>
      </c>
      <c r="B1664" t="s">
        <v>45</v>
      </c>
      <c r="C1664">
        <v>12</v>
      </c>
      <c r="D1664" t="s">
        <v>99</v>
      </c>
      <c r="E1664">
        <v>1185</v>
      </c>
      <c r="F1664">
        <v>407070</v>
      </c>
      <c r="G1664">
        <v>2.9110472400324201</v>
      </c>
      <c r="H1664" t="s">
        <v>49</v>
      </c>
    </row>
    <row r="1665" spans="1:8">
      <c r="A1665" t="str">
        <f>CONCATENATE(B1665,C1665,VLOOKUP(H1665,Sheet1!$D$1:$E$21,2,0))</f>
        <v>S0800002812population</v>
      </c>
      <c r="B1665" t="s">
        <v>46</v>
      </c>
      <c r="C1665">
        <v>12</v>
      </c>
      <c r="D1665" t="s">
        <v>99</v>
      </c>
      <c r="E1665">
        <v>80</v>
      </c>
      <c r="F1665">
        <v>27600</v>
      </c>
      <c r="G1665">
        <v>2.8985507246376798</v>
      </c>
      <c r="H1665" t="s">
        <v>49</v>
      </c>
    </row>
    <row r="1666" spans="1:8">
      <c r="A1666" t="str">
        <f>CONCATENATE(B1666,C1666,VLOOKUP(H1666,Sheet1!$D$1:$E$21,2,0))</f>
        <v>S0820000312population</v>
      </c>
      <c r="B1666" t="s">
        <v>50</v>
      </c>
      <c r="C1666">
        <v>12</v>
      </c>
      <c r="D1666" t="s">
        <v>99</v>
      </c>
      <c r="E1666">
        <v>59</v>
      </c>
      <c r="F1666" t="s">
        <v>22</v>
      </c>
      <c r="G1666" t="s">
        <v>22</v>
      </c>
      <c r="H1666" t="s">
        <v>49</v>
      </c>
    </row>
    <row r="1667" spans="1:8">
      <c r="A1667" t="str">
        <f>CONCATENATE(B1667,C1667,VLOOKUP(H1667,Sheet1!$D$1:$E$21,2,0))</f>
        <v>S0800001513population</v>
      </c>
      <c r="B1667" t="s">
        <v>33</v>
      </c>
      <c r="C1667">
        <v>13</v>
      </c>
      <c r="D1667" t="s">
        <v>75</v>
      </c>
      <c r="E1667">
        <v>1133</v>
      </c>
      <c r="F1667">
        <v>373760</v>
      </c>
      <c r="G1667">
        <v>3.0313570205479401</v>
      </c>
      <c r="H1667" t="s">
        <v>49</v>
      </c>
    </row>
    <row r="1668" spans="1:8">
      <c r="A1668" t="str">
        <f>CONCATENATE(B1668,C1668,VLOOKUP(H1668,Sheet1!$D$1:$E$21,2,0))</f>
        <v>S0800001613population</v>
      </c>
      <c r="B1668" t="s">
        <v>34</v>
      </c>
      <c r="C1668">
        <v>13</v>
      </c>
      <c r="D1668" t="s">
        <v>75</v>
      </c>
      <c r="E1668">
        <v>315</v>
      </c>
      <c r="F1668">
        <v>113880</v>
      </c>
      <c r="G1668">
        <v>2.76606954689146</v>
      </c>
      <c r="H1668" t="s">
        <v>49</v>
      </c>
    </row>
    <row r="1669" spans="1:8">
      <c r="A1669" t="str">
        <f>CONCATENATE(B1669,C1669,VLOOKUP(H1669,Sheet1!$D$1:$E$21,2,0))</f>
        <v>S0800001713population</v>
      </c>
      <c r="B1669" t="s">
        <v>35</v>
      </c>
      <c r="C1669">
        <v>13</v>
      </c>
      <c r="D1669" t="s">
        <v>75</v>
      </c>
      <c r="E1669">
        <v>466</v>
      </c>
      <c r="F1669">
        <v>151410</v>
      </c>
      <c r="G1669">
        <v>3.0777359487484302</v>
      </c>
      <c r="H1669" t="s">
        <v>49</v>
      </c>
    </row>
    <row r="1670" spans="1:8">
      <c r="A1670" t="str">
        <f>CONCATENATE(B1670,C1670,VLOOKUP(H1670,Sheet1!$D$1:$E$21,2,0))</f>
        <v>S0800001813population</v>
      </c>
      <c r="B1670" t="s">
        <v>36</v>
      </c>
      <c r="C1670">
        <v>13</v>
      </c>
      <c r="D1670" t="s">
        <v>75</v>
      </c>
      <c r="E1670">
        <v>963</v>
      </c>
      <c r="F1670">
        <v>365300</v>
      </c>
      <c r="G1670">
        <v>2.6361894333424498</v>
      </c>
      <c r="H1670" t="s">
        <v>49</v>
      </c>
    </row>
    <row r="1671" spans="1:8">
      <c r="A1671" t="str">
        <f>CONCATENATE(B1671,C1671,VLOOKUP(H1671,Sheet1!$D$1:$E$21,2,0))</f>
        <v>S0800001913population</v>
      </c>
      <c r="B1671" t="s">
        <v>37</v>
      </c>
      <c r="C1671">
        <v>13</v>
      </c>
      <c r="D1671" t="s">
        <v>75</v>
      </c>
      <c r="E1671">
        <v>761</v>
      </c>
      <c r="F1671">
        <v>298080</v>
      </c>
      <c r="G1671">
        <v>2.5530059044551798</v>
      </c>
      <c r="H1671" t="s">
        <v>49</v>
      </c>
    </row>
    <row r="1672" spans="1:8">
      <c r="A1672" t="str">
        <f>CONCATENATE(B1672,C1672,VLOOKUP(H1672,Sheet1!$D$1:$E$21,2,0))</f>
        <v>S0800002013population</v>
      </c>
      <c r="B1672" t="s">
        <v>38</v>
      </c>
      <c r="C1672">
        <v>13</v>
      </c>
      <c r="D1672" t="s">
        <v>75</v>
      </c>
      <c r="E1672">
        <v>1404</v>
      </c>
      <c r="F1672">
        <v>569580</v>
      </c>
      <c r="G1672">
        <v>2.4649741915095298</v>
      </c>
      <c r="H1672" t="s">
        <v>49</v>
      </c>
    </row>
    <row r="1673" spans="1:8">
      <c r="A1673" t="str">
        <f>CONCATENATE(B1673,C1673,VLOOKUP(H1673,Sheet1!$D$1:$E$21,2,0))</f>
        <v>S0800002113population</v>
      </c>
      <c r="B1673" t="s">
        <v>39</v>
      </c>
      <c r="C1673">
        <v>13</v>
      </c>
      <c r="D1673" t="s">
        <v>75</v>
      </c>
      <c r="E1673">
        <v>3253</v>
      </c>
      <c r="F1673">
        <v>1135400</v>
      </c>
      <c r="G1673">
        <v>2.8650695790029901</v>
      </c>
      <c r="H1673" t="s">
        <v>49</v>
      </c>
    </row>
    <row r="1674" spans="1:8">
      <c r="A1674" t="str">
        <f>CONCATENATE(B1674,C1674,VLOOKUP(H1674,Sheet1!$D$1:$E$21,2,0))</f>
        <v>S0800002213population</v>
      </c>
      <c r="B1674" t="s">
        <v>40</v>
      </c>
      <c r="C1674">
        <v>13</v>
      </c>
      <c r="D1674" t="s">
        <v>75</v>
      </c>
      <c r="E1674">
        <v>894</v>
      </c>
      <c r="F1674">
        <v>321660</v>
      </c>
      <c r="G1674">
        <v>2.7793322141391501</v>
      </c>
      <c r="H1674" t="s">
        <v>49</v>
      </c>
    </row>
    <row r="1675" spans="1:8">
      <c r="A1675" t="str">
        <f>CONCATENATE(B1675,C1675,VLOOKUP(H1675,Sheet1!$D$1:$E$21,2,0))</f>
        <v>S0800002313population</v>
      </c>
      <c r="B1675" t="s">
        <v>41</v>
      </c>
      <c r="C1675">
        <v>13</v>
      </c>
      <c r="D1675" t="s">
        <v>75</v>
      </c>
      <c r="E1675">
        <v>1750</v>
      </c>
      <c r="F1675">
        <v>651620</v>
      </c>
      <c r="G1675">
        <v>2.6856143150916099</v>
      </c>
      <c r="H1675" t="s">
        <v>49</v>
      </c>
    </row>
    <row r="1676" spans="1:8">
      <c r="A1676" t="str">
        <f>CONCATENATE(B1676,C1676,VLOOKUP(H1676,Sheet1!$D$1:$E$21,2,0))</f>
        <v>S0800002413population</v>
      </c>
      <c r="B1676" t="s">
        <v>42</v>
      </c>
      <c r="C1676">
        <v>13</v>
      </c>
      <c r="D1676" t="s">
        <v>75</v>
      </c>
      <c r="E1676">
        <v>1968</v>
      </c>
      <c r="F1676">
        <v>836610</v>
      </c>
      <c r="G1676">
        <v>2.3523505576074801</v>
      </c>
      <c r="H1676" t="s">
        <v>49</v>
      </c>
    </row>
    <row r="1677" spans="1:8">
      <c r="A1677" t="str">
        <f>CONCATENATE(B1677,C1677,VLOOKUP(H1677,Sheet1!$D$1:$E$21,2,0))</f>
        <v>S0800002513population</v>
      </c>
      <c r="B1677" t="s">
        <v>43</v>
      </c>
      <c r="C1677">
        <v>13</v>
      </c>
      <c r="D1677" t="s">
        <v>75</v>
      </c>
      <c r="E1677">
        <v>61</v>
      </c>
      <c r="F1677">
        <v>21420</v>
      </c>
      <c r="G1677">
        <v>2.8478057889822499</v>
      </c>
      <c r="H1677" t="s">
        <v>49</v>
      </c>
    </row>
    <row r="1678" spans="1:8">
      <c r="A1678" t="str">
        <f>CONCATENATE(B1678,C1678,VLOOKUP(H1678,Sheet1!$D$1:$E$21,2,0))</f>
        <v>S0800002613population</v>
      </c>
      <c r="B1678" t="s">
        <v>44</v>
      </c>
      <c r="C1678">
        <v>13</v>
      </c>
      <c r="D1678" t="s">
        <v>75</v>
      </c>
      <c r="E1678">
        <v>65</v>
      </c>
      <c r="F1678">
        <v>23240</v>
      </c>
      <c r="G1678">
        <v>2.7969018932874299</v>
      </c>
      <c r="H1678" t="s">
        <v>49</v>
      </c>
    </row>
    <row r="1679" spans="1:8">
      <c r="A1679" t="str">
        <f>CONCATENATE(B1679,C1679,VLOOKUP(H1679,Sheet1!$D$1:$E$21,2,0))</f>
        <v>S0800002713population</v>
      </c>
      <c r="B1679" t="s">
        <v>45</v>
      </c>
      <c r="C1679">
        <v>13</v>
      </c>
      <c r="D1679" t="s">
        <v>75</v>
      </c>
      <c r="E1679">
        <v>1159</v>
      </c>
      <c r="F1679">
        <v>410250</v>
      </c>
      <c r="G1679">
        <v>2.8251066422912801</v>
      </c>
      <c r="H1679" t="s">
        <v>49</v>
      </c>
    </row>
    <row r="1680" spans="1:8">
      <c r="A1680" t="str">
        <f>CONCATENATE(B1680,C1680,VLOOKUP(H1680,Sheet1!$D$1:$E$21,2,0))</f>
        <v>S0800002813population</v>
      </c>
      <c r="B1680" t="s">
        <v>46</v>
      </c>
      <c r="C1680">
        <v>13</v>
      </c>
      <c r="D1680" t="s">
        <v>75</v>
      </c>
      <c r="E1680">
        <v>85</v>
      </c>
      <c r="F1680">
        <v>27690</v>
      </c>
      <c r="G1680">
        <v>3.0697002527988402</v>
      </c>
      <c r="H1680" t="s">
        <v>49</v>
      </c>
    </row>
    <row r="1681" spans="1:8">
      <c r="A1681" t="str">
        <f>CONCATENATE(B1681,C1681,VLOOKUP(H1681,Sheet1!$D$1:$E$21,2,0))</f>
        <v>S0820000313population</v>
      </c>
      <c r="B1681" t="s">
        <v>50</v>
      </c>
      <c r="C1681">
        <v>13</v>
      </c>
      <c r="D1681" t="s">
        <v>75</v>
      </c>
      <c r="E1681">
        <v>74</v>
      </c>
      <c r="F1681" t="s">
        <v>22</v>
      </c>
      <c r="G1681" t="s">
        <v>22</v>
      </c>
      <c r="H1681" t="s">
        <v>49</v>
      </c>
    </row>
    <row r="1682" spans="1:8">
      <c r="A1682" t="str">
        <f>CONCATENATE(B1682,C1682,VLOOKUP(H1682,Sheet1!$D$1:$E$21,2,0))</f>
        <v>S0800001514population</v>
      </c>
      <c r="B1682" t="s">
        <v>33</v>
      </c>
      <c r="C1682">
        <v>14</v>
      </c>
      <c r="D1682" t="s">
        <v>76</v>
      </c>
      <c r="E1682">
        <v>1043</v>
      </c>
      <c r="F1682">
        <v>373760</v>
      </c>
      <c r="G1682">
        <v>2.7905607876712302</v>
      </c>
      <c r="H1682" t="s">
        <v>49</v>
      </c>
    </row>
    <row r="1683" spans="1:8">
      <c r="A1683" t="str">
        <f>CONCATENATE(B1683,C1683,VLOOKUP(H1683,Sheet1!$D$1:$E$21,2,0))</f>
        <v>S0800001614population</v>
      </c>
      <c r="B1683" t="s">
        <v>34</v>
      </c>
      <c r="C1683">
        <v>14</v>
      </c>
      <c r="D1683" t="s">
        <v>76</v>
      </c>
      <c r="E1683">
        <v>281</v>
      </c>
      <c r="F1683">
        <v>113880</v>
      </c>
      <c r="G1683">
        <v>2.4675096592904802</v>
      </c>
      <c r="H1683" t="s">
        <v>49</v>
      </c>
    </row>
    <row r="1684" spans="1:8">
      <c r="A1684" t="str">
        <f>CONCATENATE(B1684,C1684,VLOOKUP(H1684,Sheet1!$D$1:$E$21,2,0))</f>
        <v>S0800001714population</v>
      </c>
      <c r="B1684" t="s">
        <v>35</v>
      </c>
      <c r="C1684">
        <v>14</v>
      </c>
      <c r="D1684" t="s">
        <v>76</v>
      </c>
      <c r="E1684">
        <v>407</v>
      </c>
      <c r="F1684">
        <v>151410</v>
      </c>
      <c r="G1684">
        <v>2.6880655174691199</v>
      </c>
      <c r="H1684" t="s">
        <v>49</v>
      </c>
    </row>
    <row r="1685" spans="1:8">
      <c r="A1685" t="str">
        <f>CONCATENATE(B1685,C1685,VLOOKUP(H1685,Sheet1!$D$1:$E$21,2,0))</f>
        <v>S0800001814population</v>
      </c>
      <c r="B1685" t="s">
        <v>36</v>
      </c>
      <c r="C1685">
        <v>14</v>
      </c>
      <c r="D1685" t="s">
        <v>76</v>
      </c>
      <c r="E1685">
        <v>911</v>
      </c>
      <c r="F1685">
        <v>365300</v>
      </c>
      <c r="G1685">
        <v>2.4938406788940499</v>
      </c>
      <c r="H1685" t="s">
        <v>49</v>
      </c>
    </row>
    <row r="1686" spans="1:8">
      <c r="A1686" t="str">
        <f>CONCATENATE(B1686,C1686,VLOOKUP(H1686,Sheet1!$D$1:$E$21,2,0))</f>
        <v>S0800001914population</v>
      </c>
      <c r="B1686" t="s">
        <v>37</v>
      </c>
      <c r="C1686">
        <v>14</v>
      </c>
      <c r="D1686" t="s">
        <v>76</v>
      </c>
      <c r="E1686">
        <v>679</v>
      </c>
      <c r="F1686">
        <v>298080</v>
      </c>
      <c r="G1686">
        <v>2.2779119699409498</v>
      </c>
      <c r="H1686" t="s">
        <v>49</v>
      </c>
    </row>
    <row r="1687" spans="1:8">
      <c r="A1687" t="str">
        <f>CONCATENATE(B1687,C1687,VLOOKUP(H1687,Sheet1!$D$1:$E$21,2,0))</f>
        <v>S0800002014population</v>
      </c>
      <c r="B1687" t="s">
        <v>38</v>
      </c>
      <c r="C1687">
        <v>14</v>
      </c>
      <c r="D1687" t="s">
        <v>76</v>
      </c>
      <c r="E1687">
        <v>1206</v>
      </c>
      <c r="F1687">
        <v>569580</v>
      </c>
      <c r="G1687">
        <v>2.11734962604024</v>
      </c>
      <c r="H1687" t="s">
        <v>49</v>
      </c>
    </row>
    <row r="1688" spans="1:8">
      <c r="A1688" t="str">
        <f>CONCATENATE(B1688,C1688,VLOOKUP(H1688,Sheet1!$D$1:$E$21,2,0))</f>
        <v>S0800002114population</v>
      </c>
      <c r="B1688" t="s">
        <v>39</v>
      </c>
      <c r="C1688">
        <v>14</v>
      </c>
      <c r="D1688" t="s">
        <v>76</v>
      </c>
      <c r="E1688">
        <v>2915</v>
      </c>
      <c r="F1688">
        <v>1135400</v>
      </c>
      <c r="G1688">
        <v>2.5673771358111601</v>
      </c>
      <c r="H1688" t="s">
        <v>49</v>
      </c>
    </row>
    <row r="1689" spans="1:8">
      <c r="A1689" t="str">
        <f>CONCATENATE(B1689,C1689,VLOOKUP(H1689,Sheet1!$D$1:$E$21,2,0))</f>
        <v>S0800002214population</v>
      </c>
      <c r="B1689" t="s">
        <v>40</v>
      </c>
      <c r="C1689">
        <v>14</v>
      </c>
      <c r="D1689" t="s">
        <v>76</v>
      </c>
      <c r="E1689">
        <v>821</v>
      </c>
      <c r="F1689">
        <v>321660</v>
      </c>
      <c r="G1689">
        <v>2.5523845053783498</v>
      </c>
      <c r="H1689" t="s">
        <v>49</v>
      </c>
    </row>
    <row r="1690" spans="1:8">
      <c r="A1690" t="str">
        <f>CONCATENATE(B1690,C1690,VLOOKUP(H1690,Sheet1!$D$1:$E$21,2,0))</f>
        <v>S0800002314population</v>
      </c>
      <c r="B1690" t="s">
        <v>41</v>
      </c>
      <c r="C1690">
        <v>14</v>
      </c>
      <c r="D1690" t="s">
        <v>76</v>
      </c>
      <c r="E1690">
        <v>1586</v>
      </c>
      <c r="F1690">
        <v>651620</v>
      </c>
      <c r="G1690">
        <v>2.43393388784874</v>
      </c>
      <c r="H1690" t="s">
        <v>49</v>
      </c>
    </row>
    <row r="1691" spans="1:8">
      <c r="A1691" t="str">
        <f>CONCATENATE(B1691,C1691,VLOOKUP(H1691,Sheet1!$D$1:$E$21,2,0))</f>
        <v>S0800002414population</v>
      </c>
      <c r="B1691" t="s">
        <v>42</v>
      </c>
      <c r="C1691">
        <v>14</v>
      </c>
      <c r="D1691" t="s">
        <v>76</v>
      </c>
      <c r="E1691">
        <v>1749</v>
      </c>
      <c r="F1691">
        <v>836610</v>
      </c>
      <c r="G1691">
        <v>2.0905798400688398</v>
      </c>
      <c r="H1691" t="s">
        <v>49</v>
      </c>
    </row>
    <row r="1692" spans="1:8">
      <c r="A1692" t="str">
        <f>CONCATENATE(B1692,C1692,VLOOKUP(H1692,Sheet1!$D$1:$E$21,2,0))</f>
        <v>S0800002514population</v>
      </c>
      <c r="B1692" t="s">
        <v>43</v>
      </c>
      <c r="C1692">
        <v>14</v>
      </c>
      <c r="D1692" t="s">
        <v>76</v>
      </c>
      <c r="E1692">
        <v>55</v>
      </c>
      <c r="F1692">
        <v>21420</v>
      </c>
      <c r="G1692">
        <v>2.5676937441643299</v>
      </c>
      <c r="H1692" t="s">
        <v>49</v>
      </c>
    </row>
    <row r="1693" spans="1:8">
      <c r="A1693" t="str">
        <f>CONCATENATE(B1693,C1693,VLOOKUP(H1693,Sheet1!$D$1:$E$21,2,0))</f>
        <v>S0800002614population</v>
      </c>
      <c r="B1693" t="s">
        <v>44</v>
      </c>
      <c r="C1693">
        <v>14</v>
      </c>
      <c r="D1693" t="s">
        <v>76</v>
      </c>
      <c r="E1693">
        <v>57</v>
      </c>
      <c r="F1693">
        <v>23240</v>
      </c>
      <c r="G1693">
        <v>2.4526678141135898</v>
      </c>
      <c r="H1693" t="s">
        <v>49</v>
      </c>
    </row>
    <row r="1694" spans="1:8">
      <c r="A1694" t="str">
        <f>CONCATENATE(B1694,C1694,VLOOKUP(H1694,Sheet1!$D$1:$E$21,2,0))</f>
        <v>S0800002714population</v>
      </c>
      <c r="B1694" t="s">
        <v>45</v>
      </c>
      <c r="C1694">
        <v>14</v>
      </c>
      <c r="D1694" t="s">
        <v>76</v>
      </c>
      <c r="E1694">
        <v>1069</v>
      </c>
      <c r="F1694">
        <v>410250</v>
      </c>
      <c r="G1694">
        <v>2.6057282145033498</v>
      </c>
      <c r="H1694" t="s">
        <v>49</v>
      </c>
    </row>
    <row r="1695" spans="1:8">
      <c r="A1695" t="str">
        <f>CONCATENATE(B1695,C1695,VLOOKUP(H1695,Sheet1!$D$1:$E$21,2,0))</f>
        <v>S0800002814population</v>
      </c>
      <c r="B1695" t="s">
        <v>46</v>
      </c>
      <c r="C1695">
        <v>14</v>
      </c>
      <c r="D1695" t="s">
        <v>76</v>
      </c>
      <c r="E1695">
        <v>91</v>
      </c>
      <c r="F1695">
        <v>27690</v>
      </c>
      <c r="G1695">
        <v>3.2863849765258202</v>
      </c>
      <c r="H1695" t="s">
        <v>49</v>
      </c>
    </row>
    <row r="1696" spans="1:8">
      <c r="A1696" t="str">
        <f>CONCATENATE(B1696,C1696,VLOOKUP(H1696,Sheet1!$D$1:$E$21,2,0))</f>
        <v>S0820000314population</v>
      </c>
      <c r="B1696" t="s">
        <v>50</v>
      </c>
      <c r="C1696">
        <v>14</v>
      </c>
      <c r="D1696" t="s">
        <v>76</v>
      </c>
      <c r="E1696">
        <v>79</v>
      </c>
      <c r="F1696" t="s">
        <v>22</v>
      </c>
      <c r="G1696" t="s">
        <v>22</v>
      </c>
      <c r="H1696" t="s">
        <v>49</v>
      </c>
    </row>
    <row r="1697" spans="1:8">
      <c r="A1697" t="str">
        <f>CONCATENATE(B1697,C1697,VLOOKUP(H1697,Sheet1!$D$1:$E$21,2,0))</f>
        <v>S0800001515population</v>
      </c>
      <c r="B1697" t="s">
        <v>33</v>
      </c>
      <c r="C1697">
        <v>15</v>
      </c>
      <c r="D1697" t="s">
        <v>77</v>
      </c>
      <c r="E1697">
        <v>1009</v>
      </c>
      <c r="F1697">
        <v>373760</v>
      </c>
      <c r="G1697">
        <v>2.6995933219178001</v>
      </c>
      <c r="H1697" t="s">
        <v>49</v>
      </c>
    </row>
    <row r="1698" spans="1:8">
      <c r="A1698" t="str">
        <f>CONCATENATE(B1698,C1698,VLOOKUP(H1698,Sheet1!$D$1:$E$21,2,0))</f>
        <v>S0800001615population</v>
      </c>
      <c r="B1698" t="s">
        <v>34</v>
      </c>
      <c r="C1698">
        <v>15</v>
      </c>
      <c r="D1698" t="s">
        <v>77</v>
      </c>
      <c r="E1698">
        <v>281</v>
      </c>
      <c r="F1698">
        <v>113880</v>
      </c>
      <c r="G1698">
        <v>2.4675096592904802</v>
      </c>
      <c r="H1698" t="s">
        <v>49</v>
      </c>
    </row>
    <row r="1699" spans="1:8">
      <c r="A1699" t="str">
        <f>CONCATENATE(B1699,C1699,VLOOKUP(H1699,Sheet1!$D$1:$E$21,2,0))</f>
        <v>S0800001715population</v>
      </c>
      <c r="B1699" t="s">
        <v>35</v>
      </c>
      <c r="C1699">
        <v>15</v>
      </c>
      <c r="D1699" t="s">
        <v>77</v>
      </c>
      <c r="E1699">
        <v>378</v>
      </c>
      <c r="F1699">
        <v>151410</v>
      </c>
      <c r="G1699">
        <v>2.4965325936199698</v>
      </c>
      <c r="H1699" t="s">
        <v>49</v>
      </c>
    </row>
    <row r="1700" spans="1:8">
      <c r="A1700" t="str">
        <f>CONCATENATE(B1700,C1700,VLOOKUP(H1700,Sheet1!$D$1:$E$21,2,0))</f>
        <v>S0800001815population</v>
      </c>
      <c r="B1700" t="s">
        <v>36</v>
      </c>
      <c r="C1700">
        <v>15</v>
      </c>
      <c r="D1700" t="s">
        <v>77</v>
      </c>
      <c r="E1700">
        <v>899</v>
      </c>
      <c r="F1700">
        <v>365300</v>
      </c>
      <c r="G1700">
        <v>2.4609909663290401</v>
      </c>
      <c r="H1700" t="s">
        <v>49</v>
      </c>
    </row>
    <row r="1701" spans="1:8">
      <c r="A1701" t="str">
        <f>CONCATENATE(B1701,C1701,VLOOKUP(H1701,Sheet1!$D$1:$E$21,2,0))</f>
        <v>S0800001915population</v>
      </c>
      <c r="B1701" t="s">
        <v>37</v>
      </c>
      <c r="C1701">
        <v>15</v>
      </c>
      <c r="D1701" t="s">
        <v>77</v>
      </c>
      <c r="E1701">
        <v>691</v>
      </c>
      <c r="F1701">
        <v>298080</v>
      </c>
      <c r="G1701">
        <v>2.3181696188942502</v>
      </c>
      <c r="H1701" t="s">
        <v>49</v>
      </c>
    </row>
    <row r="1702" spans="1:8">
      <c r="A1702" t="str">
        <f>CONCATENATE(B1702,C1702,VLOOKUP(H1702,Sheet1!$D$1:$E$21,2,0))</f>
        <v>S0800002015population</v>
      </c>
      <c r="B1702" t="s">
        <v>38</v>
      </c>
      <c r="C1702">
        <v>15</v>
      </c>
      <c r="D1702" t="s">
        <v>77</v>
      </c>
      <c r="E1702">
        <v>1187</v>
      </c>
      <c r="F1702">
        <v>569580</v>
      </c>
      <c r="G1702">
        <v>2.0839917131921699</v>
      </c>
      <c r="H1702" t="s">
        <v>49</v>
      </c>
    </row>
    <row r="1703" spans="1:8">
      <c r="A1703" t="str">
        <f>CONCATENATE(B1703,C1703,VLOOKUP(H1703,Sheet1!$D$1:$E$21,2,0))</f>
        <v>S0800002115population</v>
      </c>
      <c r="B1703" t="s">
        <v>39</v>
      </c>
      <c r="C1703">
        <v>15</v>
      </c>
      <c r="D1703" t="s">
        <v>77</v>
      </c>
      <c r="E1703">
        <v>2807</v>
      </c>
      <c r="F1703">
        <v>1135400</v>
      </c>
      <c r="G1703">
        <v>2.4722564734895101</v>
      </c>
      <c r="H1703" t="s">
        <v>49</v>
      </c>
    </row>
    <row r="1704" spans="1:8">
      <c r="A1704" t="str">
        <f>CONCATENATE(B1704,C1704,VLOOKUP(H1704,Sheet1!$D$1:$E$21,2,0))</f>
        <v>S0800002215population</v>
      </c>
      <c r="B1704" t="s">
        <v>40</v>
      </c>
      <c r="C1704">
        <v>15</v>
      </c>
      <c r="D1704" t="s">
        <v>77</v>
      </c>
      <c r="E1704">
        <v>830</v>
      </c>
      <c r="F1704">
        <v>321660</v>
      </c>
      <c r="G1704">
        <v>2.5803643598831001</v>
      </c>
      <c r="H1704" t="s">
        <v>49</v>
      </c>
    </row>
    <row r="1705" spans="1:8">
      <c r="A1705" t="str">
        <f>CONCATENATE(B1705,C1705,VLOOKUP(H1705,Sheet1!$D$1:$E$21,2,0))</f>
        <v>S0800002315population</v>
      </c>
      <c r="B1705" t="s">
        <v>41</v>
      </c>
      <c r="C1705">
        <v>15</v>
      </c>
      <c r="D1705" t="s">
        <v>77</v>
      </c>
      <c r="E1705">
        <v>1551</v>
      </c>
      <c r="F1705">
        <v>651620</v>
      </c>
      <c r="G1705">
        <v>2.3802216015469102</v>
      </c>
      <c r="H1705" t="s">
        <v>49</v>
      </c>
    </row>
    <row r="1706" spans="1:8">
      <c r="A1706" t="str">
        <f>CONCATENATE(B1706,C1706,VLOOKUP(H1706,Sheet1!$D$1:$E$21,2,0))</f>
        <v>S0800002415population</v>
      </c>
      <c r="B1706" t="s">
        <v>42</v>
      </c>
      <c r="C1706">
        <v>15</v>
      </c>
      <c r="D1706" t="s">
        <v>77</v>
      </c>
      <c r="E1706">
        <v>1711</v>
      </c>
      <c r="F1706">
        <v>836610</v>
      </c>
      <c r="G1706">
        <v>2.0451584370256102</v>
      </c>
      <c r="H1706" t="s">
        <v>49</v>
      </c>
    </row>
    <row r="1707" spans="1:8">
      <c r="A1707" t="str">
        <f>CONCATENATE(B1707,C1707,VLOOKUP(H1707,Sheet1!$D$1:$E$21,2,0))</f>
        <v>S0800002515population</v>
      </c>
      <c r="B1707" t="s">
        <v>43</v>
      </c>
      <c r="C1707">
        <v>15</v>
      </c>
      <c r="D1707" t="s">
        <v>77</v>
      </c>
      <c r="E1707">
        <v>53</v>
      </c>
      <c r="F1707">
        <v>21420</v>
      </c>
      <c r="G1707">
        <v>2.4743230625583501</v>
      </c>
      <c r="H1707" t="s">
        <v>49</v>
      </c>
    </row>
    <row r="1708" spans="1:8">
      <c r="A1708" t="str">
        <f>CONCATENATE(B1708,C1708,VLOOKUP(H1708,Sheet1!$D$1:$E$21,2,0))</f>
        <v>S0800002615population</v>
      </c>
      <c r="B1708" t="s">
        <v>44</v>
      </c>
      <c r="C1708">
        <v>15</v>
      </c>
      <c r="D1708" t="s">
        <v>77</v>
      </c>
      <c r="E1708">
        <v>58</v>
      </c>
      <c r="F1708">
        <v>23240</v>
      </c>
      <c r="G1708">
        <v>2.4956970740103199</v>
      </c>
      <c r="H1708" t="s">
        <v>49</v>
      </c>
    </row>
    <row r="1709" spans="1:8">
      <c r="A1709" t="str">
        <f>CONCATENATE(B1709,C1709,VLOOKUP(H1709,Sheet1!$D$1:$E$21,2,0))</f>
        <v>S0800002715population</v>
      </c>
      <c r="B1709" t="s">
        <v>45</v>
      </c>
      <c r="C1709">
        <v>15</v>
      </c>
      <c r="D1709" t="s">
        <v>77</v>
      </c>
      <c r="E1709">
        <v>1015</v>
      </c>
      <c r="F1709">
        <v>410250</v>
      </c>
      <c r="G1709">
        <v>2.47410115783059</v>
      </c>
      <c r="H1709" t="s">
        <v>49</v>
      </c>
    </row>
    <row r="1710" spans="1:8">
      <c r="A1710" t="str">
        <f>CONCATENATE(B1710,C1710,VLOOKUP(H1710,Sheet1!$D$1:$E$21,2,0))</f>
        <v>S0800002815population</v>
      </c>
      <c r="B1710" t="s">
        <v>46</v>
      </c>
      <c r="C1710">
        <v>15</v>
      </c>
      <c r="D1710" t="s">
        <v>77</v>
      </c>
      <c r="E1710">
        <v>92</v>
      </c>
      <c r="F1710">
        <v>27690</v>
      </c>
      <c r="G1710">
        <v>3.3224990971469799</v>
      </c>
      <c r="H1710" t="s">
        <v>49</v>
      </c>
    </row>
    <row r="1711" spans="1:8">
      <c r="A1711" t="str">
        <f>CONCATENATE(B1711,C1711,VLOOKUP(H1711,Sheet1!$D$1:$E$21,2,0))</f>
        <v>S0820000315population</v>
      </c>
      <c r="B1711" t="s">
        <v>50</v>
      </c>
      <c r="C1711">
        <v>15</v>
      </c>
      <c r="D1711" t="s">
        <v>77</v>
      </c>
      <c r="E1711">
        <v>86</v>
      </c>
      <c r="F1711" t="s">
        <v>22</v>
      </c>
      <c r="G1711" t="s">
        <v>22</v>
      </c>
      <c r="H1711" t="s">
        <v>49</v>
      </c>
    </row>
    <row r="1712" spans="1:8">
      <c r="A1712" t="str">
        <f>CONCATENATE(B1712,C1712,VLOOKUP(H1712,Sheet1!$D$1:$E$21,2,0))</f>
        <v>S0800001516population</v>
      </c>
      <c r="B1712" t="s">
        <v>33</v>
      </c>
      <c r="C1712">
        <v>16</v>
      </c>
      <c r="D1712" t="s">
        <v>78</v>
      </c>
      <c r="E1712">
        <v>1074</v>
      </c>
      <c r="F1712">
        <v>373760</v>
      </c>
      <c r="G1712">
        <v>2.8735017123287601</v>
      </c>
      <c r="H1712" t="s">
        <v>49</v>
      </c>
    </row>
    <row r="1713" spans="1:8">
      <c r="A1713" t="str">
        <f>CONCATENATE(B1713,C1713,VLOOKUP(H1713,Sheet1!$D$1:$E$21,2,0))</f>
        <v>S0800001616population</v>
      </c>
      <c r="B1713" t="s">
        <v>34</v>
      </c>
      <c r="C1713">
        <v>16</v>
      </c>
      <c r="D1713" t="s">
        <v>78</v>
      </c>
      <c r="E1713">
        <v>308</v>
      </c>
      <c r="F1713">
        <v>113880</v>
      </c>
      <c r="G1713">
        <v>2.70460133473832</v>
      </c>
      <c r="H1713" t="s">
        <v>49</v>
      </c>
    </row>
    <row r="1714" spans="1:8">
      <c r="A1714" t="str">
        <f>CONCATENATE(B1714,C1714,VLOOKUP(H1714,Sheet1!$D$1:$E$21,2,0))</f>
        <v>S0800001716population</v>
      </c>
      <c r="B1714" t="s">
        <v>35</v>
      </c>
      <c r="C1714">
        <v>16</v>
      </c>
      <c r="D1714" t="s">
        <v>78</v>
      </c>
      <c r="E1714">
        <v>446</v>
      </c>
      <c r="F1714">
        <v>151410</v>
      </c>
      <c r="G1714">
        <v>2.94564427712832</v>
      </c>
      <c r="H1714" t="s">
        <v>49</v>
      </c>
    </row>
    <row r="1715" spans="1:8">
      <c r="A1715" t="str">
        <f>CONCATENATE(B1715,C1715,VLOOKUP(H1715,Sheet1!$D$1:$E$21,2,0))</f>
        <v>S0800001816population</v>
      </c>
      <c r="B1715" t="s">
        <v>36</v>
      </c>
      <c r="C1715">
        <v>16</v>
      </c>
      <c r="D1715" t="s">
        <v>78</v>
      </c>
      <c r="E1715">
        <v>965</v>
      </c>
      <c r="F1715">
        <v>365300</v>
      </c>
      <c r="G1715">
        <v>2.64166438543662</v>
      </c>
      <c r="H1715" t="s">
        <v>49</v>
      </c>
    </row>
    <row r="1716" spans="1:8">
      <c r="A1716" t="str">
        <f>CONCATENATE(B1716,C1716,VLOOKUP(H1716,Sheet1!$D$1:$E$21,2,0))</f>
        <v>S0800001916population</v>
      </c>
      <c r="B1716" t="s">
        <v>37</v>
      </c>
      <c r="C1716">
        <v>16</v>
      </c>
      <c r="D1716" t="s">
        <v>78</v>
      </c>
      <c r="E1716">
        <v>666</v>
      </c>
      <c r="F1716">
        <v>298080</v>
      </c>
      <c r="G1716">
        <v>2.23429951690821</v>
      </c>
      <c r="H1716" t="s">
        <v>49</v>
      </c>
    </row>
    <row r="1717" spans="1:8">
      <c r="A1717" t="str">
        <f>CONCATENATE(B1717,C1717,VLOOKUP(H1717,Sheet1!$D$1:$E$21,2,0))</f>
        <v>S0800002016population</v>
      </c>
      <c r="B1717" t="s">
        <v>38</v>
      </c>
      <c r="C1717">
        <v>16</v>
      </c>
      <c r="D1717" t="s">
        <v>78</v>
      </c>
      <c r="E1717">
        <v>1334</v>
      </c>
      <c r="F1717">
        <v>569580</v>
      </c>
      <c r="G1717">
        <v>2.34207661785877</v>
      </c>
      <c r="H1717" t="s">
        <v>49</v>
      </c>
    </row>
    <row r="1718" spans="1:8">
      <c r="A1718" t="str">
        <f>CONCATENATE(B1718,C1718,VLOOKUP(H1718,Sheet1!$D$1:$E$21,2,0))</f>
        <v>S0800002116population</v>
      </c>
      <c r="B1718" t="s">
        <v>39</v>
      </c>
      <c r="C1718">
        <v>16</v>
      </c>
      <c r="D1718" t="s">
        <v>78</v>
      </c>
      <c r="E1718">
        <v>3073</v>
      </c>
      <c r="F1718">
        <v>1135400</v>
      </c>
      <c r="G1718">
        <v>2.7065351418002401</v>
      </c>
      <c r="H1718" t="s">
        <v>49</v>
      </c>
    </row>
    <row r="1719" spans="1:8">
      <c r="A1719" t="str">
        <f>CONCATENATE(B1719,C1719,VLOOKUP(H1719,Sheet1!$D$1:$E$21,2,0))</f>
        <v>S0800002216population</v>
      </c>
      <c r="B1719" t="s">
        <v>40</v>
      </c>
      <c r="C1719">
        <v>16</v>
      </c>
      <c r="D1719" t="s">
        <v>78</v>
      </c>
      <c r="E1719">
        <v>917</v>
      </c>
      <c r="F1719">
        <v>321660</v>
      </c>
      <c r="G1719">
        <v>2.8508362867624202</v>
      </c>
      <c r="H1719" t="s">
        <v>49</v>
      </c>
    </row>
    <row r="1720" spans="1:8">
      <c r="A1720" t="str">
        <f>CONCATENATE(B1720,C1720,VLOOKUP(H1720,Sheet1!$D$1:$E$21,2,0))</f>
        <v>S0800002316population</v>
      </c>
      <c r="B1720" t="s">
        <v>41</v>
      </c>
      <c r="C1720">
        <v>16</v>
      </c>
      <c r="D1720" t="s">
        <v>78</v>
      </c>
      <c r="E1720">
        <v>1717</v>
      </c>
      <c r="F1720">
        <v>651620</v>
      </c>
      <c r="G1720">
        <v>2.6349713022927399</v>
      </c>
      <c r="H1720" t="s">
        <v>49</v>
      </c>
    </row>
    <row r="1721" spans="1:8">
      <c r="A1721" t="str">
        <f>CONCATENATE(B1721,C1721,VLOOKUP(H1721,Sheet1!$D$1:$E$21,2,0))</f>
        <v>S0800002416population</v>
      </c>
      <c r="B1721" t="s">
        <v>42</v>
      </c>
      <c r="C1721">
        <v>16</v>
      </c>
      <c r="D1721" t="s">
        <v>78</v>
      </c>
      <c r="E1721">
        <v>1948</v>
      </c>
      <c r="F1721">
        <v>836610</v>
      </c>
      <c r="G1721">
        <v>2.3284445560057798</v>
      </c>
      <c r="H1721" t="s">
        <v>49</v>
      </c>
    </row>
    <row r="1722" spans="1:8">
      <c r="A1722" t="str">
        <f>CONCATENATE(B1722,C1722,VLOOKUP(H1722,Sheet1!$D$1:$E$21,2,0))</f>
        <v>S0800002516population</v>
      </c>
      <c r="B1722" t="s">
        <v>43</v>
      </c>
      <c r="C1722">
        <v>16</v>
      </c>
      <c r="D1722" t="s">
        <v>78</v>
      </c>
      <c r="E1722">
        <v>41</v>
      </c>
      <c r="F1722">
        <v>21420</v>
      </c>
      <c r="G1722">
        <v>1.9140989729225</v>
      </c>
      <c r="H1722" t="s">
        <v>49</v>
      </c>
    </row>
    <row r="1723" spans="1:8">
      <c r="A1723" t="str">
        <f>CONCATENATE(B1723,C1723,VLOOKUP(H1723,Sheet1!$D$1:$E$21,2,0))</f>
        <v>S0800002616population</v>
      </c>
      <c r="B1723" t="s">
        <v>44</v>
      </c>
      <c r="C1723">
        <v>16</v>
      </c>
      <c r="D1723" t="s">
        <v>78</v>
      </c>
      <c r="E1723">
        <v>52</v>
      </c>
      <c r="F1723">
        <v>23240</v>
      </c>
      <c r="G1723">
        <v>2.2375215146299401</v>
      </c>
      <c r="H1723" t="s">
        <v>49</v>
      </c>
    </row>
    <row r="1724" spans="1:8">
      <c r="A1724" t="str">
        <f>CONCATENATE(B1724,C1724,VLOOKUP(H1724,Sheet1!$D$1:$E$21,2,0))</f>
        <v>S0800002716population</v>
      </c>
      <c r="B1724" t="s">
        <v>45</v>
      </c>
      <c r="C1724">
        <v>16</v>
      </c>
      <c r="D1724" t="s">
        <v>78</v>
      </c>
      <c r="E1724">
        <v>1120</v>
      </c>
      <c r="F1724">
        <v>410250</v>
      </c>
      <c r="G1724">
        <v>2.7300426569165102</v>
      </c>
      <c r="H1724" t="s">
        <v>49</v>
      </c>
    </row>
    <row r="1725" spans="1:8">
      <c r="A1725" t="str">
        <f>CONCATENATE(B1725,C1725,VLOOKUP(H1725,Sheet1!$D$1:$E$21,2,0))</f>
        <v>S0800002816population</v>
      </c>
      <c r="B1725" t="s">
        <v>46</v>
      </c>
      <c r="C1725">
        <v>16</v>
      </c>
      <c r="D1725" t="s">
        <v>78</v>
      </c>
      <c r="E1725">
        <v>98</v>
      </c>
      <c r="F1725">
        <v>27690</v>
      </c>
      <c r="G1725">
        <v>3.5391838208739599</v>
      </c>
      <c r="H1725" t="s">
        <v>49</v>
      </c>
    </row>
    <row r="1726" spans="1:8">
      <c r="A1726" t="str">
        <f>CONCATENATE(B1726,C1726,VLOOKUP(H1726,Sheet1!$D$1:$E$21,2,0))</f>
        <v>S0820000316population</v>
      </c>
      <c r="B1726" t="s">
        <v>50</v>
      </c>
      <c r="C1726">
        <v>16</v>
      </c>
      <c r="D1726" t="s">
        <v>78</v>
      </c>
      <c r="E1726">
        <v>56</v>
      </c>
      <c r="F1726" t="s">
        <v>22</v>
      </c>
      <c r="G1726" t="s">
        <v>22</v>
      </c>
      <c r="H1726" t="s">
        <v>49</v>
      </c>
    </row>
    <row r="1727" spans="1:8">
      <c r="A1727" t="str">
        <f>CONCATENATE(B1727,C1727,VLOOKUP(H1727,Sheet1!$D$1:$E$21,2,0))</f>
        <v>S0800001517population</v>
      </c>
      <c r="B1727" t="s">
        <v>33</v>
      </c>
      <c r="C1727">
        <v>17</v>
      </c>
      <c r="D1727" t="s">
        <v>79</v>
      </c>
      <c r="E1727">
        <v>1073</v>
      </c>
      <c r="F1727">
        <v>373220</v>
      </c>
      <c r="G1727">
        <v>2.8749799046139</v>
      </c>
      <c r="H1727" t="s">
        <v>49</v>
      </c>
    </row>
    <row r="1728" spans="1:8">
      <c r="A1728" t="str">
        <f>CONCATENATE(B1728,C1728,VLOOKUP(H1728,Sheet1!$D$1:$E$21,2,0))</f>
        <v>S0800001617population</v>
      </c>
      <c r="B1728" t="s">
        <v>34</v>
      </c>
      <c r="C1728">
        <v>17</v>
      </c>
      <c r="D1728" t="s">
        <v>79</v>
      </c>
      <c r="E1728">
        <v>324</v>
      </c>
      <c r="F1728">
        <v>113720</v>
      </c>
      <c r="G1728">
        <v>2.8491030601477298</v>
      </c>
      <c r="H1728" t="s">
        <v>49</v>
      </c>
    </row>
    <row r="1729" spans="1:8">
      <c r="A1729" t="str">
        <f>CONCATENATE(B1729,C1729,VLOOKUP(H1729,Sheet1!$D$1:$E$21,2,0))</f>
        <v>S0800001717population</v>
      </c>
      <c r="B1729" t="s">
        <v>35</v>
      </c>
      <c r="C1729">
        <v>17</v>
      </c>
      <c r="D1729" t="s">
        <v>79</v>
      </c>
      <c r="E1729">
        <v>441</v>
      </c>
      <c r="F1729">
        <v>150840</v>
      </c>
      <c r="G1729">
        <v>2.9236276849641998</v>
      </c>
      <c r="H1729" t="s">
        <v>49</v>
      </c>
    </row>
    <row r="1730" spans="1:8">
      <c r="A1730" t="str">
        <f>CONCATENATE(B1730,C1730,VLOOKUP(H1730,Sheet1!$D$1:$E$21,2,0))</f>
        <v>S0800001817population</v>
      </c>
      <c r="B1730" t="s">
        <v>36</v>
      </c>
      <c r="C1730">
        <v>17</v>
      </c>
      <c r="D1730" t="s">
        <v>79</v>
      </c>
      <c r="E1730">
        <v>1023</v>
      </c>
      <c r="F1730">
        <v>366210</v>
      </c>
      <c r="G1730">
        <v>2.7934791513066202</v>
      </c>
      <c r="H1730" t="s">
        <v>49</v>
      </c>
    </row>
    <row r="1731" spans="1:8">
      <c r="A1731" t="str">
        <f>CONCATENATE(B1731,C1731,VLOOKUP(H1731,Sheet1!$D$1:$E$21,2,0))</f>
        <v>S0800001917population</v>
      </c>
      <c r="B1731" t="s">
        <v>37</v>
      </c>
      <c r="C1731">
        <v>17</v>
      </c>
      <c r="D1731" t="s">
        <v>79</v>
      </c>
      <c r="E1731">
        <v>745</v>
      </c>
      <c r="F1731">
        <v>299090</v>
      </c>
      <c r="G1731">
        <v>2.4908890300578399</v>
      </c>
      <c r="H1731" t="s">
        <v>49</v>
      </c>
    </row>
    <row r="1732" spans="1:8">
      <c r="A1732" t="str">
        <f>CONCATENATE(B1732,C1732,VLOOKUP(H1732,Sheet1!$D$1:$E$21,2,0))</f>
        <v>S0800002017population</v>
      </c>
      <c r="B1732" t="s">
        <v>38</v>
      </c>
      <c r="C1732">
        <v>17</v>
      </c>
      <c r="D1732" t="s">
        <v>79</v>
      </c>
      <c r="E1732">
        <v>1385</v>
      </c>
      <c r="F1732">
        <v>573400</v>
      </c>
      <c r="G1732">
        <v>2.4154168119985999</v>
      </c>
      <c r="H1732" t="s">
        <v>49</v>
      </c>
    </row>
    <row r="1733" spans="1:8">
      <c r="A1733" t="str">
        <f>CONCATENATE(B1733,C1733,VLOOKUP(H1733,Sheet1!$D$1:$E$21,2,0))</f>
        <v>S0800002117population</v>
      </c>
      <c r="B1733" t="s">
        <v>39</v>
      </c>
      <c r="C1733">
        <v>17</v>
      </c>
      <c r="D1733" t="s">
        <v>79</v>
      </c>
      <c r="E1733">
        <v>3151</v>
      </c>
      <c r="F1733">
        <v>1137320</v>
      </c>
      <c r="G1733">
        <v>2.7705483065452099</v>
      </c>
      <c r="H1733" t="s">
        <v>49</v>
      </c>
    </row>
    <row r="1734" spans="1:8">
      <c r="A1734" t="str">
        <f>CONCATENATE(B1734,C1734,VLOOKUP(H1734,Sheet1!$D$1:$E$21,2,0))</f>
        <v>S0800002217population</v>
      </c>
      <c r="B1734" t="s">
        <v>40</v>
      </c>
      <c r="C1734">
        <v>17</v>
      </c>
      <c r="D1734" t="s">
        <v>79</v>
      </c>
      <c r="E1734">
        <v>844</v>
      </c>
      <c r="F1734">
        <v>319800</v>
      </c>
      <c r="G1734">
        <v>2.6391494684177599</v>
      </c>
      <c r="H1734" t="s">
        <v>49</v>
      </c>
    </row>
    <row r="1735" spans="1:8">
      <c r="A1735" t="str">
        <f>CONCATENATE(B1735,C1735,VLOOKUP(H1735,Sheet1!$D$1:$E$21,2,0))</f>
        <v>S0800002317population</v>
      </c>
      <c r="B1735" t="s">
        <v>41</v>
      </c>
      <c r="C1735">
        <v>17</v>
      </c>
      <c r="D1735" t="s">
        <v>79</v>
      </c>
      <c r="E1735">
        <v>1755</v>
      </c>
      <c r="F1735">
        <v>652220</v>
      </c>
      <c r="G1735">
        <v>2.6908098494372998</v>
      </c>
      <c r="H1735" t="s">
        <v>49</v>
      </c>
    </row>
    <row r="1736" spans="1:8">
      <c r="A1736" t="str">
        <f>CONCATENATE(B1736,C1736,VLOOKUP(H1736,Sheet1!$D$1:$E$21,2,0))</f>
        <v>S0800002417population</v>
      </c>
      <c r="B1736" t="s">
        <v>42</v>
      </c>
      <c r="C1736">
        <v>17</v>
      </c>
      <c r="D1736" t="s">
        <v>79</v>
      </c>
      <c r="E1736">
        <v>1942</v>
      </c>
      <c r="F1736">
        <v>843740</v>
      </c>
      <c r="G1736">
        <v>2.3016569085263199</v>
      </c>
      <c r="H1736" t="s">
        <v>49</v>
      </c>
    </row>
    <row r="1737" spans="1:8">
      <c r="A1737" t="str">
        <f>CONCATENATE(B1737,C1737,VLOOKUP(H1737,Sheet1!$D$1:$E$21,2,0))</f>
        <v>S0800002517population</v>
      </c>
      <c r="B1737" t="s">
        <v>43</v>
      </c>
      <c r="C1737">
        <v>17</v>
      </c>
      <c r="D1737" t="s">
        <v>79</v>
      </c>
      <c r="E1737">
        <v>50</v>
      </c>
      <c r="F1737">
        <v>21530</v>
      </c>
      <c r="G1737">
        <v>2.322340919647</v>
      </c>
      <c r="H1737" t="s">
        <v>49</v>
      </c>
    </row>
    <row r="1738" spans="1:8">
      <c r="A1738" t="str">
        <f>CONCATENATE(B1738,C1738,VLOOKUP(H1738,Sheet1!$D$1:$E$21,2,0))</f>
        <v>S0800002617population</v>
      </c>
      <c r="B1738" t="s">
        <v>44</v>
      </c>
      <c r="C1738">
        <v>17</v>
      </c>
      <c r="D1738" t="s">
        <v>79</v>
      </c>
      <c r="E1738">
        <v>52</v>
      </c>
      <c r="F1738">
        <v>23210</v>
      </c>
      <c r="G1738">
        <v>2.2404136148211902</v>
      </c>
      <c r="H1738" t="s">
        <v>49</v>
      </c>
    </row>
    <row r="1739" spans="1:8">
      <c r="A1739" t="str">
        <f>CONCATENATE(B1739,C1739,VLOOKUP(H1739,Sheet1!$D$1:$E$21,2,0))</f>
        <v>S0800002717population</v>
      </c>
      <c r="B1739" t="s">
        <v>45</v>
      </c>
      <c r="C1739">
        <v>17</v>
      </c>
      <c r="D1739" t="s">
        <v>79</v>
      </c>
      <c r="E1739">
        <v>1183</v>
      </c>
      <c r="F1739">
        <v>411740</v>
      </c>
      <c r="G1739">
        <v>2.8731723903434201</v>
      </c>
      <c r="H1739" t="s">
        <v>49</v>
      </c>
    </row>
    <row r="1740" spans="1:8">
      <c r="A1740" t="str">
        <f>CONCATENATE(B1740,C1740,VLOOKUP(H1740,Sheet1!$D$1:$E$21,2,0))</f>
        <v>S0800002817population</v>
      </c>
      <c r="B1740" t="s">
        <v>46</v>
      </c>
      <c r="C1740">
        <v>17</v>
      </c>
      <c r="D1740" t="s">
        <v>79</v>
      </c>
      <c r="E1740">
        <v>104</v>
      </c>
      <c r="F1740">
        <v>27560</v>
      </c>
      <c r="G1740">
        <v>3.7735849056603699</v>
      </c>
      <c r="H1740" t="s">
        <v>49</v>
      </c>
    </row>
    <row r="1741" spans="1:8">
      <c r="A1741" t="str">
        <f>CONCATENATE(B1741,C1741,VLOOKUP(H1741,Sheet1!$D$1:$E$21,2,0))</f>
        <v>S0820000317population</v>
      </c>
      <c r="B1741" t="s">
        <v>50</v>
      </c>
      <c r="C1741">
        <v>17</v>
      </c>
      <c r="D1741" t="s">
        <v>79</v>
      </c>
      <c r="E1741">
        <v>60</v>
      </c>
      <c r="F1741" t="s">
        <v>22</v>
      </c>
      <c r="G1741" t="s">
        <v>22</v>
      </c>
      <c r="H1741" t="s">
        <v>49</v>
      </c>
    </row>
    <row r="1742" spans="1:8">
      <c r="A1742" t="str">
        <f>CONCATENATE(B1742,C1742,VLOOKUP(H1742,Sheet1!$D$1:$E$21,2,0))</f>
        <v>S0800001518population</v>
      </c>
      <c r="B1742" t="s">
        <v>33</v>
      </c>
      <c r="C1742">
        <v>18</v>
      </c>
      <c r="D1742" t="s">
        <v>80</v>
      </c>
      <c r="E1742">
        <v>1019</v>
      </c>
      <c r="F1742">
        <v>373220</v>
      </c>
      <c r="G1742">
        <v>2.73029312469856</v>
      </c>
      <c r="H1742" t="s">
        <v>49</v>
      </c>
    </row>
    <row r="1743" spans="1:8">
      <c r="A1743" t="str">
        <f>CONCATENATE(B1743,C1743,VLOOKUP(H1743,Sheet1!$D$1:$E$21,2,0))</f>
        <v>S0800001618population</v>
      </c>
      <c r="B1743" t="s">
        <v>34</v>
      </c>
      <c r="C1743">
        <v>18</v>
      </c>
      <c r="D1743" t="s">
        <v>80</v>
      </c>
      <c r="E1743">
        <v>320</v>
      </c>
      <c r="F1743">
        <v>113720</v>
      </c>
      <c r="G1743">
        <v>2.8139289482940502</v>
      </c>
      <c r="H1743" t="s">
        <v>49</v>
      </c>
    </row>
    <row r="1744" spans="1:8">
      <c r="A1744" t="str">
        <f>CONCATENATE(B1744,C1744,VLOOKUP(H1744,Sheet1!$D$1:$E$21,2,0))</f>
        <v>S0800001718population</v>
      </c>
      <c r="B1744" t="s">
        <v>35</v>
      </c>
      <c r="C1744">
        <v>18</v>
      </c>
      <c r="D1744" t="s">
        <v>80</v>
      </c>
      <c r="E1744">
        <v>489</v>
      </c>
      <c r="F1744">
        <v>150840</v>
      </c>
      <c r="G1744">
        <v>3.2418456642800302</v>
      </c>
      <c r="H1744" t="s">
        <v>49</v>
      </c>
    </row>
    <row r="1745" spans="1:8">
      <c r="A1745" t="str">
        <f>CONCATENATE(B1745,C1745,VLOOKUP(H1745,Sheet1!$D$1:$E$21,2,0))</f>
        <v>S0800001818population</v>
      </c>
      <c r="B1745" t="s">
        <v>36</v>
      </c>
      <c r="C1745">
        <v>18</v>
      </c>
      <c r="D1745" t="s">
        <v>80</v>
      </c>
      <c r="E1745">
        <v>959</v>
      </c>
      <c r="F1745">
        <v>366210</v>
      </c>
      <c r="G1745">
        <v>2.6187160372463798</v>
      </c>
      <c r="H1745" t="s">
        <v>49</v>
      </c>
    </row>
    <row r="1746" spans="1:8">
      <c r="A1746" t="str">
        <f>CONCATENATE(B1746,C1746,VLOOKUP(H1746,Sheet1!$D$1:$E$21,2,0))</f>
        <v>S0800001918population</v>
      </c>
      <c r="B1746" t="s">
        <v>37</v>
      </c>
      <c r="C1746">
        <v>18</v>
      </c>
      <c r="D1746" t="s">
        <v>80</v>
      </c>
      <c r="E1746">
        <v>746</v>
      </c>
      <c r="F1746">
        <v>299090</v>
      </c>
      <c r="G1746">
        <v>2.4942325052659702</v>
      </c>
      <c r="H1746" t="s">
        <v>49</v>
      </c>
    </row>
    <row r="1747" spans="1:8">
      <c r="A1747" t="str">
        <f>CONCATENATE(B1747,C1747,VLOOKUP(H1747,Sheet1!$D$1:$E$21,2,0))</f>
        <v>S0800002018population</v>
      </c>
      <c r="B1747" t="s">
        <v>38</v>
      </c>
      <c r="C1747">
        <v>18</v>
      </c>
      <c r="D1747" t="s">
        <v>80</v>
      </c>
      <c r="E1747">
        <v>1328</v>
      </c>
      <c r="F1747">
        <v>573400</v>
      </c>
      <c r="G1747">
        <v>2.31600976630624</v>
      </c>
      <c r="H1747" t="s">
        <v>49</v>
      </c>
    </row>
    <row r="1748" spans="1:8">
      <c r="A1748" t="str">
        <f>CONCATENATE(B1748,C1748,VLOOKUP(H1748,Sheet1!$D$1:$E$21,2,0))</f>
        <v>S0800002118population</v>
      </c>
      <c r="B1748" t="s">
        <v>39</v>
      </c>
      <c r="C1748">
        <v>18</v>
      </c>
      <c r="D1748" t="s">
        <v>80</v>
      </c>
      <c r="E1748">
        <v>3070</v>
      </c>
      <c r="F1748">
        <v>1137320</v>
      </c>
      <c r="G1748">
        <v>2.6993282453487102</v>
      </c>
      <c r="H1748" t="s">
        <v>49</v>
      </c>
    </row>
    <row r="1749" spans="1:8">
      <c r="A1749" t="str">
        <f>CONCATENATE(B1749,C1749,VLOOKUP(H1749,Sheet1!$D$1:$E$21,2,0))</f>
        <v>S0800002218population</v>
      </c>
      <c r="B1749" t="s">
        <v>40</v>
      </c>
      <c r="C1749">
        <v>18</v>
      </c>
      <c r="D1749" t="s">
        <v>80</v>
      </c>
      <c r="E1749">
        <v>784</v>
      </c>
      <c r="F1749">
        <v>319800</v>
      </c>
      <c r="G1749">
        <v>2.4515322076297599</v>
      </c>
      <c r="H1749" t="s">
        <v>49</v>
      </c>
    </row>
    <row r="1750" spans="1:8">
      <c r="A1750" t="str">
        <f>CONCATENATE(B1750,C1750,VLOOKUP(H1750,Sheet1!$D$1:$E$21,2,0))</f>
        <v>S0800002318population</v>
      </c>
      <c r="B1750" t="s">
        <v>41</v>
      </c>
      <c r="C1750">
        <v>18</v>
      </c>
      <c r="D1750" t="s">
        <v>80</v>
      </c>
      <c r="E1750">
        <v>1665</v>
      </c>
      <c r="F1750">
        <v>652220</v>
      </c>
      <c r="G1750">
        <v>2.5528196007482098</v>
      </c>
      <c r="H1750" t="s">
        <v>49</v>
      </c>
    </row>
    <row r="1751" spans="1:8">
      <c r="A1751" t="str">
        <f>CONCATENATE(B1751,C1751,VLOOKUP(H1751,Sheet1!$D$1:$E$21,2,0))</f>
        <v>S0800002418population</v>
      </c>
      <c r="B1751" t="s">
        <v>42</v>
      </c>
      <c r="C1751">
        <v>18</v>
      </c>
      <c r="D1751" t="s">
        <v>80</v>
      </c>
      <c r="E1751">
        <v>1868</v>
      </c>
      <c r="F1751">
        <v>843740</v>
      </c>
      <c r="G1751">
        <v>2.21395216535899</v>
      </c>
      <c r="H1751" t="s">
        <v>49</v>
      </c>
    </row>
    <row r="1752" spans="1:8">
      <c r="A1752" t="str">
        <f>CONCATENATE(B1752,C1752,VLOOKUP(H1752,Sheet1!$D$1:$E$21,2,0))</f>
        <v>S0800002518population</v>
      </c>
      <c r="B1752" t="s">
        <v>43</v>
      </c>
      <c r="C1752">
        <v>18</v>
      </c>
      <c r="D1752" t="s">
        <v>80</v>
      </c>
      <c r="E1752">
        <v>57</v>
      </c>
      <c r="F1752">
        <v>21530</v>
      </c>
      <c r="G1752">
        <v>2.64746864839758</v>
      </c>
      <c r="H1752" t="s">
        <v>49</v>
      </c>
    </row>
    <row r="1753" spans="1:8">
      <c r="A1753" t="str">
        <f>CONCATENATE(B1753,C1753,VLOOKUP(H1753,Sheet1!$D$1:$E$21,2,0))</f>
        <v>S0800002618population</v>
      </c>
      <c r="B1753" t="s">
        <v>44</v>
      </c>
      <c r="C1753">
        <v>18</v>
      </c>
      <c r="D1753" t="s">
        <v>80</v>
      </c>
      <c r="E1753">
        <v>48</v>
      </c>
      <c r="F1753">
        <v>23210</v>
      </c>
      <c r="G1753">
        <v>2.0680741059887899</v>
      </c>
      <c r="H1753" t="s">
        <v>49</v>
      </c>
    </row>
    <row r="1754" spans="1:8">
      <c r="A1754" t="str">
        <f>CONCATENATE(B1754,C1754,VLOOKUP(H1754,Sheet1!$D$1:$E$21,2,0))</f>
        <v>S0800002718population</v>
      </c>
      <c r="B1754" t="s">
        <v>45</v>
      </c>
      <c r="C1754">
        <v>18</v>
      </c>
      <c r="D1754" t="s">
        <v>80</v>
      </c>
      <c r="E1754">
        <v>1124</v>
      </c>
      <c r="F1754">
        <v>411740</v>
      </c>
      <c r="G1754">
        <v>2.72987807839898</v>
      </c>
      <c r="H1754" t="s">
        <v>49</v>
      </c>
    </row>
    <row r="1755" spans="1:8">
      <c r="A1755" t="str">
        <f>CONCATENATE(B1755,C1755,VLOOKUP(H1755,Sheet1!$D$1:$E$21,2,0))</f>
        <v>S0800002818population</v>
      </c>
      <c r="B1755" t="s">
        <v>46</v>
      </c>
      <c r="C1755">
        <v>18</v>
      </c>
      <c r="D1755" t="s">
        <v>80</v>
      </c>
      <c r="E1755">
        <v>82</v>
      </c>
      <c r="F1755">
        <v>27560</v>
      </c>
      <c r="G1755">
        <v>2.9753265602322201</v>
      </c>
      <c r="H1755" t="s">
        <v>49</v>
      </c>
    </row>
    <row r="1756" spans="1:8">
      <c r="A1756" t="str">
        <f>CONCATENATE(B1756,C1756,VLOOKUP(H1756,Sheet1!$D$1:$E$21,2,0))</f>
        <v>S0820000318population</v>
      </c>
      <c r="B1756" t="s">
        <v>50</v>
      </c>
      <c r="C1756">
        <v>18</v>
      </c>
      <c r="D1756" t="s">
        <v>80</v>
      </c>
      <c r="E1756">
        <v>82</v>
      </c>
      <c r="F1756" t="s">
        <v>22</v>
      </c>
      <c r="G1756" t="s">
        <v>22</v>
      </c>
      <c r="H1756" t="s">
        <v>49</v>
      </c>
    </row>
    <row r="1757" spans="1:8">
      <c r="A1757" t="str">
        <f>CONCATENATE(B1757,C1757,VLOOKUP(H1757,Sheet1!$D$1:$E$21,2,0))</f>
        <v>S0800001519population</v>
      </c>
      <c r="B1757" t="s">
        <v>33</v>
      </c>
      <c r="C1757">
        <v>19</v>
      </c>
      <c r="D1757" t="s">
        <v>81</v>
      </c>
      <c r="E1757">
        <v>974</v>
      </c>
      <c r="F1757">
        <v>373220</v>
      </c>
      <c r="G1757">
        <v>2.6097208081024599</v>
      </c>
      <c r="H1757" t="s">
        <v>49</v>
      </c>
    </row>
    <row r="1758" spans="1:8">
      <c r="A1758" t="str">
        <f>CONCATENATE(B1758,C1758,VLOOKUP(H1758,Sheet1!$D$1:$E$21,2,0))</f>
        <v>S0800001619population</v>
      </c>
      <c r="B1758" t="s">
        <v>34</v>
      </c>
      <c r="C1758">
        <v>19</v>
      </c>
      <c r="D1758" t="s">
        <v>81</v>
      </c>
      <c r="E1758">
        <v>276</v>
      </c>
      <c r="F1758">
        <v>113720</v>
      </c>
      <c r="G1758">
        <v>2.4270137179036202</v>
      </c>
      <c r="H1758" t="s">
        <v>49</v>
      </c>
    </row>
    <row r="1759" spans="1:8">
      <c r="A1759" t="str">
        <f>CONCATENATE(B1759,C1759,VLOOKUP(H1759,Sheet1!$D$1:$E$21,2,0))</f>
        <v>S0800001719population</v>
      </c>
      <c r="B1759" t="s">
        <v>35</v>
      </c>
      <c r="C1759">
        <v>19</v>
      </c>
      <c r="D1759" t="s">
        <v>81</v>
      </c>
      <c r="E1759">
        <v>443</v>
      </c>
      <c r="F1759">
        <v>150840</v>
      </c>
      <c r="G1759">
        <v>2.93688676743569</v>
      </c>
      <c r="H1759" t="s">
        <v>49</v>
      </c>
    </row>
    <row r="1760" spans="1:8">
      <c r="A1760" t="str">
        <f>CONCATENATE(B1760,C1760,VLOOKUP(H1760,Sheet1!$D$1:$E$21,2,0))</f>
        <v>S0800001819population</v>
      </c>
      <c r="B1760" t="s">
        <v>36</v>
      </c>
      <c r="C1760">
        <v>19</v>
      </c>
      <c r="D1760" t="s">
        <v>81</v>
      </c>
      <c r="E1760">
        <v>893</v>
      </c>
      <c r="F1760">
        <v>366210</v>
      </c>
      <c r="G1760">
        <v>2.43849157587176</v>
      </c>
      <c r="H1760" t="s">
        <v>49</v>
      </c>
    </row>
    <row r="1761" spans="1:8">
      <c r="A1761" t="str">
        <f>CONCATENATE(B1761,C1761,VLOOKUP(H1761,Sheet1!$D$1:$E$21,2,0))</f>
        <v>S0800001919population</v>
      </c>
      <c r="B1761" t="s">
        <v>37</v>
      </c>
      <c r="C1761">
        <v>19</v>
      </c>
      <c r="D1761" t="s">
        <v>81</v>
      </c>
      <c r="E1761">
        <v>682</v>
      </c>
      <c r="F1761">
        <v>299090</v>
      </c>
      <c r="G1761">
        <v>2.2802500919455602</v>
      </c>
      <c r="H1761" t="s">
        <v>49</v>
      </c>
    </row>
    <row r="1762" spans="1:8">
      <c r="A1762" t="str">
        <f>CONCATENATE(B1762,C1762,VLOOKUP(H1762,Sheet1!$D$1:$E$21,2,0))</f>
        <v>S0800002019population</v>
      </c>
      <c r="B1762" t="s">
        <v>38</v>
      </c>
      <c r="C1762">
        <v>19</v>
      </c>
      <c r="D1762" t="s">
        <v>81</v>
      </c>
      <c r="E1762">
        <v>1141</v>
      </c>
      <c r="F1762">
        <v>573400</v>
      </c>
      <c r="G1762">
        <v>1.9898848971049801</v>
      </c>
      <c r="H1762" t="s">
        <v>49</v>
      </c>
    </row>
    <row r="1763" spans="1:8">
      <c r="A1763" t="str">
        <f>CONCATENATE(B1763,C1763,VLOOKUP(H1763,Sheet1!$D$1:$E$21,2,0))</f>
        <v>S0800002119population</v>
      </c>
      <c r="B1763" t="s">
        <v>39</v>
      </c>
      <c r="C1763">
        <v>19</v>
      </c>
      <c r="D1763" t="s">
        <v>81</v>
      </c>
      <c r="E1763">
        <v>2897</v>
      </c>
      <c r="F1763">
        <v>1137320</v>
      </c>
      <c r="G1763">
        <v>2.54721626279323</v>
      </c>
      <c r="H1763" t="s">
        <v>49</v>
      </c>
    </row>
    <row r="1764" spans="1:8">
      <c r="A1764" t="str">
        <f>CONCATENATE(B1764,C1764,VLOOKUP(H1764,Sheet1!$D$1:$E$21,2,0))</f>
        <v>S0800002219population</v>
      </c>
      <c r="B1764" t="s">
        <v>40</v>
      </c>
      <c r="C1764">
        <v>19</v>
      </c>
      <c r="D1764" t="s">
        <v>81</v>
      </c>
      <c r="E1764">
        <v>805</v>
      </c>
      <c r="F1764">
        <v>319800</v>
      </c>
      <c r="G1764">
        <v>2.5171982489055602</v>
      </c>
      <c r="H1764" t="s">
        <v>49</v>
      </c>
    </row>
    <row r="1765" spans="1:8">
      <c r="A1765" t="str">
        <f>CONCATENATE(B1765,C1765,VLOOKUP(H1765,Sheet1!$D$1:$E$21,2,0))</f>
        <v>S0800002319population</v>
      </c>
      <c r="B1765" t="s">
        <v>41</v>
      </c>
      <c r="C1765">
        <v>19</v>
      </c>
      <c r="D1765" t="s">
        <v>81</v>
      </c>
      <c r="E1765">
        <v>1576</v>
      </c>
      <c r="F1765">
        <v>652220</v>
      </c>
      <c r="G1765">
        <v>2.4163625770445498</v>
      </c>
      <c r="H1765" t="s">
        <v>49</v>
      </c>
    </row>
    <row r="1766" spans="1:8">
      <c r="A1766" t="str">
        <f>CONCATENATE(B1766,C1766,VLOOKUP(H1766,Sheet1!$D$1:$E$21,2,0))</f>
        <v>S0800002419population</v>
      </c>
      <c r="B1766" t="s">
        <v>42</v>
      </c>
      <c r="C1766">
        <v>19</v>
      </c>
      <c r="D1766" t="s">
        <v>81</v>
      </c>
      <c r="E1766">
        <v>1804</v>
      </c>
      <c r="F1766">
        <v>843740</v>
      </c>
      <c r="G1766">
        <v>2.1380994145115699</v>
      </c>
      <c r="H1766" t="s">
        <v>49</v>
      </c>
    </row>
    <row r="1767" spans="1:8">
      <c r="A1767" t="str">
        <f>CONCATENATE(B1767,C1767,VLOOKUP(H1767,Sheet1!$D$1:$E$21,2,0))</f>
        <v>S0800002519population</v>
      </c>
      <c r="B1767" t="s">
        <v>43</v>
      </c>
      <c r="C1767">
        <v>19</v>
      </c>
      <c r="D1767" t="s">
        <v>81</v>
      </c>
      <c r="E1767">
        <v>47</v>
      </c>
      <c r="F1767">
        <v>21530</v>
      </c>
      <c r="G1767">
        <v>2.1830004644681802</v>
      </c>
      <c r="H1767" t="s">
        <v>49</v>
      </c>
    </row>
    <row r="1768" spans="1:8">
      <c r="A1768" t="str">
        <f>CONCATENATE(B1768,C1768,VLOOKUP(H1768,Sheet1!$D$1:$E$21,2,0))</f>
        <v>S0800002619population</v>
      </c>
      <c r="B1768" t="s">
        <v>44</v>
      </c>
      <c r="C1768">
        <v>19</v>
      </c>
      <c r="D1768" t="s">
        <v>81</v>
      </c>
      <c r="E1768">
        <v>52</v>
      </c>
      <c r="F1768">
        <v>23210</v>
      </c>
      <c r="G1768">
        <v>2.2404136148211902</v>
      </c>
      <c r="H1768" t="s">
        <v>49</v>
      </c>
    </row>
    <row r="1769" spans="1:8">
      <c r="A1769" t="str">
        <f>CONCATENATE(B1769,C1769,VLOOKUP(H1769,Sheet1!$D$1:$E$21,2,0))</f>
        <v>S0800002719population</v>
      </c>
      <c r="B1769" t="s">
        <v>45</v>
      </c>
      <c r="C1769">
        <v>19</v>
      </c>
      <c r="D1769" t="s">
        <v>81</v>
      </c>
      <c r="E1769">
        <v>1153</v>
      </c>
      <c r="F1769">
        <v>411740</v>
      </c>
      <c r="G1769">
        <v>2.8003108757953998</v>
      </c>
      <c r="H1769" t="s">
        <v>49</v>
      </c>
    </row>
    <row r="1770" spans="1:8">
      <c r="A1770" t="str">
        <f>CONCATENATE(B1770,C1770,VLOOKUP(H1770,Sheet1!$D$1:$E$21,2,0))</f>
        <v>S0800002819population</v>
      </c>
      <c r="B1770" t="s">
        <v>46</v>
      </c>
      <c r="C1770">
        <v>19</v>
      </c>
      <c r="D1770" t="s">
        <v>81</v>
      </c>
      <c r="E1770">
        <v>103</v>
      </c>
      <c r="F1770">
        <v>27560</v>
      </c>
      <c r="G1770">
        <v>3.7373004354136401</v>
      </c>
      <c r="H1770" t="s">
        <v>49</v>
      </c>
    </row>
    <row r="1771" spans="1:8">
      <c r="A1771" t="str">
        <f>CONCATENATE(B1771,C1771,VLOOKUP(H1771,Sheet1!$D$1:$E$21,2,0))</f>
        <v>S0820000319population</v>
      </c>
      <c r="B1771" t="s">
        <v>50</v>
      </c>
      <c r="C1771">
        <v>19</v>
      </c>
      <c r="D1771" t="s">
        <v>81</v>
      </c>
      <c r="E1771">
        <v>81</v>
      </c>
      <c r="F1771" t="s">
        <v>22</v>
      </c>
      <c r="G1771" t="s">
        <v>22</v>
      </c>
      <c r="H1771" t="s">
        <v>49</v>
      </c>
    </row>
    <row r="1772" spans="1:8">
      <c r="A1772" t="str">
        <f>CONCATENATE(B1772,C1772,VLOOKUP(H1772,Sheet1!$D$1:$E$21,2,0))</f>
        <v>S0800001520population</v>
      </c>
      <c r="B1772" t="s">
        <v>33</v>
      </c>
      <c r="C1772">
        <v>20</v>
      </c>
      <c r="D1772" t="s">
        <v>82</v>
      </c>
      <c r="E1772">
        <v>1162</v>
      </c>
      <c r="F1772">
        <v>373220</v>
      </c>
      <c r="G1772">
        <v>3.1134451529928699</v>
      </c>
      <c r="H1772" t="s">
        <v>49</v>
      </c>
    </row>
    <row r="1773" spans="1:8">
      <c r="A1773" t="str">
        <f>CONCATENATE(B1773,C1773,VLOOKUP(H1773,Sheet1!$D$1:$E$21,2,0))</f>
        <v>S0800001620population</v>
      </c>
      <c r="B1773" t="s">
        <v>34</v>
      </c>
      <c r="C1773">
        <v>20</v>
      </c>
      <c r="D1773" t="s">
        <v>82</v>
      </c>
      <c r="E1773">
        <v>325</v>
      </c>
      <c r="F1773">
        <v>113720</v>
      </c>
      <c r="G1773">
        <v>2.8578965881111502</v>
      </c>
      <c r="H1773" t="s">
        <v>49</v>
      </c>
    </row>
    <row r="1774" spans="1:8">
      <c r="A1774" t="str">
        <f>CONCATENATE(B1774,C1774,VLOOKUP(H1774,Sheet1!$D$1:$E$21,2,0))</f>
        <v>S0800001720population</v>
      </c>
      <c r="B1774" t="s">
        <v>35</v>
      </c>
      <c r="C1774">
        <v>20</v>
      </c>
      <c r="D1774" t="s">
        <v>82</v>
      </c>
      <c r="E1774">
        <v>449</v>
      </c>
      <c r="F1774">
        <v>150840</v>
      </c>
      <c r="G1774">
        <v>2.97666401485017</v>
      </c>
      <c r="H1774" t="s">
        <v>49</v>
      </c>
    </row>
    <row r="1775" spans="1:8">
      <c r="A1775" t="str">
        <f>CONCATENATE(B1775,C1775,VLOOKUP(H1775,Sheet1!$D$1:$E$21,2,0))</f>
        <v>S0800001820population</v>
      </c>
      <c r="B1775" t="s">
        <v>36</v>
      </c>
      <c r="C1775">
        <v>20</v>
      </c>
      <c r="D1775" t="s">
        <v>82</v>
      </c>
      <c r="E1775">
        <v>968</v>
      </c>
      <c r="F1775">
        <v>366210</v>
      </c>
      <c r="G1775">
        <v>2.6432921001611098</v>
      </c>
      <c r="H1775" t="s">
        <v>49</v>
      </c>
    </row>
    <row r="1776" spans="1:8">
      <c r="A1776" t="str">
        <f>CONCATENATE(B1776,C1776,VLOOKUP(H1776,Sheet1!$D$1:$E$21,2,0))</f>
        <v>S0800001920population</v>
      </c>
      <c r="B1776" t="s">
        <v>37</v>
      </c>
      <c r="C1776">
        <v>20</v>
      </c>
      <c r="D1776" t="s">
        <v>82</v>
      </c>
      <c r="E1776">
        <v>794</v>
      </c>
      <c r="F1776">
        <v>299090</v>
      </c>
      <c r="G1776">
        <v>2.65471931525627</v>
      </c>
      <c r="H1776" t="s">
        <v>49</v>
      </c>
    </row>
    <row r="1777" spans="1:8">
      <c r="A1777" t="str">
        <f>CONCATENATE(B1777,C1777,VLOOKUP(H1777,Sheet1!$D$1:$E$21,2,0))</f>
        <v>S0800002020population</v>
      </c>
      <c r="B1777" t="s">
        <v>38</v>
      </c>
      <c r="C1777">
        <v>20</v>
      </c>
      <c r="D1777" t="s">
        <v>82</v>
      </c>
      <c r="E1777">
        <v>1436</v>
      </c>
      <c r="F1777">
        <v>573400</v>
      </c>
      <c r="G1777">
        <v>2.5043599581443998</v>
      </c>
      <c r="H1777" t="s">
        <v>49</v>
      </c>
    </row>
    <row r="1778" spans="1:8">
      <c r="A1778" t="str">
        <f>CONCATENATE(B1778,C1778,VLOOKUP(H1778,Sheet1!$D$1:$E$21,2,0))</f>
        <v>S0800002120population</v>
      </c>
      <c r="B1778" t="s">
        <v>39</v>
      </c>
      <c r="C1778">
        <v>20</v>
      </c>
      <c r="D1778" t="s">
        <v>82</v>
      </c>
      <c r="E1778">
        <v>3198</v>
      </c>
      <c r="F1778">
        <v>1137320</v>
      </c>
      <c r="G1778">
        <v>2.8118735272394701</v>
      </c>
      <c r="H1778" t="s">
        <v>49</v>
      </c>
    </row>
    <row r="1779" spans="1:8">
      <c r="A1779" t="str">
        <f>CONCATENATE(B1779,C1779,VLOOKUP(H1779,Sheet1!$D$1:$E$21,2,0))</f>
        <v>S0800002220population</v>
      </c>
      <c r="B1779" t="s">
        <v>40</v>
      </c>
      <c r="C1779">
        <v>20</v>
      </c>
      <c r="D1779" t="s">
        <v>82</v>
      </c>
      <c r="E1779">
        <v>849</v>
      </c>
      <c r="F1779">
        <v>319800</v>
      </c>
      <c r="G1779">
        <v>2.6547842401500898</v>
      </c>
      <c r="H1779" t="s">
        <v>49</v>
      </c>
    </row>
    <row r="1780" spans="1:8">
      <c r="A1780" t="str">
        <f>CONCATENATE(B1780,C1780,VLOOKUP(H1780,Sheet1!$D$1:$E$21,2,0))</f>
        <v>S0800002320population</v>
      </c>
      <c r="B1780" t="s">
        <v>41</v>
      </c>
      <c r="C1780">
        <v>20</v>
      </c>
      <c r="D1780" t="s">
        <v>82</v>
      </c>
      <c r="E1780">
        <v>1792</v>
      </c>
      <c r="F1780">
        <v>652220</v>
      </c>
      <c r="G1780">
        <v>2.7475391738983701</v>
      </c>
      <c r="H1780" t="s">
        <v>49</v>
      </c>
    </row>
    <row r="1781" spans="1:8">
      <c r="A1781" t="str">
        <f>CONCATENATE(B1781,C1781,VLOOKUP(H1781,Sheet1!$D$1:$E$21,2,0))</f>
        <v>S0800002420population</v>
      </c>
      <c r="B1781" t="s">
        <v>42</v>
      </c>
      <c r="C1781">
        <v>20</v>
      </c>
      <c r="D1781" t="s">
        <v>82</v>
      </c>
      <c r="E1781">
        <v>1948</v>
      </c>
      <c r="F1781">
        <v>843740</v>
      </c>
      <c r="G1781">
        <v>2.3087681039182599</v>
      </c>
      <c r="H1781" t="s">
        <v>49</v>
      </c>
    </row>
    <row r="1782" spans="1:8">
      <c r="A1782" t="str">
        <f>CONCATENATE(B1782,C1782,VLOOKUP(H1782,Sheet1!$D$1:$E$21,2,0))</f>
        <v>S0800002520population</v>
      </c>
      <c r="B1782" t="s">
        <v>43</v>
      </c>
      <c r="C1782">
        <v>20</v>
      </c>
      <c r="D1782" t="s">
        <v>82</v>
      </c>
      <c r="E1782">
        <v>62</v>
      </c>
      <c r="F1782">
        <v>21530</v>
      </c>
      <c r="G1782">
        <v>2.8797027403622799</v>
      </c>
      <c r="H1782" t="s">
        <v>49</v>
      </c>
    </row>
    <row r="1783" spans="1:8">
      <c r="A1783" t="str">
        <f>CONCATENATE(B1783,C1783,VLOOKUP(H1783,Sheet1!$D$1:$E$21,2,0))</f>
        <v>S0800002620population</v>
      </c>
      <c r="B1783" t="s">
        <v>44</v>
      </c>
      <c r="C1783">
        <v>20</v>
      </c>
      <c r="D1783" t="s">
        <v>82</v>
      </c>
      <c r="E1783">
        <v>52</v>
      </c>
      <c r="F1783">
        <v>23210</v>
      </c>
      <c r="G1783">
        <v>2.2404136148211902</v>
      </c>
      <c r="H1783" t="s">
        <v>49</v>
      </c>
    </row>
    <row r="1784" spans="1:8">
      <c r="A1784" t="str">
        <f>CONCATENATE(B1784,C1784,VLOOKUP(H1784,Sheet1!$D$1:$E$21,2,0))</f>
        <v>S0800002720population</v>
      </c>
      <c r="B1784" t="s">
        <v>45</v>
      </c>
      <c r="C1784">
        <v>20</v>
      </c>
      <c r="D1784" t="s">
        <v>82</v>
      </c>
      <c r="E1784">
        <v>1134</v>
      </c>
      <c r="F1784">
        <v>411740</v>
      </c>
      <c r="G1784">
        <v>2.75416524991499</v>
      </c>
      <c r="H1784" t="s">
        <v>49</v>
      </c>
    </row>
    <row r="1785" spans="1:8">
      <c r="A1785" t="str">
        <f>CONCATENATE(B1785,C1785,VLOOKUP(H1785,Sheet1!$D$1:$E$21,2,0))</f>
        <v>S0800002820population</v>
      </c>
      <c r="B1785" t="s">
        <v>46</v>
      </c>
      <c r="C1785">
        <v>20</v>
      </c>
      <c r="D1785" t="s">
        <v>82</v>
      </c>
      <c r="E1785">
        <v>97</v>
      </c>
      <c r="F1785">
        <v>27560</v>
      </c>
      <c r="G1785">
        <v>3.51959361393323</v>
      </c>
      <c r="H1785" t="s">
        <v>49</v>
      </c>
    </row>
    <row r="1786" spans="1:8">
      <c r="A1786" t="str">
        <f>CONCATENATE(B1786,C1786,VLOOKUP(H1786,Sheet1!$D$1:$E$21,2,0))</f>
        <v>S0820000320population</v>
      </c>
      <c r="B1786" t="s">
        <v>50</v>
      </c>
      <c r="C1786">
        <v>20</v>
      </c>
      <c r="D1786" t="s">
        <v>82</v>
      </c>
      <c r="E1786">
        <v>57</v>
      </c>
      <c r="F1786" t="s">
        <v>22</v>
      </c>
      <c r="G1786" t="s">
        <v>22</v>
      </c>
      <c r="H1786" t="s">
        <v>49</v>
      </c>
    </row>
    <row r="1787" spans="1:8">
      <c r="A1787" t="str">
        <f>CONCATENATE(B1787,C1787,VLOOKUP(H1787,Sheet1!$D$1:$E$21,2,0))</f>
        <v>S0800001521population</v>
      </c>
      <c r="B1787" t="s">
        <v>33</v>
      </c>
      <c r="C1787">
        <v>21</v>
      </c>
      <c r="D1787" t="s">
        <v>83</v>
      </c>
      <c r="E1787">
        <v>1211</v>
      </c>
      <c r="F1787">
        <v>372240</v>
      </c>
      <c r="G1787">
        <v>3.2532774554051098</v>
      </c>
      <c r="H1787" t="s">
        <v>49</v>
      </c>
    </row>
    <row r="1788" spans="1:8">
      <c r="A1788" t="str">
        <f>CONCATENATE(B1788,C1788,VLOOKUP(H1788,Sheet1!$D$1:$E$21,2,0))</f>
        <v>S0800001621population</v>
      </c>
      <c r="B1788" t="s">
        <v>34</v>
      </c>
      <c r="C1788">
        <v>21</v>
      </c>
      <c r="D1788" t="s">
        <v>83</v>
      </c>
      <c r="E1788">
        <v>352</v>
      </c>
      <c r="F1788">
        <v>113880</v>
      </c>
      <c r="G1788">
        <v>3.09097295398665</v>
      </c>
      <c r="H1788" t="s">
        <v>49</v>
      </c>
    </row>
    <row r="1789" spans="1:8">
      <c r="A1789" t="str">
        <f>CONCATENATE(B1789,C1789,VLOOKUP(H1789,Sheet1!$D$1:$E$21,2,0))</f>
        <v>S0800001721population</v>
      </c>
      <c r="B1789" t="s">
        <v>35</v>
      </c>
      <c r="C1789">
        <v>21</v>
      </c>
      <c r="D1789" t="s">
        <v>83</v>
      </c>
      <c r="E1789">
        <v>519</v>
      </c>
      <c r="F1789">
        <v>150280</v>
      </c>
      <c r="G1789">
        <v>3.45355336704817</v>
      </c>
      <c r="H1789" t="s">
        <v>49</v>
      </c>
    </row>
    <row r="1790" spans="1:8">
      <c r="A1790" t="str">
        <f>CONCATENATE(B1790,C1790,VLOOKUP(H1790,Sheet1!$D$1:$E$21,2,0))</f>
        <v>S0800001821population</v>
      </c>
      <c r="B1790" t="s">
        <v>36</v>
      </c>
      <c r="C1790">
        <v>21</v>
      </c>
      <c r="D1790" t="s">
        <v>83</v>
      </c>
      <c r="E1790">
        <v>1074</v>
      </c>
      <c r="F1790">
        <v>366900</v>
      </c>
      <c r="G1790">
        <v>2.9272281275551899</v>
      </c>
      <c r="H1790" t="s">
        <v>49</v>
      </c>
    </row>
    <row r="1791" spans="1:8">
      <c r="A1791" t="str">
        <f>CONCATENATE(B1791,C1791,VLOOKUP(H1791,Sheet1!$D$1:$E$21,2,0))</f>
        <v>S0800001921population</v>
      </c>
      <c r="B1791" t="s">
        <v>37</v>
      </c>
      <c r="C1791">
        <v>21</v>
      </c>
      <c r="D1791" t="s">
        <v>83</v>
      </c>
      <c r="E1791">
        <v>798</v>
      </c>
      <c r="F1791">
        <v>299670</v>
      </c>
      <c r="G1791">
        <v>2.6629292221443501</v>
      </c>
      <c r="H1791" t="s">
        <v>49</v>
      </c>
    </row>
    <row r="1792" spans="1:8">
      <c r="A1792" t="str">
        <f>CONCATENATE(B1792,C1792,VLOOKUP(H1792,Sheet1!$D$1:$E$21,2,0))</f>
        <v>S0800002021population</v>
      </c>
      <c r="B1792" t="s">
        <v>38</v>
      </c>
      <c r="C1792">
        <v>21</v>
      </c>
      <c r="D1792" t="s">
        <v>83</v>
      </c>
      <c r="E1792">
        <v>1413</v>
      </c>
      <c r="F1792">
        <v>579200</v>
      </c>
      <c r="G1792">
        <v>2.4395718232044099</v>
      </c>
      <c r="H1792" t="s">
        <v>49</v>
      </c>
    </row>
    <row r="1793" spans="1:8">
      <c r="A1793" t="str">
        <f>CONCATENATE(B1793,C1793,VLOOKUP(H1793,Sheet1!$D$1:$E$21,2,0))</f>
        <v>S0800002121population</v>
      </c>
      <c r="B1793" t="s">
        <v>39</v>
      </c>
      <c r="C1793">
        <v>21</v>
      </c>
      <c r="D1793" t="s">
        <v>83</v>
      </c>
      <c r="E1793">
        <v>3352</v>
      </c>
      <c r="F1793">
        <v>1137920</v>
      </c>
      <c r="G1793">
        <v>2.94572553430821</v>
      </c>
      <c r="H1793" t="s">
        <v>49</v>
      </c>
    </row>
    <row r="1794" spans="1:8">
      <c r="A1794" t="str">
        <f>CONCATENATE(B1794,C1794,VLOOKUP(H1794,Sheet1!$D$1:$E$21,2,0))</f>
        <v>S0800002221population</v>
      </c>
      <c r="B1794" t="s">
        <v>40</v>
      </c>
      <c r="C1794">
        <v>21</v>
      </c>
      <c r="D1794" t="s">
        <v>83</v>
      </c>
      <c r="E1794">
        <v>950</v>
      </c>
      <c r="F1794">
        <v>320980</v>
      </c>
      <c r="G1794">
        <v>2.95968596174216</v>
      </c>
      <c r="H1794" t="s">
        <v>49</v>
      </c>
    </row>
    <row r="1795" spans="1:8">
      <c r="A1795" t="str">
        <f>CONCATENATE(B1795,C1795,VLOOKUP(H1795,Sheet1!$D$1:$E$21,2,0))</f>
        <v>S0800002321population</v>
      </c>
      <c r="B1795" t="s">
        <v>41</v>
      </c>
      <c r="C1795">
        <v>21</v>
      </c>
      <c r="D1795" t="s">
        <v>83</v>
      </c>
      <c r="E1795">
        <v>1879</v>
      </c>
      <c r="F1795">
        <v>652590</v>
      </c>
      <c r="G1795">
        <v>2.8792963422669602</v>
      </c>
      <c r="H1795" t="s">
        <v>49</v>
      </c>
    </row>
    <row r="1796" spans="1:8">
      <c r="A1796" t="str">
        <f>CONCATENATE(B1796,C1796,VLOOKUP(H1796,Sheet1!$D$1:$E$21,2,0))</f>
        <v>S0800002421population</v>
      </c>
      <c r="B1796" t="s">
        <v>42</v>
      </c>
      <c r="C1796">
        <v>21</v>
      </c>
      <c r="D1796" t="s">
        <v>83</v>
      </c>
      <c r="E1796">
        <v>2065</v>
      </c>
      <c r="F1796">
        <v>849720</v>
      </c>
      <c r="G1796">
        <v>2.4302123052299498</v>
      </c>
      <c r="H1796" t="s">
        <v>49</v>
      </c>
    </row>
    <row r="1797" spans="1:8">
      <c r="A1797" t="str">
        <f>CONCATENATE(B1797,C1797,VLOOKUP(H1797,Sheet1!$D$1:$E$21,2,0))</f>
        <v>S0800002521population</v>
      </c>
      <c r="B1797" t="s">
        <v>43</v>
      </c>
      <c r="C1797">
        <v>21</v>
      </c>
      <c r="D1797" t="s">
        <v>83</v>
      </c>
      <c r="E1797">
        <v>63</v>
      </c>
      <c r="F1797">
        <v>21560</v>
      </c>
      <c r="G1797">
        <v>2.9220779220779201</v>
      </c>
      <c r="H1797" t="s">
        <v>49</v>
      </c>
    </row>
    <row r="1798" spans="1:8">
      <c r="A1798" t="str">
        <f>CONCATENATE(B1798,C1798,VLOOKUP(H1798,Sheet1!$D$1:$E$21,2,0))</f>
        <v>S0800002621population</v>
      </c>
      <c r="B1798" t="s">
        <v>44</v>
      </c>
      <c r="C1798">
        <v>21</v>
      </c>
      <c r="D1798" t="s">
        <v>83</v>
      </c>
      <c r="E1798">
        <v>52</v>
      </c>
      <c r="F1798">
        <v>23200</v>
      </c>
      <c r="G1798">
        <v>2.2413793103448199</v>
      </c>
      <c r="H1798" t="s">
        <v>49</v>
      </c>
    </row>
    <row r="1799" spans="1:8">
      <c r="A1799" t="str">
        <f>CONCATENATE(B1799,C1799,VLOOKUP(H1799,Sheet1!$D$1:$E$21,2,0))</f>
        <v>S0800002721population</v>
      </c>
      <c r="B1799" t="s">
        <v>45</v>
      </c>
      <c r="C1799">
        <v>21</v>
      </c>
      <c r="D1799" t="s">
        <v>83</v>
      </c>
      <c r="E1799">
        <v>1261</v>
      </c>
      <c r="F1799">
        <v>412160</v>
      </c>
      <c r="G1799">
        <v>3.0594914596273202</v>
      </c>
      <c r="H1799" t="s">
        <v>49</v>
      </c>
    </row>
    <row r="1800" spans="1:8">
      <c r="A1800" t="str">
        <f>CONCATENATE(B1800,C1800,VLOOKUP(H1800,Sheet1!$D$1:$E$21,2,0))</f>
        <v>S0800002821population</v>
      </c>
      <c r="B1800" t="s">
        <v>46</v>
      </c>
      <c r="C1800">
        <v>21</v>
      </c>
      <c r="D1800" t="s">
        <v>83</v>
      </c>
      <c r="E1800">
        <v>106</v>
      </c>
      <c r="F1800">
        <v>27400</v>
      </c>
      <c r="G1800">
        <v>3.86861313868613</v>
      </c>
      <c r="H1800" t="s">
        <v>49</v>
      </c>
    </row>
    <row r="1801" spans="1:8">
      <c r="A1801" t="str">
        <f>CONCATENATE(B1801,C1801,VLOOKUP(H1801,Sheet1!$D$1:$E$21,2,0))</f>
        <v>S0820000321population</v>
      </c>
      <c r="B1801" t="s">
        <v>50</v>
      </c>
      <c r="C1801">
        <v>21</v>
      </c>
      <c r="D1801" t="s">
        <v>83</v>
      </c>
      <c r="E1801">
        <v>70</v>
      </c>
      <c r="F1801" t="s">
        <v>22</v>
      </c>
      <c r="G1801" t="s">
        <v>22</v>
      </c>
      <c r="H1801" t="s">
        <v>49</v>
      </c>
    </row>
    <row r="1802" spans="1:8">
      <c r="A1802" t="str">
        <f>CONCATENATE(B1802,C1802,VLOOKUP(H1802,Sheet1!$D$1:$E$21,2,0))</f>
        <v>S0800001522population</v>
      </c>
      <c r="B1802" t="s">
        <v>33</v>
      </c>
      <c r="C1802">
        <v>22</v>
      </c>
      <c r="D1802" t="s">
        <v>84</v>
      </c>
      <c r="E1802">
        <v>1106</v>
      </c>
      <c r="F1802">
        <v>372240</v>
      </c>
      <c r="G1802">
        <v>2.9712013754566899</v>
      </c>
      <c r="H1802" t="s">
        <v>49</v>
      </c>
    </row>
    <row r="1803" spans="1:8">
      <c r="A1803" t="str">
        <f>CONCATENATE(B1803,C1803,VLOOKUP(H1803,Sheet1!$D$1:$E$21,2,0))</f>
        <v>S0800001622population</v>
      </c>
      <c r="B1803" t="s">
        <v>34</v>
      </c>
      <c r="C1803">
        <v>22</v>
      </c>
      <c r="D1803" t="s">
        <v>84</v>
      </c>
      <c r="E1803">
        <v>299</v>
      </c>
      <c r="F1803">
        <v>113880</v>
      </c>
      <c r="G1803">
        <v>2.6255707762556999</v>
      </c>
      <c r="H1803" t="s">
        <v>49</v>
      </c>
    </row>
    <row r="1804" spans="1:8">
      <c r="A1804" t="str">
        <f>CONCATENATE(B1804,C1804,VLOOKUP(H1804,Sheet1!$D$1:$E$21,2,0))</f>
        <v>S0800001722population</v>
      </c>
      <c r="B1804" t="s">
        <v>35</v>
      </c>
      <c r="C1804">
        <v>22</v>
      </c>
      <c r="D1804" t="s">
        <v>84</v>
      </c>
      <c r="E1804">
        <v>480</v>
      </c>
      <c r="F1804">
        <v>150280</v>
      </c>
      <c r="G1804">
        <v>3.1940377961139199</v>
      </c>
      <c r="H1804" t="s">
        <v>49</v>
      </c>
    </row>
    <row r="1805" spans="1:8">
      <c r="A1805" t="str">
        <f>CONCATENATE(B1805,C1805,VLOOKUP(H1805,Sheet1!$D$1:$E$21,2,0))</f>
        <v>S0800001822population</v>
      </c>
      <c r="B1805" t="s">
        <v>36</v>
      </c>
      <c r="C1805">
        <v>22</v>
      </c>
      <c r="D1805" t="s">
        <v>84</v>
      </c>
      <c r="E1805">
        <v>939</v>
      </c>
      <c r="F1805">
        <v>366900</v>
      </c>
      <c r="G1805">
        <v>2.5592804578904298</v>
      </c>
      <c r="H1805" t="s">
        <v>49</v>
      </c>
    </row>
    <row r="1806" spans="1:8">
      <c r="A1806" t="str">
        <f>CONCATENATE(B1806,C1806,VLOOKUP(H1806,Sheet1!$D$1:$E$21,2,0))</f>
        <v>S0800001922population</v>
      </c>
      <c r="B1806" t="s">
        <v>37</v>
      </c>
      <c r="C1806">
        <v>22</v>
      </c>
      <c r="D1806" t="s">
        <v>84</v>
      </c>
      <c r="E1806">
        <v>747</v>
      </c>
      <c r="F1806">
        <v>299670</v>
      </c>
      <c r="G1806">
        <v>2.49274201621783</v>
      </c>
      <c r="H1806" t="s">
        <v>49</v>
      </c>
    </row>
    <row r="1807" spans="1:8">
      <c r="A1807" t="str">
        <f>CONCATENATE(B1807,C1807,VLOOKUP(H1807,Sheet1!$D$1:$E$21,2,0))</f>
        <v>S0800002022population</v>
      </c>
      <c r="B1807" t="s">
        <v>38</v>
      </c>
      <c r="C1807">
        <v>22</v>
      </c>
      <c r="D1807" t="s">
        <v>84</v>
      </c>
      <c r="E1807">
        <v>1310</v>
      </c>
      <c r="F1807">
        <v>579200</v>
      </c>
      <c r="G1807">
        <v>2.2617403314917102</v>
      </c>
      <c r="H1807" t="s">
        <v>49</v>
      </c>
    </row>
    <row r="1808" spans="1:8">
      <c r="A1808" t="str">
        <f>CONCATENATE(B1808,C1808,VLOOKUP(H1808,Sheet1!$D$1:$E$21,2,0))</f>
        <v>S0800002122population</v>
      </c>
      <c r="B1808" t="s">
        <v>39</v>
      </c>
      <c r="C1808">
        <v>22</v>
      </c>
      <c r="D1808" t="s">
        <v>84</v>
      </c>
      <c r="E1808">
        <v>2929</v>
      </c>
      <c r="F1808">
        <v>1137920</v>
      </c>
      <c r="G1808">
        <v>2.57399465691788</v>
      </c>
      <c r="H1808" t="s">
        <v>49</v>
      </c>
    </row>
    <row r="1809" spans="1:8">
      <c r="A1809" t="str">
        <f>CONCATENATE(B1809,C1809,VLOOKUP(H1809,Sheet1!$D$1:$E$21,2,0))</f>
        <v>S0800002222population</v>
      </c>
      <c r="B1809" t="s">
        <v>40</v>
      </c>
      <c r="C1809">
        <v>22</v>
      </c>
      <c r="D1809" t="s">
        <v>84</v>
      </c>
      <c r="E1809">
        <v>803</v>
      </c>
      <c r="F1809">
        <v>320980</v>
      </c>
      <c r="G1809">
        <v>2.5017135023988999</v>
      </c>
      <c r="H1809" t="s">
        <v>49</v>
      </c>
    </row>
    <row r="1810" spans="1:8">
      <c r="A1810" t="str">
        <f>CONCATENATE(B1810,C1810,VLOOKUP(H1810,Sheet1!$D$1:$E$21,2,0))</f>
        <v>S0800002322population</v>
      </c>
      <c r="B1810" t="s">
        <v>41</v>
      </c>
      <c r="C1810">
        <v>22</v>
      </c>
      <c r="D1810" t="s">
        <v>84</v>
      </c>
      <c r="E1810">
        <v>1679</v>
      </c>
      <c r="F1810">
        <v>652590</v>
      </c>
      <c r="G1810">
        <v>2.5728252041863899</v>
      </c>
      <c r="H1810" t="s">
        <v>49</v>
      </c>
    </row>
    <row r="1811" spans="1:8">
      <c r="A1811" t="str">
        <f>CONCATENATE(B1811,C1811,VLOOKUP(H1811,Sheet1!$D$1:$E$21,2,0))</f>
        <v>S0800002422population</v>
      </c>
      <c r="B1811" t="s">
        <v>42</v>
      </c>
      <c r="C1811">
        <v>22</v>
      </c>
      <c r="D1811" t="s">
        <v>84</v>
      </c>
      <c r="E1811">
        <v>1834</v>
      </c>
      <c r="F1811">
        <v>849720</v>
      </c>
      <c r="G1811">
        <v>2.1583580473567698</v>
      </c>
      <c r="H1811" t="s">
        <v>49</v>
      </c>
    </row>
    <row r="1812" spans="1:8">
      <c r="A1812" t="str">
        <f>CONCATENATE(B1812,C1812,VLOOKUP(H1812,Sheet1!$D$1:$E$21,2,0))</f>
        <v>S0800002522population</v>
      </c>
      <c r="B1812" t="s">
        <v>43</v>
      </c>
      <c r="C1812">
        <v>22</v>
      </c>
      <c r="D1812" t="s">
        <v>84</v>
      </c>
      <c r="E1812">
        <v>67</v>
      </c>
      <c r="F1812">
        <v>21560</v>
      </c>
      <c r="G1812">
        <v>3.1076066790352499</v>
      </c>
      <c r="H1812" t="s">
        <v>49</v>
      </c>
    </row>
    <row r="1813" spans="1:8">
      <c r="A1813" t="str">
        <f>CONCATENATE(B1813,C1813,VLOOKUP(H1813,Sheet1!$D$1:$E$21,2,0))</f>
        <v>S0800002622population</v>
      </c>
      <c r="B1813" t="s">
        <v>44</v>
      </c>
      <c r="C1813">
        <v>22</v>
      </c>
      <c r="D1813" t="s">
        <v>84</v>
      </c>
      <c r="E1813">
        <v>50</v>
      </c>
      <c r="F1813">
        <v>23200</v>
      </c>
      <c r="G1813">
        <v>2.1551724137931001</v>
      </c>
      <c r="H1813" t="s">
        <v>49</v>
      </c>
    </row>
    <row r="1814" spans="1:8">
      <c r="A1814" t="str">
        <f>CONCATENATE(B1814,C1814,VLOOKUP(H1814,Sheet1!$D$1:$E$21,2,0))</f>
        <v>S0800002722population</v>
      </c>
      <c r="B1814" t="s">
        <v>45</v>
      </c>
      <c r="C1814">
        <v>22</v>
      </c>
      <c r="D1814" t="s">
        <v>84</v>
      </c>
      <c r="E1814">
        <v>1101</v>
      </c>
      <c r="F1814">
        <v>412160</v>
      </c>
      <c r="G1814">
        <v>2.6712927018633499</v>
      </c>
      <c r="H1814" t="s">
        <v>49</v>
      </c>
    </row>
    <row r="1815" spans="1:8">
      <c r="A1815" t="str">
        <f>CONCATENATE(B1815,C1815,VLOOKUP(H1815,Sheet1!$D$1:$E$21,2,0))</f>
        <v>S0800002822population</v>
      </c>
      <c r="B1815" t="s">
        <v>46</v>
      </c>
      <c r="C1815">
        <v>22</v>
      </c>
      <c r="D1815" t="s">
        <v>84</v>
      </c>
      <c r="E1815">
        <v>78</v>
      </c>
      <c r="F1815">
        <v>27400</v>
      </c>
      <c r="G1815">
        <v>2.84671532846715</v>
      </c>
      <c r="H1815" t="s">
        <v>49</v>
      </c>
    </row>
    <row r="1816" spans="1:8">
      <c r="A1816" t="str">
        <f>CONCATENATE(B1816,C1816,VLOOKUP(H1816,Sheet1!$D$1:$E$21,2,0))</f>
        <v>S0820000322population</v>
      </c>
      <c r="B1816" t="s">
        <v>50</v>
      </c>
      <c r="C1816">
        <v>22</v>
      </c>
      <c r="D1816" t="s">
        <v>84</v>
      </c>
      <c r="E1816">
        <v>97</v>
      </c>
      <c r="F1816" t="s">
        <v>22</v>
      </c>
      <c r="G1816" t="s">
        <v>22</v>
      </c>
      <c r="H1816" t="s">
        <v>49</v>
      </c>
    </row>
    <row r="1817" spans="1:8">
      <c r="A1817" t="str">
        <f>CONCATENATE(B1817,C1817,VLOOKUP(H1817,Sheet1!$D$1:$E$21,2,0))</f>
        <v>S0800001523population</v>
      </c>
      <c r="B1817" t="s">
        <v>33</v>
      </c>
      <c r="C1817">
        <v>23</v>
      </c>
      <c r="D1817" t="s">
        <v>85</v>
      </c>
      <c r="E1817">
        <v>1022</v>
      </c>
      <c r="F1817">
        <v>372240</v>
      </c>
      <c r="G1817">
        <v>2.7455405114979499</v>
      </c>
      <c r="H1817" t="s">
        <v>49</v>
      </c>
    </row>
    <row r="1818" spans="1:8">
      <c r="A1818" t="str">
        <f>CONCATENATE(B1818,C1818,VLOOKUP(H1818,Sheet1!$D$1:$E$21,2,0))</f>
        <v>S0800001623population</v>
      </c>
      <c r="B1818" t="s">
        <v>34</v>
      </c>
      <c r="C1818">
        <v>23</v>
      </c>
      <c r="D1818" t="s">
        <v>85</v>
      </c>
      <c r="E1818">
        <v>253</v>
      </c>
      <c r="F1818">
        <v>113880</v>
      </c>
      <c r="G1818">
        <v>2.2216368106779001</v>
      </c>
      <c r="H1818" t="s">
        <v>49</v>
      </c>
    </row>
    <row r="1819" spans="1:8">
      <c r="A1819" t="str">
        <f>CONCATENATE(B1819,C1819,VLOOKUP(H1819,Sheet1!$D$1:$E$21,2,0))</f>
        <v>S0800001723population</v>
      </c>
      <c r="B1819" t="s">
        <v>35</v>
      </c>
      <c r="C1819">
        <v>23</v>
      </c>
      <c r="D1819" t="s">
        <v>85</v>
      </c>
      <c r="E1819">
        <v>392</v>
      </c>
      <c r="F1819">
        <v>150280</v>
      </c>
      <c r="G1819">
        <v>2.6084642001597</v>
      </c>
      <c r="H1819" t="s">
        <v>49</v>
      </c>
    </row>
    <row r="1820" spans="1:8">
      <c r="A1820" t="str">
        <f>CONCATENATE(B1820,C1820,VLOOKUP(H1820,Sheet1!$D$1:$E$21,2,0))</f>
        <v>S0800001823population</v>
      </c>
      <c r="B1820" t="s">
        <v>36</v>
      </c>
      <c r="C1820">
        <v>23</v>
      </c>
      <c r="D1820" t="s">
        <v>85</v>
      </c>
      <c r="E1820">
        <v>851</v>
      </c>
      <c r="F1820">
        <v>366900</v>
      </c>
      <c r="G1820">
        <v>2.3194330880348799</v>
      </c>
      <c r="H1820" t="s">
        <v>49</v>
      </c>
    </row>
    <row r="1821" spans="1:8">
      <c r="A1821" t="str">
        <f>CONCATENATE(B1821,C1821,VLOOKUP(H1821,Sheet1!$D$1:$E$21,2,0))</f>
        <v>S0800001923population</v>
      </c>
      <c r="B1821" t="s">
        <v>37</v>
      </c>
      <c r="C1821">
        <v>23</v>
      </c>
      <c r="D1821" t="s">
        <v>85</v>
      </c>
      <c r="E1821">
        <v>659</v>
      </c>
      <c r="F1821">
        <v>299670</v>
      </c>
      <c r="G1821">
        <v>2.19908566089364</v>
      </c>
      <c r="H1821" t="s">
        <v>49</v>
      </c>
    </row>
    <row r="1822" spans="1:8">
      <c r="A1822" t="str">
        <f>CONCATENATE(B1822,C1822,VLOOKUP(H1822,Sheet1!$D$1:$E$21,2,0))</f>
        <v>S0800002023population</v>
      </c>
      <c r="B1822" t="s">
        <v>38</v>
      </c>
      <c r="C1822">
        <v>23</v>
      </c>
      <c r="D1822" t="s">
        <v>85</v>
      </c>
      <c r="E1822">
        <v>1179</v>
      </c>
      <c r="F1822">
        <v>579200</v>
      </c>
      <c r="G1822">
        <v>2.0355662983425402</v>
      </c>
      <c r="H1822" t="s">
        <v>49</v>
      </c>
    </row>
    <row r="1823" spans="1:8">
      <c r="A1823" t="str">
        <f>CONCATENATE(B1823,C1823,VLOOKUP(H1823,Sheet1!$D$1:$E$21,2,0))</f>
        <v>S0800002123population</v>
      </c>
      <c r="B1823" t="s">
        <v>39</v>
      </c>
      <c r="C1823">
        <v>23</v>
      </c>
      <c r="D1823" t="s">
        <v>85</v>
      </c>
      <c r="E1823">
        <v>2734</v>
      </c>
      <c r="F1823">
        <v>1137920</v>
      </c>
      <c r="G1823">
        <v>2.4026293588301399</v>
      </c>
      <c r="H1823" t="s">
        <v>49</v>
      </c>
    </row>
    <row r="1824" spans="1:8">
      <c r="A1824" t="str">
        <f>CONCATENATE(B1824,C1824,VLOOKUP(H1824,Sheet1!$D$1:$E$21,2,0))</f>
        <v>S0800002223population</v>
      </c>
      <c r="B1824" t="s">
        <v>40</v>
      </c>
      <c r="C1824">
        <v>23</v>
      </c>
      <c r="D1824" t="s">
        <v>85</v>
      </c>
      <c r="E1824">
        <v>749</v>
      </c>
      <c r="F1824">
        <v>320980</v>
      </c>
      <c r="G1824">
        <v>2.33347872141566</v>
      </c>
      <c r="H1824" t="s">
        <v>49</v>
      </c>
    </row>
    <row r="1825" spans="1:8">
      <c r="A1825" t="str">
        <f>CONCATENATE(B1825,C1825,VLOOKUP(H1825,Sheet1!$D$1:$E$21,2,0))</f>
        <v>S0800002323population</v>
      </c>
      <c r="B1825" t="s">
        <v>41</v>
      </c>
      <c r="C1825">
        <v>23</v>
      </c>
      <c r="D1825" t="s">
        <v>85</v>
      </c>
      <c r="E1825">
        <v>1466</v>
      </c>
      <c r="F1825">
        <v>652590</v>
      </c>
      <c r="G1825">
        <v>2.2464334421305798</v>
      </c>
      <c r="H1825" t="s">
        <v>49</v>
      </c>
    </row>
    <row r="1826" spans="1:8">
      <c r="A1826" t="str">
        <f>CONCATENATE(B1826,C1826,VLOOKUP(H1826,Sheet1!$D$1:$E$21,2,0))</f>
        <v>S0800002423population</v>
      </c>
      <c r="B1826" t="s">
        <v>42</v>
      </c>
      <c r="C1826">
        <v>23</v>
      </c>
      <c r="D1826" t="s">
        <v>85</v>
      </c>
      <c r="E1826">
        <v>1704</v>
      </c>
      <c r="F1826">
        <v>849720</v>
      </c>
      <c r="G1826">
        <v>2.0053664736619101</v>
      </c>
      <c r="H1826" t="s">
        <v>49</v>
      </c>
    </row>
    <row r="1827" spans="1:8">
      <c r="A1827" t="str">
        <f>CONCATENATE(B1827,C1827,VLOOKUP(H1827,Sheet1!$D$1:$E$21,2,0))</f>
        <v>S0800002523population</v>
      </c>
      <c r="B1827" t="s">
        <v>43</v>
      </c>
      <c r="C1827">
        <v>23</v>
      </c>
      <c r="D1827" t="s">
        <v>85</v>
      </c>
      <c r="E1827">
        <v>55</v>
      </c>
      <c r="F1827">
        <v>21560</v>
      </c>
      <c r="G1827">
        <v>2.5510204081632599</v>
      </c>
      <c r="H1827" t="s">
        <v>49</v>
      </c>
    </row>
    <row r="1828" spans="1:8">
      <c r="A1828" t="str">
        <f>CONCATENATE(B1828,C1828,VLOOKUP(H1828,Sheet1!$D$1:$E$21,2,0))</f>
        <v>S0800002623population</v>
      </c>
      <c r="B1828" t="s">
        <v>44</v>
      </c>
      <c r="C1828">
        <v>23</v>
      </c>
      <c r="D1828" t="s">
        <v>85</v>
      </c>
      <c r="E1828">
        <v>49</v>
      </c>
      <c r="F1828">
        <v>23200</v>
      </c>
      <c r="G1828">
        <v>2.1120689655172402</v>
      </c>
      <c r="H1828" t="s">
        <v>49</v>
      </c>
    </row>
    <row r="1829" spans="1:8">
      <c r="A1829" t="str">
        <f>CONCATENATE(B1829,C1829,VLOOKUP(H1829,Sheet1!$D$1:$E$21,2,0))</f>
        <v>S0800002723population</v>
      </c>
      <c r="B1829" t="s">
        <v>45</v>
      </c>
      <c r="C1829">
        <v>23</v>
      </c>
      <c r="D1829" t="s">
        <v>85</v>
      </c>
      <c r="E1829">
        <v>985</v>
      </c>
      <c r="F1829">
        <v>412160</v>
      </c>
      <c r="G1829">
        <v>2.3898486024844701</v>
      </c>
      <c r="H1829" t="s">
        <v>49</v>
      </c>
    </row>
    <row r="1830" spans="1:8">
      <c r="A1830" t="str">
        <f>CONCATENATE(B1830,C1830,VLOOKUP(H1830,Sheet1!$D$1:$E$21,2,0))</f>
        <v>S0800002823population</v>
      </c>
      <c r="B1830" t="s">
        <v>46</v>
      </c>
      <c r="C1830">
        <v>23</v>
      </c>
      <c r="D1830" t="s">
        <v>85</v>
      </c>
      <c r="E1830">
        <v>72</v>
      </c>
      <c r="F1830">
        <v>27400</v>
      </c>
      <c r="G1830">
        <v>2.6277372262773699</v>
      </c>
      <c r="H1830" t="s">
        <v>49</v>
      </c>
    </row>
    <row r="1831" spans="1:8">
      <c r="A1831" t="str">
        <f>CONCATENATE(B1831,C1831,VLOOKUP(H1831,Sheet1!$D$1:$E$21,2,0))</f>
        <v>S0820000323population</v>
      </c>
      <c r="B1831" t="s">
        <v>50</v>
      </c>
      <c r="C1831">
        <v>23</v>
      </c>
      <c r="D1831" t="s">
        <v>85</v>
      </c>
      <c r="E1831">
        <v>97</v>
      </c>
      <c r="F1831" t="s">
        <v>22</v>
      </c>
      <c r="G1831" t="s">
        <v>22</v>
      </c>
      <c r="H1831" t="s">
        <v>49</v>
      </c>
    </row>
    <row r="1832" spans="1:8">
      <c r="A1832" t="str">
        <f>CONCATENATE(B1832,C1832,VLOOKUP(H1832,Sheet1!$D$1:$E$21,2,0))</f>
        <v>S0800001524population</v>
      </c>
      <c r="B1832" t="s">
        <v>33</v>
      </c>
      <c r="C1832">
        <v>24</v>
      </c>
      <c r="D1832" t="s">
        <v>86</v>
      </c>
      <c r="E1832">
        <v>1112</v>
      </c>
      <c r="F1832">
        <v>372240</v>
      </c>
      <c r="G1832">
        <v>2.9873200085965999</v>
      </c>
      <c r="H1832" t="s">
        <v>49</v>
      </c>
    </row>
    <row r="1833" spans="1:8">
      <c r="A1833" t="str">
        <f>CONCATENATE(B1833,C1833,VLOOKUP(H1833,Sheet1!$D$1:$E$21,2,0))</f>
        <v>S0800001624population</v>
      </c>
      <c r="B1833" t="s">
        <v>34</v>
      </c>
      <c r="C1833">
        <v>24</v>
      </c>
      <c r="D1833" t="s">
        <v>86</v>
      </c>
      <c r="E1833">
        <v>289</v>
      </c>
      <c r="F1833">
        <v>113880</v>
      </c>
      <c r="G1833">
        <v>2.5377590446083498</v>
      </c>
      <c r="H1833" t="s">
        <v>49</v>
      </c>
    </row>
    <row r="1834" spans="1:8">
      <c r="A1834" t="str">
        <f>CONCATENATE(B1834,C1834,VLOOKUP(H1834,Sheet1!$D$1:$E$21,2,0))</f>
        <v>S0800001724population</v>
      </c>
      <c r="B1834" t="s">
        <v>35</v>
      </c>
      <c r="C1834">
        <v>24</v>
      </c>
      <c r="D1834" t="s">
        <v>86</v>
      </c>
      <c r="E1834">
        <v>475</v>
      </c>
      <c r="F1834">
        <v>150280</v>
      </c>
      <c r="G1834">
        <v>3.1607665690710598</v>
      </c>
      <c r="H1834" t="s">
        <v>49</v>
      </c>
    </row>
    <row r="1835" spans="1:8">
      <c r="A1835" t="str">
        <f>CONCATENATE(B1835,C1835,VLOOKUP(H1835,Sheet1!$D$1:$E$21,2,0))</f>
        <v>S0800001824population</v>
      </c>
      <c r="B1835" t="s">
        <v>36</v>
      </c>
      <c r="C1835">
        <v>24</v>
      </c>
      <c r="D1835" t="s">
        <v>86</v>
      </c>
      <c r="E1835">
        <v>954</v>
      </c>
      <c r="F1835">
        <v>366900</v>
      </c>
      <c r="G1835">
        <v>2.60016353229762</v>
      </c>
      <c r="H1835" t="s">
        <v>49</v>
      </c>
    </row>
    <row r="1836" spans="1:8">
      <c r="A1836" t="str">
        <f>CONCATENATE(B1836,C1836,VLOOKUP(H1836,Sheet1!$D$1:$E$21,2,0))</f>
        <v>S0800001924population</v>
      </c>
      <c r="B1836" t="s">
        <v>37</v>
      </c>
      <c r="C1836">
        <v>24</v>
      </c>
      <c r="D1836" t="s">
        <v>86</v>
      </c>
      <c r="E1836">
        <v>764</v>
      </c>
      <c r="F1836">
        <v>299670</v>
      </c>
      <c r="G1836">
        <v>2.5494710848600102</v>
      </c>
      <c r="H1836" t="s">
        <v>49</v>
      </c>
    </row>
    <row r="1837" spans="1:8">
      <c r="A1837" t="str">
        <f>CONCATENATE(B1837,C1837,VLOOKUP(H1837,Sheet1!$D$1:$E$21,2,0))</f>
        <v>S0800002024population</v>
      </c>
      <c r="B1837" t="s">
        <v>38</v>
      </c>
      <c r="C1837">
        <v>24</v>
      </c>
      <c r="D1837" t="s">
        <v>86</v>
      </c>
      <c r="E1837">
        <v>1357</v>
      </c>
      <c r="F1837">
        <v>579200</v>
      </c>
      <c r="G1837">
        <v>2.3428867403314899</v>
      </c>
      <c r="H1837" t="s">
        <v>49</v>
      </c>
    </row>
    <row r="1838" spans="1:8">
      <c r="A1838" t="str">
        <f>CONCATENATE(B1838,C1838,VLOOKUP(H1838,Sheet1!$D$1:$E$21,2,0))</f>
        <v>S0800002124population</v>
      </c>
      <c r="B1838" t="s">
        <v>39</v>
      </c>
      <c r="C1838">
        <v>24</v>
      </c>
      <c r="D1838" t="s">
        <v>86</v>
      </c>
      <c r="E1838">
        <v>2957</v>
      </c>
      <c r="F1838">
        <v>1137920</v>
      </c>
      <c r="G1838">
        <v>2.5986009561304799</v>
      </c>
      <c r="H1838" t="s">
        <v>49</v>
      </c>
    </row>
    <row r="1839" spans="1:8">
      <c r="A1839" t="str">
        <f>CONCATENATE(B1839,C1839,VLOOKUP(H1839,Sheet1!$D$1:$E$21,2,0))</f>
        <v>S0800002224population</v>
      </c>
      <c r="B1839" t="s">
        <v>40</v>
      </c>
      <c r="C1839">
        <v>24</v>
      </c>
      <c r="D1839" t="s">
        <v>86</v>
      </c>
      <c r="E1839">
        <v>784</v>
      </c>
      <c r="F1839">
        <v>320980</v>
      </c>
      <c r="G1839">
        <v>2.4425197831640602</v>
      </c>
      <c r="H1839" t="s">
        <v>49</v>
      </c>
    </row>
    <row r="1840" spans="1:8">
      <c r="A1840" t="str">
        <f>CONCATENATE(B1840,C1840,VLOOKUP(H1840,Sheet1!$D$1:$E$21,2,0))</f>
        <v>S0800002324population</v>
      </c>
      <c r="B1840" t="s">
        <v>41</v>
      </c>
      <c r="C1840">
        <v>24</v>
      </c>
      <c r="D1840" t="s">
        <v>86</v>
      </c>
      <c r="E1840">
        <v>1702</v>
      </c>
      <c r="F1840">
        <v>652590</v>
      </c>
      <c r="G1840">
        <v>2.6080693850656602</v>
      </c>
      <c r="H1840" t="s">
        <v>49</v>
      </c>
    </row>
    <row r="1841" spans="1:8">
      <c r="A1841" t="str">
        <f>CONCATENATE(B1841,C1841,VLOOKUP(H1841,Sheet1!$D$1:$E$21,2,0))</f>
        <v>S0800002424population</v>
      </c>
      <c r="B1841" t="s">
        <v>42</v>
      </c>
      <c r="C1841">
        <v>24</v>
      </c>
      <c r="D1841" t="s">
        <v>86</v>
      </c>
      <c r="E1841">
        <v>1853</v>
      </c>
      <c r="F1841">
        <v>849720</v>
      </c>
      <c r="G1841">
        <v>2.1807183542814101</v>
      </c>
      <c r="H1841" t="s">
        <v>49</v>
      </c>
    </row>
    <row r="1842" spans="1:8">
      <c r="A1842" t="str">
        <f>CONCATENATE(B1842,C1842,VLOOKUP(H1842,Sheet1!$D$1:$E$21,2,0))</f>
        <v>S0800002524population</v>
      </c>
      <c r="B1842" t="s">
        <v>43</v>
      </c>
      <c r="C1842">
        <v>24</v>
      </c>
      <c r="D1842" t="s">
        <v>86</v>
      </c>
      <c r="E1842">
        <v>51</v>
      </c>
      <c r="F1842">
        <v>21560</v>
      </c>
      <c r="G1842">
        <v>2.3654916512059301</v>
      </c>
      <c r="H1842" t="s">
        <v>49</v>
      </c>
    </row>
    <row r="1843" spans="1:8">
      <c r="A1843" t="str">
        <f>CONCATENATE(B1843,C1843,VLOOKUP(H1843,Sheet1!$D$1:$E$21,2,0))</f>
        <v>S0800002624population</v>
      </c>
      <c r="B1843" t="s">
        <v>44</v>
      </c>
      <c r="C1843">
        <v>24</v>
      </c>
      <c r="D1843" t="s">
        <v>86</v>
      </c>
      <c r="E1843">
        <v>48</v>
      </c>
      <c r="F1843">
        <v>23200</v>
      </c>
      <c r="G1843">
        <v>2.0689655172413701</v>
      </c>
      <c r="H1843" t="s">
        <v>49</v>
      </c>
    </row>
    <row r="1844" spans="1:8">
      <c r="A1844" t="str">
        <f>CONCATENATE(B1844,C1844,VLOOKUP(H1844,Sheet1!$D$1:$E$21,2,0))</f>
        <v>S0800002724population</v>
      </c>
      <c r="B1844" t="s">
        <v>45</v>
      </c>
      <c r="C1844">
        <v>24</v>
      </c>
      <c r="D1844" t="s">
        <v>86</v>
      </c>
      <c r="E1844">
        <v>1096</v>
      </c>
      <c r="F1844">
        <v>412160</v>
      </c>
      <c r="G1844">
        <v>2.6591614906832199</v>
      </c>
      <c r="H1844" t="s">
        <v>49</v>
      </c>
    </row>
    <row r="1845" spans="1:8">
      <c r="A1845" t="str">
        <f>CONCATENATE(B1845,C1845,VLOOKUP(H1845,Sheet1!$D$1:$E$21,2,0))</f>
        <v>S0800002824population</v>
      </c>
      <c r="B1845" t="s">
        <v>46</v>
      </c>
      <c r="C1845">
        <v>24</v>
      </c>
      <c r="D1845" t="s">
        <v>86</v>
      </c>
      <c r="E1845">
        <v>76</v>
      </c>
      <c r="F1845">
        <v>27400</v>
      </c>
      <c r="G1845">
        <v>2.7737226277372198</v>
      </c>
      <c r="H1845" t="s">
        <v>49</v>
      </c>
    </row>
    <row r="1846" spans="1:8">
      <c r="A1846" t="str">
        <f>CONCATENATE(B1846,C1846,VLOOKUP(H1846,Sheet1!$D$1:$E$21,2,0))</f>
        <v>S0820000324population</v>
      </c>
      <c r="B1846" t="s">
        <v>50</v>
      </c>
      <c r="C1846">
        <v>24</v>
      </c>
      <c r="D1846" t="s">
        <v>86</v>
      </c>
      <c r="E1846">
        <v>85</v>
      </c>
      <c r="F1846" t="s">
        <v>22</v>
      </c>
      <c r="G1846" t="s">
        <v>22</v>
      </c>
      <c r="H1846" t="s">
        <v>49</v>
      </c>
    </row>
    <row r="1847" spans="1:8">
      <c r="A1847" t="str">
        <f>CONCATENATE(B1847,C1847,VLOOKUP(H1847,Sheet1!$D$1:$E$21,2,0))</f>
        <v>S0800001525population</v>
      </c>
      <c r="B1847" t="s">
        <v>33</v>
      </c>
      <c r="C1847">
        <v>25</v>
      </c>
      <c r="D1847" t="s">
        <v>100</v>
      </c>
      <c r="E1847">
        <v>1178</v>
      </c>
      <c r="F1847">
        <v>371140</v>
      </c>
      <c r="G1847">
        <v>3.1740044188176899</v>
      </c>
      <c r="H1847" t="s">
        <v>49</v>
      </c>
    </row>
    <row r="1848" spans="1:8">
      <c r="A1848" t="str">
        <f>CONCATENATE(B1848,C1848,VLOOKUP(H1848,Sheet1!$D$1:$E$21,2,0))</f>
        <v>S0800001625population</v>
      </c>
      <c r="B1848" t="s">
        <v>34</v>
      </c>
      <c r="C1848">
        <v>25</v>
      </c>
      <c r="D1848" t="s">
        <v>100</v>
      </c>
      <c r="E1848">
        <v>304</v>
      </c>
      <c r="F1848">
        <v>114040</v>
      </c>
      <c r="G1848">
        <v>2.6657313223430301</v>
      </c>
      <c r="H1848" t="s">
        <v>49</v>
      </c>
    </row>
    <row r="1849" spans="1:8">
      <c r="A1849" t="str">
        <f>CONCATENATE(B1849,C1849,VLOOKUP(H1849,Sheet1!$D$1:$E$21,2,0))</f>
        <v>S0800001725population</v>
      </c>
      <c r="B1849" t="s">
        <v>35</v>
      </c>
      <c r="C1849">
        <v>25</v>
      </c>
      <c r="D1849" t="s">
        <v>100</v>
      </c>
      <c r="E1849">
        <v>507</v>
      </c>
      <c r="F1849">
        <v>149960</v>
      </c>
      <c r="G1849">
        <v>3.3809015737529999</v>
      </c>
      <c r="H1849" t="s">
        <v>49</v>
      </c>
    </row>
    <row r="1850" spans="1:8">
      <c r="A1850" t="str">
        <f>CONCATENATE(B1850,C1850,VLOOKUP(H1850,Sheet1!$D$1:$E$21,2,0))</f>
        <v>S0800001825population</v>
      </c>
      <c r="B1850" t="s">
        <v>36</v>
      </c>
      <c r="C1850">
        <v>25</v>
      </c>
      <c r="D1850" t="s">
        <v>100</v>
      </c>
      <c r="E1850">
        <v>890</v>
      </c>
      <c r="F1850">
        <v>367250</v>
      </c>
      <c r="G1850">
        <v>2.4234172906739202</v>
      </c>
      <c r="H1850" t="s">
        <v>49</v>
      </c>
    </row>
    <row r="1851" spans="1:8">
      <c r="A1851" t="str">
        <f>CONCATENATE(B1851,C1851,VLOOKUP(H1851,Sheet1!$D$1:$E$21,2,0))</f>
        <v>S0800001925population</v>
      </c>
      <c r="B1851" t="s">
        <v>37</v>
      </c>
      <c r="C1851">
        <v>25</v>
      </c>
      <c r="D1851" t="s">
        <v>100</v>
      </c>
      <c r="E1851">
        <v>731</v>
      </c>
      <c r="F1851">
        <v>300400</v>
      </c>
      <c r="G1851">
        <v>2.4334221038615098</v>
      </c>
      <c r="H1851" t="s">
        <v>49</v>
      </c>
    </row>
    <row r="1852" spans="1:8">
      <c r="A1852" t="str">
        <f>CONCATENATE(B1852,C1852,VLOOKUP(H1852,Sheet1!$D$1:$E$21,2,0))</f>
        <v>S0800002025population</v>
      </c>
      <c r="B1852" t="s">
        <v>38</v>
      </c>
      <c r="C1852">
        <v>25</v>
      </c>
      <c r="D1852" t="s">
        <v>100</v>
      </c>
      <c r="E1852">
        <v>1436</v>
      </c>
      <c r="F1852">
        <v>584220</v>
      </c>
      <c r="G1852">
        <v>2.4579781589127299</v>
      </c>
      <c r="H1852" t="s">
        <v>49</v>
      </c>
    </row>
    <row r="1853" spans="1:8">
      <c r="A1853" t="str">
        <f>CONCATENATE(B1853,C1853,VLOOKUP(H1853,Sheet1!$D$1:$E$21,2,0))</f>
        <v>S0800002125population</v>
      </c>
      <c r="B1853" t="s">
        <v>39</v>
      </c>
      <c r="C1853">
        <v>25</v>
      </c>
      <c r="D1853" t="s">
        <v>100</v>
      </c>
      <c r="E1853">
        <v>3103</v>
      </c>
      <c r="F1853">
        <v>1142590</v>
      </c>
      <c r="G1853">
        <v>2.7157598088553199</v>
      </c>
      <c r="H1853" t="s">
        <v>49</v>
      </c>
    </row>
    <row r="1854" spans="1:8">
      <c r="A1854" t="str">
        <f>CONCATENATE(B1854,C1854,VLOOKUP(H1854,Sheet1!$D$1:$E$21,2,0))</f>
        <v>S0800002225population</v>
      </c>
      <c r="B1854" t="s">
        <v>40</v>
      </c>
      <c r="C1854">
        <v>25</v>
      </c>
      <c r="D1854" t="s">
        <v>100</v>
      </c>
      <c r="E1854">
        <v>829</v>
      </c>
      <c r="F1854">
        <v>320730</v>
      </c>
      <c r="G1854">
        <v>2.5847285879088302</v>
      </c>
      <c r="H1854" t="s">
        <v>49</v>
      </c>
    </row>
    <row r="1855" spans="1:8">
      <c r="A1855" t="str">
        <f>CONCATENATE(B1855,C1855,VLOOKUP(H1855,Sheet1!$D$1:$E$21,2,0))</f>
        <v>S0800002325population</v>
      </c>
      <c r="B1855" t="s">
        <v>41</v>
      </c>
      <c r="C1855">
        <v>25</v>
      </c>
      <c r="D1855" t="s">
        <v>100</v>
      </c>
      <c r="E1855">
        <v>1659</v>
      </c>
      <c r="F1855">
        <v>653300</v>
      </c>
      <c r="G1855">
        <v>2.5394152762896001</v>
      </c>
      <c r="H1855" t="s">
        <v>49</v>
      </c>
    </row>
    <row r="1856" spans="1:8">
      <c r="A1856" t="str">
        <f>CONCATENATE(B1856,C1856,VLOOKUP(H1856,Sheet1!$D$1:$E$21,2,0))</f>
        <v>S0800002425population</v>
      </c>
      <c r="B1856" t="s">
        <v>42</v>
      </c>
      <c r="C1856">
        <v>25</v>
      </c>
      <c r="D1856" t="s">
        <v>100</v>
      </c>
      <c r="E1856">
        <v>1911</v>
      </c>
      <c r="F1856">
        <v>858120</v>
      </c>
      <c r="G1856">
        <v>2.2269612641588501</v>
      </c>
      <c r="H1856" t="s">
        <v>49</v>
      </c>
    </row>
    <row r="1857" spans="1:8">
      <c r="A1857" t="str">
        <f>CONCATENATE(B1857,C1857,VLOOKUP(H1857,Sheet1!$D$1:$E$21,2,0))</f>
        <v>S0800002525population</v>
      </c>
      <c r="B1857" t="s">
        <v>43</v>
      </c>
      <c r="C1857">
        <v>25</v>
      </c>
      <c r="D1857" t="s">
        <v>100</v>
      </c>
      <c r="E1857">
        <v>54</v>
      </c>
      <c r="F1857">
        <v>21580</v>
      </c>
      <c r="G1857">
        <v>2.50231696014828</v>
      </c>
      <c r="H1857" t="s">
        <v>49</v>
      </c>
    </row>
    <row r="1858" spans="1:8">
      <c r="A1858" t="str">
        <f>CONCATENATE(B1858,C1858,VLOOKUP(H1858,Sheet1!$D$1:$E$21,2,0))</f>
        <v>S0800002625population</v>
      </c>
      <c r="B1858" t="s">
        <v>44</v>
      </c>
      <c r="C1858">
        <v>25</v>
      </c>
      <c r="D1858" t="s">
        <v>100</v>
      </c>
      <c r="E1858">
        <v>57</v>
      </c>
      <c r="F1858">
        <v>23220</v>
      </c>
      <c r="G1858">
        <v>2.4547803617570998</v>
      </c>
      <c r="H1858" t="s">
        <v>49</v>
      </c>
    </row>
    <row r="1859" spans="1:8">
      <c r="A1859" t="str">
        <f>CONCATENATE(B1859,C1859,VLOOKUP(H1859,Sheet1!$D$1:$E$21,2,0))</f>
        <v>S0800002725population</v>
      </c>
      <c r="B1859" t="s">
        <v>45</v>
      </c>
      <c r="C1859">
        <v>25</v>
      </c>
      <c r="D1859" t="s">
        <v>100</v>
      </c>
      <c r="E1859">
        <v>1071</v>
      </c>
      <c r="F1859">
        <v>413800</v>
      </c>
      <c r="G1859">
        <v>2.5882068632189399</v>
      </c>
      <c r="H1859" t="s">
        <v>49</v>
      </c>
    </row>
    <row r="1860" spans="1:8">
      <c r="A1860" t="str">
        <f>CONCATENATE(B1860,C1860,VLOOKUP(H1860,Sheet1!$D$1:$E$21,2,0))</f>
        <v>S0800002825population</v>
      </c>
      <c r="B1860" t="s">
        <v>46</v>
      </c>
      <c r="C1860">
        <v>25</v>
      </c>
      <c r="D1860" t="s">
        <v>100</v>
      </c>
      <c r="E1860">
        <v>74</v>
      </c>
      <c r="F1860">
        <v>27250</v>
      </c>
      <c r="G1860">
        <v>2.7155963302752202</v>
      </c>
      <c r="H1860" t="s">
        <v>49</v>
      </c>
    </row>
    <row r="1861" spans="1:8">
      <c r="A1861" t="str">
        <f>CONCATENATE(B1861,C1861,VLOOKUP(H1861,Sheet1!$D$1:$E$21,2,0))</f>
        <v>S0820000325population</v>
      </c>
      <c r="B1861" t="s">
        <v>50</v>
      </c>
      <c r="C1861">
        <v>25</v>
      </c>
      <c r="D1861" t="s">
        <v>100</v>
      </c>
      <c r="E1861">
        <v>75</v>
      </c>
      <c r="F1861" t="s">
        <v>22</v>
      </c>
      <c r="G1861" t="s">
        <v>22</v>
      </c>
      <c r="H1861" t="s">
        <v>49</v>
      </c>
    </row>
    <row r="1862" spans="1:8">
      <c r="A1862" t="str">
        <f>CONCATENATE(B1862,C1862,VLOOKUP(H1862,Sheet1!$D$1:$E$21,2,0))</f>
        <v>S0800001526population</v>
      </c>
      <c r="B1862" t="s">
        <v>33</v>
      </c>
      <c r="C1862">
        <v>26</v>
      </c>
      <c r="D1862" t="s">
        <v>101</v>
      </c>
      <c r="E1862">
        <v>1047</v>
      </c>
      <c r="F1862">
        <v>371140</v>
      </c>
      <c r="G1862">
        <v>2.8210378832785401</v>
      </c>
      <c r="H1862" t="s">
        <v>49</v>
      </c>
    </row>
    <row r="1863" spans="1:8">
      <c r="A1863" t="str">
        <f>CONCATENATE(B1863,C1863,VLOOKUP(H1863,Sheet1!$D$1:$E$21,2,0))</f>
        <v>S0800001626population</v>
      </c>
      <c r="B1863" t="s">
        <v>34</v>
      </c>
      <c r="C1863">
        <v>26</v>
      </c>
      <c r="D1863" t="s">
        <v>101</v>
      </c>
      <c r="E1863">
        <v>317</v>
      </c>
      <c r="F1863">
        <v>114040</v>
      </c>
      <c r="G1863">
        <v>2.77972641178533</v>
      </c>
      <c r="H1863" t="s">
        <v>49</v>
      </c>
    </row>
    <row r="1864" spans="1:8">
      <c r="A1864" t="str">
        <f>CONCATENATE(B1864,C1864,VLOOKUP(H1864,Sheet1!$D$1:$E$21,2,0))</f>
        <v>S0800001726population</v>
      </c>
      <c r="B1864" t="s">
        <v>35</v>
      </c>
      <c r="C1864">
        <v>26</v>
      </c>
      <c r="D1864" t="s">
        <v>101</v>
      </c>
      <c r="E1864">
        <v>470</v>
      </c>
      <c r="F1864">
        <v>149960</v>
      </c>
      <c r="G1864">
        <v>3.1341691117631298</v>
      </c>
      <c r="H1864" t="s">
        <v>49</v>
      </c>
    </row>
    <row r="1865" spans="1:8">
      <c r="A1865" t="str">
        <f>CONCATENATE(B1865,C1865,VLOOKUP(H1865,Sheet1!$D$1:$E$21,2,0))</f>
        <v>S0800001826population</v>
      </c>
      <c r="B1865" t="s">
        <v>36</v>
      </c>
      <c r="C1865">
        <v>26</v>
      </c>
      <c r="D1865" t="s">
        <v>101</v>
      </c>
      <c r="E1865">
        <v>851</v>
      </c>
      <c r="F1865">
        <v>367250</v>
      </c>
      <c r="G1865">
        <v>2.31722260040844</v>
      </c>
      <c r="H1865" t="s">
        <v>49</v>
      </c>
    </row>
    <row r="1866" spans="1:8">
      <c r="A1866" t="str">
        <f>CONCATENATE(B1866,C1866,VLOOKUP(H1866,Sheet1!$D$1:$E$21,2,0))</f>
        <v>S0800001926population</v>
      </c>
      <c r="B1866" t="s">
        <v>37</v>
      </c>
      <c r="C1866">
        <v>26</v>
      </c>
      <c r="D1866" t="s">
        <v>101</v>
      </c>
      <c r="E1866">
        <v>677</v>
      </c>
      <c r="F1866">
        <v>300400</v>
      </c>
      <c r="G1866">
        <v>2.2536617842876101</v>
      </c>
      <c r="H1866" t="s">
        <v>49</v>
      </c>
    </row>
    <row r="1867" spans="1:8">
      <c r="A1867" t="str">
        <f>CONCATENATE(B1867,C1867,VLOOKUP(H1867,Sheet1!$D$1:$E$21,2,0))</f>
        <v>S0800002026population</v>
      </c>
      <c r="B1867" t="s">
        <v>38</v>
      </c>
      <c r="C1867">
        <v>26</v>
      </c>
      <c r="D1867" t="s">
        <v>101</v>
      </c>
      <c r="E1867">
        <v>1198</v>
      </c>
      <c r="F1867">
        <v>584220</v>
      </c>
      <c r="G1867">
        <v>2.0505973777001798</v>
      </c>
      <c r="H1867" t="s">
        <v>49</v>
      </c>
    </row>
    <row r="1868" spans="1:8">
      <c r="A1868" t="str">
        <f>CONCATENATE(B1868,C1868,VLOOKUP(H1868,Sheet1!$D$1:$E$21,2,0))</f>
        <v>S0800002126population</v>
      </c>
      <c r="B1868" t="s">
        <v>39</v>
      </c>
      <c r="C1868">
        <v>26</v>
      </c>
      <c r="D1868" t="s">
        <v>101</v>
      </c>
      <c r="E1868">
        <v>2889</v>
      </c>
      <c r="F1868">
        <v>1142590</v>
      </c>
      <c r="G1868">
        <v>2.5284660289342602</v>
      </c>
      <c r="H1868" t="s">
        <v>49</v>
      </c>
    </row>
    <row r="1869" spans="1:8">
      <c r="A1869" t="str">
        <f>CONCATENATE(B1869,C1869,VLOOKUP(H1869,Sheet1!$D$1:$E$21,2,0))</f>
        <v>S0800002226population</v>
      </c>
      <c r="B1869" t="s">
        <v>40</v>
      </c>
      <c r="C1869">
        <v>26</v>
      </c>
      <c r="D1869" t="s">
        <v>101</v>
      </c>
      <c r="E1869">
        <v>780</v>
      </c>
      <c r="F1869">
        <v>320730</v>
      </c>
      <c r="G1869">
        <v>2.4319521092507701</v>
      </c>
      <c r="H1869" t="s">
        <v>49</v>
      </c>
    </row>
    <row r="1870" spans="1:8">
      <c r="A1870" t="str">
        <f>CONCATENATE(B1870,C1870,VLOOKUP(H1870,Sheet1!$D$1:$E$21,2,0))</f>
        <v>S0800002326population</v>
      </c>
      <c r="B1870" t="s">
        <v>41</v>
      </c>
      <c r="C1870">
        <v>26</v>
      </c>
      <c r="D1870" t="s">
        <v>101</v>
      </c>
      <c r="E1870">
        <v>1596</v>
      </c>
      <c r="F1870">
        <v>653300</v>
      </c>
      <c r="G1870">
        <v>2.44298178478493</v>
      </c>
      <c r="H1870" t="s">
        <v>49</v>
      </c>
    </row>
    <row r="1871" spans="1:8">
      <c r="A1871" t="str">
        <f>CONCATENATE(B1871,C1871,VLOOKUP(H1871,Sheet1!$D$1:$E$21,2,0))</f>
        <v>S0800002426population</v>
      </c>
      <c r="B1871" t="s">
        <v>42</v>
      </c>
      <c r="C1871">
        <v>26</v>
      </c>
      <c r="D1871" t="s">
        <v>101</v>
      </c>
      <c r="E1871">
        <v>1726</v>
      </c>
      <c r="F1871">
        <v>858120</v>
      </c>
      <c r="G1871">
        <v>2.01137370064792</v>
      </c>
      <c r="H1871" t="s">
        <v>49</v>
      </c>
    </row>
    <row r="1872" spans="1:8">
      <c r="A1872" t="str">
        <f>CONCATENATE(B1872,C1872,VLOOKUP(H1872,Sheet1!$D$1:$E$21,2,0))</f>
        <v>S0800002526population</v>
      </c>
      <c r="B1872" t="s">
        <v>43</v>
      </c>
      <c r="C1872">
        <v>26</v>
      </c>
      <c r="D1872" t="s">
        <v>101</v>
      </c>
      <c r="E1872">
        <v>54</v>
      </c>
      <c r="F1872">
        <v>21580</v>
      </c>
      <c r="G1872">
        <v>2.50231696014828</v>
      </c>
      <c r="H1872" t="s">
        <v>49</v>
      </c>
    </row>
    <row r="1873" spans="1:8">
      <c r="A1873" t="str">
        <f>CONCATENATE(B1873,C1873,VLOOKUP(H1873,Sheet1!$D$1:$E$21,2,0))</f>
        <v>S0800002626population</v>
      </c>
      <c r="B1873" t="s">
        <v>44</v>
      </c>
      <c r="C1873">
        <v>26</v>
      </c>
      <c r="D1873" t="s">
        <v>101</v>
      </c>
      <c r="E1873">
        <v>48</v>
      </c>
      <c r="F1873">
        <v>23220</v>
      </c>
      <c r="G1873">
        <v>2.0671834625322898</v>
      </c>
      <c r="H1873" t="s">
        <v>49</v>
      </c>
    </row>
    <row r="1874" spans="1:8">
      <c r="A1874" t="str">
        <f>CONCATENATE(B1874,C1874,VLOOKUP(H1874,Sheet1!$D$1:$E$21,2,0))</f>
        <v>S0800002726population</v>
      </c>
      <c r="B1874" t="s">
        <v>45</v>
      </c>
      <c r="C1874">
        <v>26</v>
      </c>
      <c r="D1874" t="s">
        <v>101</v>
      </c>
      <c r="E1874">
        <v>1029</v>
      </c>
      <c r="F1874">
        <v>413800</v>
      </c>
      <c r="G1874">
        <v>2.4867085548574099</v>
      </c>
      <c r="H1874" t="s">
        <v>49</v>
      </c>
    </row>
    <row r="1875" spans="1:8">
      <c r="A1875" t="str">
        <f>CONCATENATE(B1875,C1875,VLOOKUP(H1875,Sheet1!$D$1:$E$21,2,0))</f>
        <v>S0800002826population</v>
      </c>
      <c r="B1875" t="s">
        <v>46</v>
      </c>
      <c r="C1875">
        <v>26</v>
      </c>
      <c r="D1875" t="s">
        <v>101</v>
      </c>
      <c r="E1875">
        <v>84</v>
      </c>
      <c r="F1875">
        <v>27250</v>
      </c>
      <c r="G1875">
        <v>3.0825688073394399</v>
      </c>
      <c r="H1875" t="s">
        <v>49</v>
      </c>
    </row>
    <row r="1876" spans="1:8">
      <c r="A1876" t="str">
        <f>CONCATENATE(B1876,C1876,VLOOKUP(H1876,Sheet1!$D$1:$E$21,2,0))</f>
        <v>S0820000326population</v>
      </c>
      <c r="B1876" t="s">
        <v>50</v>
      </c>
      <c r="C1876">
        <v>26</v>
      </c>
      <c r="D1876" t="s">
        <v>101</v>
      </c>
      <c r="E1876">
        <v>72</v>
      </c>
      <c r="F1876" t="s">
        <v>22</v>
      </c>
      <c r="G1876" t="s">
        <v>22</v>
      </c>
      <c r="H1876" t="s">
        <v>49</v>
      </c>
    </row>
    <row r="1877" spans="1:8">
      <c r="A1877" t="str">
        <f>CONCATENATE(B1877,C1877,VLOOKUP(H1877,Sheet1!$D$1:$E$21,2,0))</f>
        <v>S0800001527population</v>
      </c>
      <c r="B1877" t="s">
        <v>33</v>
      </c>
      <c r="C1877">
        <v>27</v>
      </c>
      <c r="D1877" t="s">
        <v>102</v>
      </c>
      <c r="E1877">
        <v>1018</v>
      </c>
      <c r="F1877">
        <v>371140</v>
      </c>
      <c r="G1877">
        <v>2.7429002532736901</v>
      </c>
      <c r="H1877" t="s">
        <v>49</v>
      </c>
    </row>
    <row r="1878" spans="1:8">
      <c r="A1878" t="str">
        <f>CONCATENATE(B1878,C1878,VLOOKUP(H1878,Sheet1!$D$1:$E$21,2,0))</f>
        <v>S0800001627population</v>
      </c>
      <c r="B1878" t="s">
        <v>34</v>
      </c>
      <c r="C1878">
        <v>27</v>
      </c>
      <c r="D1878" t="s">
        <v>102</v>
      </c>
      <c r="E1878">
        <v>312</v>
      </c>
      <c r="F1878">
        <v>114040</v>
      </c>
      <c r="G1878">
        <v>2.7358821466152201</v>
      </c>
      <c r="H1878" t="s">
        <v>49</v>
      </c>
    </row>
    <row r="1879" spans="1:8">
      <c r="A1879" t="str">
        <f>CONCATENATE(B1879,C1879,VLOOKUP(H1879,Sheet1!$D$1:$E$21,2,0))</f>
        <v>S0800001727population</v>
      </c>
      <c r="B1879" t="s">
        <v>35</v>
      </c>
      <c r="C1879">
        <v>27</v>
      </c>
      <c r="D1879" t="s">
        <v>102</v>
      </c>
      <c r="E1879">
        <v>400</v>
      </c>
      <c r="F1879">
        <v>149960</v>
      </c>
      <c r="G1879">
        <v>2.6673779674579801</v>
      </c>
      <c r="H1879" t="s">
        <v>49</v>
      </c>
    </row>
    <row r="1880" spans="1:8">
      <c r="A1880" t="str">
        <f>CONCATENATE(B1880,C1880,VLOOKUP(H1880,Sheet1!$D$1:$E$21,2,0))</f>
        <v>S0800001827population</v>
      </c>
      <c r="B1880" t="s">
        <v>36</v>
      </c>
      <c r="C1880">
        <v>27</v>
      </c>
      <c r="D1880" t="s">
        <v>102</v>
      </c>
      <c r="E1880">
        <v>887</v>
      </c>
      <c r="F1880">
        <v>367250</v>
      </c>
      <c r="G1880">
        <v>2.4152484683458102</v>
      </c>
      <c r="H1880" t="s">
        <v>49</v>
      </c>
    </row>
    <row r="1881" spans="1:8">
      <c r="A1881" t="str">
        <f>CONCATENATE(B1881,C1881,VLOOKUP(H1881,Sheet1!$D$1:$E$21,2,0))</f>
        <v>S0800001927population</v>
      </c>
      <c r="B1881" t="s">
        <v>37</v>
      </c>
      <c r="C1881">
        <v>27</v>
      </c>
      <c r="D1881" t="s">
        <v>102</v>
      </c>
      <c r="E1881">
        <v>699</v>
      </c>
      <c r="F1881">
        <v>300400</v>
      </c>
      <c r="G1881">
        <v>2.3268974700399401</v>
      </c>
      <c r="H1881" t="s">
        <v>49</v>
      </c>
    </row>
    <row r="1882" spans="1:8">
      <c r="A1882" t="str">
        <f>CONCATENATE(B1882,C1882,VLOOKUP(H1882,Sheet1!$D$1:$E$21,2,0))</f>
        <v>S0800002027population</v>
      </c>
      <c r="B1882" t="s">
        <v>38</v>
      </c>
      <c r="C1882">
        <v>27</v>
      </c>
      <c r="D1882" t="s">
        <v>102</v>
      </c>
      <c r="E1882">
        <v>1262</v>
      </c>
      <c r="F1882">
        <v>584220</v>
      </c>
      <c r="G1882">
        <v>2.1601451507993499</v>
      </c>
      <c r="H1882" t="s">
        <v>49</v>
      </c>
    </row>
    <row r="1883" spans="1:8">
      <c r="A1883" t="str">
        <f>CONCATENATE(B1883,C1883,VLOOKUP(H1883,Sheet1!$D$1:$E$21,2,0))</f>
        <v>S0800002127population</v>
      </c>
      <c r="B1883" t="s">
        <v>39</v>
      </c>
      <c r="C1883">
        <v>27</v>
      </c>
      <c r="D1883" t="s">
        <v>102</v>
      </c>
      <c r="E1883">
        <v>2863</v>
      </c>
      <c r="F1883">
        <v>1142590</v>
      </c>
      <c r="G1883">
        <v>2.5057107098784299</v>
      </c>
      <c r="H1883" t="s">
        <v>49</v>
      </c>
    </row>
    <row r="1884" spans="1:8">
      <c r="A1884" t="str">
        <f>CONCATENATE(B1884,C1884,VLOOKUP(H1884,Sheet1!$D$1:$E$21,2,0))</f>
        <v>S0800002227population</v>
      </c>
      <c r="B1884" t="s">
        <v>40</v>
      </c>
      <c r="C1884">
        <v>27</v>
      </c>
      <c r="D1884" t="s">
        <v>102</v>
      </c>
      <c r="E1884">
        <v>831</v>
      </c>
      <c r="F1884">
        <v>320730</v>
      </c>
      <c r="G1884">
        <v>2.5909643625479299</v>
      </c>
      <c r="H1884" t="s">
        <v>49</v>
      </c>
    </row>
    <row r="1885" spans="1:8">
      <c r="A1885" t="str">
        <f>CONCATENATE(B1885,C1885,VLOOKUP(H1885,Sheet1!$D$1:$E$21,2,0))</f>
        <v>S0800002327population</v>
      </c>
      <c r="B1885" t="s">
        <v>41</v>
      </c>
      <c r="C1885">
        <v>27</v>
      </c>
      <c r="D1885" t="s">
        <v>102</v>
      </c>
      <c r="E1885">
        <v>1583</v>
      </c>
      <c r="F1885">
        <v>653300</v>
      </c>
      <c r="G1885">
        <v>2.4230828103474602</v>
      </c>
      <c r="H1885" t="s">
        <v>49</v>
      </c>
    </row>
    <row r="1886" spans="1:8">
      <c r="A1886" t="str">
        <f>CONCATENATE(B1886,C1886,VLOOKUP(H1886,Sheet1!$D$1:$E$21,2,0))</f>
        <v>S0800002427population</v>
      </c>
      <c r="B1886" t="s">
        <v>42</v>
      </c>
      <c r="C1886">
        <v>27</v>
      </c>
      <c r="D1886" t="s">
        <v>102</v>
      </c>
      <c r="E1886">
        <v>1762</v>
      </c>
      <c r="F1886">
        <v>858120</v>
      </c>
      <c r="G1886">
        <v>2.0533258751689698</v>
      </c>
      <c r="H1886" t="s">
        <v>49</v>
      </c>
    </row>
    <row r="1887" spans="1:8">
      <c r="A1887" t="str">
        <f>CONCATENATE(B1887,C1887,VLOOKUP(H1887,Sheet1!$D$1:$E$21,2,0))</f>
        <v>S0800002527population</v>
      </c>
      <c r="B1887" t="s">
        <v>43</v>
      </c>
      <c r="C1887">
        <v>27</v>
      </c>
      <c r="D1887" t="s">
        <v>102</v>
      </c>
      <c r="E1887">
        <v>47</v>
      </c>
      <c r="F1887">
        <v>21580</v>
      </c>
      <c r="G1887">
        <v>2.1779425393883201</v>
      </c>
      <c r="H1887" t="s">
        <v>49</v>
      </c>
    </row>
    <row r="1888" spans="1:8">
      <c r="A1888" t="str">
        <f>CONCATENATE(B1888,C1888,VLOOKUP(H1888,Sheet1!$D$1:$E$21,2,0))</f>
        <v>S0800002627population</v>
      </c>
      <c r="B1888" t="s">
        <v>44</v>
      </c>
      <c r="C1888">
        <v>27</v>
      </c>
      <c r="D1888" t="s">
        <v>102</v>
      </c>
      <c r="E1888">
        <v>47</v>
      </c>
      <c r="F1888">
        <v>23220</v>
      </c>
      <c r="G1888">
        <v>2.0241171403962102</v>
      </c>
      <c r="H1888" t="s">
        <v>49</v>
      </c>
    </row>
    <row r="1889" spans="1:8">
      <c r="A1889" t="str">
        <f>CONCATENATE(B1889,C1889,VLOOKUP(H1889,Sheet1!$D$1:$E$21,2,0))</f>
        <v>S0800002727population</v>
      </c>
      <c r="B1889" t="s">
        <v>45</v>
      </c>
      <c r="C1889">
        <v>27</v>
      </c>
      <c r="D1889" t="s">
        <v>102</v>
      </c>
      <c r="E1889">
        <v>1044</v>
      </c>
      <c r="F1889">
        <v>413800</v>
      </c>
      <c r="G1889">
        <v>2.5229579507008202</v>
      </c>
      <c r="H1889" t="s">
        <v>49</v>
      </c>
    </row>
    <row r="1890" spans="1:8">
      <c r="A1890" t="str">
        <f>CONCATENATE(B1890,C1890,VLOOKUP(H1890,Sheet1!$D$1:$E$21,2,0))</f>
        <v>S0800002827population</v>
      </c>
      <c r="B1890" t="s">
        <v>46</v>
      </c>
      <c r="C1890">
        <v>27</v>
      </c>
      <c r="D1890" t="s">
        <v>102</v>
      </c>
      <c r="E1890">
        <v>93</v>
      </c>
      <c r="F1890">
        <v>27250</v>
      </c>
      <c r="G1890">
        <v>3.4128440366972401</v>
      </c>
      <c r="H1890" t="s">
        <v>49</v>
      </c>
    </row>
    <row r="1891" spans="1:8">
      <c r="A1891" t="str">
        <f>CONCATENATE(B1891,C1891,VLOOKUP(H1891,Sheet1!$D$1:$E$21,2,0))</f>
        <v>S0820000327population</v>
      </c>
      <c r="B1891" t="s">
        <v>50</v>
      </c>
      <c r="C1891">
        <v>27</v>
      </c>
      <c r="D1891" t="s">
        <v>102</v>
      </c>
      <c r="E1891">
        <v>107</v>
      </c>
      <c r="F1891" t="s">
        <v>22</v>
      </c>
      <c r="G1891" t="s">
        <v>22</v>
      </c>
      <c r="H1891" t="s">
        <v>49</v>
      </c>
    </row>
    <row r="1892" spans="1:8">
      <c r="A1892" t="str">
        <f>CONCATENATE(B1892,C1892,VLOOKUP(H1892,Sheet1!$D$1:$E$21,2,0))</f>
        <v>S0800001528population</v>
      </c>
      <c r="B1892" t="s">
        <v>33</v>
      </c>
      <c r="C1892">
        <v>28</v>
      </c>
      <c r="D1892" t="s">
        <v>103</v>
      </c>
      <c r="E1892">
        <v>1145</v>
      </c>
      <c r="F1892">
        <v>371140</v>
      </c>
      <c r="G1892">
        <v>3.0850891846742399</v>
      </c>
      <c r="H1892" t="s">
        <v>49</v>
      </c>
    </row>
    <row r="1893" spans="1:8">
      <c r="A1893" t="str">
        <f>CONCATENATE(B1893,C1893,VLOOKUP(H1893,Sheet1!$D$1:$E$21,2,0))</f>
        <v>S0800001628population</v>
      </c>
      <c r="B1893" t="s">
        <v>34</v>
      </c>
      <c r="C1893">
        <v>28</v>
      </c>
      <c r="D1893" t="s">
        <v>103</v>
      </c>
      <c r="E1893">
        <v>367</v>
      </c>
      <c r="F1893">
        <v>114040</v>
      </c>
      <c r="G1893">
        <v>3.2181690634864899</v>
      </c>
      <c r="H1893" t="s">
        <v>49</v>
      </c>
    </row>
    <row r="1894" spans="1:8">
      <c r="A1894" t="str">
        <f>CONCATENATE(B1894,C1894,VLOOKUP(H1894,Sheet1!$D$1:$E$21,2,0))</f>
        <v>S0800001728population</v>
      </c>
      <c r="B1894" t="s">
        <v>35</v>
      </c>
      <c r="C1894">
        <v>28</v>
      </c>
      <c r="D1894" t="s">
        <v>103</v>
      </c>
      <c r="E1894">
        <v>480</v>
      </c>
      <c r="F1894">
        <v>149960</v>
      </c>
      <c r="G1894">
        <v>3.2008535609495801</v>
      </c>
      <c r="H1894" t="s">
        <v>49</v>
      </c>
    </row>
    <row r="1895" spans="1:8">
      <c r="A1895" t="str">
        <f>CONCATENATE(B1895,C1895,VLOOKUP(H1895,Sheet1!$D$1:$E$21,2,0))</f>
        <v>S0800001828population</v>
      </c>
      <c r="B1895" t="s">
        <v>36</v>
      </c>
      <c r="C1895">
        <v>28</v>
      </c>
      <c r="D1895" t="s">
        <v>103</v>
      </c>
      <c r="E1895">
        <v>978</v>
      </c>
      <c r="F1895">
        <v>367250</v>
      </c>
      <c r="G1895">
        <v>2.6630360789652801</v>
      </c>
      <c r="H1895" t="s">
        <v>49</v>
      </c>
    </row>
    <row r="1896" spans="1:8">
      <c r="A1896" t="str">
        <f>CONCATENATE(B1896,C1896,VLOOKUP(H1896,Sheet1!$D$1:$E$21,2,0))</f>
        <v>S0800001928population</v>
      </c>
      <c r="B1896" t="s">
        <v>37</v>
      </c>
      <c r="C1896">
        <v>28</v>
      </c>
      <c r="D1896" t="s">
        <v>103</v>
      </c>
      <c r="E1896">
        <v>766</v>
      </c>
      <c r="F1896">
        <v>300400</v>
      </c>
      <c r="G1896">
        <v>2.5499334221038601</v>
      </c>
      <c r="H1896" t="s">
        <v>49</v>
      </c>
    </row>
    <row r="1897" spans="1:8">
      <c r="A1897" t="str">
        <f>CONCATENATE(B1897,C1897,VLOOKUP(H1897,Sheet1!$D$1:$E$21,2,0))</f>
        <v>S0800002028population</v>
      </c>
      <c r="B1897" t="s">
        <v>38</v>
      </c>
      <c r="C1897">
        <v>28</v>
      </c>
      <c r="D1897" t="s">
        <v>103</v>
      </c>
      <c r="E1897">
        <v>1460</v>
      </c>
      <c r="F1897">
        <v>584220</v>
      </c>
      <c r="G1897">
        <v>2.4990585738249198</v>
      </c>
      <c r="H1897" t="s">
        <v>49</v>
      </c>
    </row>
    <row r="1898" spans="1:8">
      <c r="A1898" t="str">
        <f>CONCATENATE(B1898,C1898,VLOOKUP(H1898,Sheet1!$D$1:$E$21,2,0))</f>
        <v>S0800002128population</v>
      </c>
      <c r="B1898" t="s">
        <v>39</v>
      </c>
      <c r="C1898">
        <v>28</v>
      </c>
      <c r="D1898" t="s">
        <v>103</v>
      </c>
      <c r="E1898">
        <v>3149</v>
      </c>
      <c r="F1898">
        <v>1142590</v>
      </c>
      <c r="G1898">
        <v>2.7560192194925501</v>
      </c>
      <c r="H1898" t="s">
        <v>49</v>
      </c>
    </row>
    <row r="1899" spans="1:8">
      <c r="A1899" t="str">
        <f>CONCATENATE(B1899,C1899,VLOOKUP(H1899,Sheet1!$D$1:$E$21,2,0))</f>
        <v>S0800002228population</v>
      </c>
      <c r="B1899" t="s">
        <v>40</v>
      </c>
      <c r="C1899">
        <v>28</v>
      </c>
      <c r="D1899" t="s">
        <v>103</v>
      </c>
      <c r="E1899">
        <v>889</v>
      </c>
      <c r="F1899">
        <v>320730</v>
      </c>
      <c r="G1899">
        <v>2.7718018270819602</v>
      </c>
      <c r="H1899" t="s">
        <v>49</v>
      </c>
    </row>
    <row r="1900" spans="1:8">
      <c r="A1900" t="str">
        <f>CONCATENATE(B1900,C1900,VLOOKUP(H1900,Sheet1!$D$1:$E$21,2,0))</f>
        <v>S0800002328population</v>
      </c>
      <c r="B1900" t="s">
        <v>41</v>
      </c>
      <c r="C1900">
        <v>28</v>
      </c>
      <c r="D1900" t="s">
        <v>103</v>
      </c>
      <c r="E1900">
        <v>1846</v>
      </c>
      <c r="F1900">
        <v>653300</v>
      </c>
      <c r="G1900">
        <v>2.8256543701209198</v>
      </c>
      <c r="H1900" t="s">
        <v>49</v>
      </c>
    </row>
    <row r="1901" spans="1:8">
      <c r="A1901" t="str">
        <f>CONCATENATE(B1901,C1901,VLOOKUP(H1901,Sheet1!$D$1:$E$21,2,0))</f>
        <v>S0800002428population</v>
      </c>
      <c r="B1901" t="s">
        <v>42</v>
      </c>
      <c r="C1901">
        <v>28</v>
      </c>
      <c r="D1901" t="s">
        <v>103</v>
      </c>
      <c r="E1901">
        <v>2026</v>
      </c>
      <c r="F1901">
        <v>858120</v>
      </c>
      <c r="G1901">
        <v>2.36097515498997</v>
      </c>
      <c r="H1901" t="s">
        <v>49</v>
      </c>
    </row>
    <row r="1902" spans="1:8">
      <c r="A1902" t="str">
        <f>CONCATENATE(B1902,C1902,VLOOKUP(H1902,Sheet1!$D$1:$E$21,2,0))</f>
        <v>S0800002528population</v>
      </c>
      <c r="B1902" t="s">
        <v>43</v>
      </c>
      <c r="C1902">
        <v>28</v>
      </c>
      <c r="D1902" t="s">
        <v>103</v>
      </c>
      <c r="E1902">
        <v>46</v>
      </c>
      <c r="F1902">
        <v>21580</v>
      </c>
      <c r="G1902">
        <v>2.1316033364226099</v>
      </c>
      <c r="H1902" t="s">
        <v>49</v>
      </c>
    </row>
    <row r="1903" spans="1:8">
      <c r="A1903" t="str">
        <f>CONCATENATE(B1903,C1903,VLOOKUP(H1903,Sheet1!$D$1:$E$21,2,0))</f>
        <v>S0800002628population</v>
      </c>
      <c r="B1903" t="s">
        <v>44</v>
      </c>
      <c r="C1903">
        <v>28</v>
      </c>
      <c r="D1903" t="s">
        <v>103</v>
      </c>
      <c r="E1903">
        <v>70</v>
      </c>
      <c r="F1903">
        <v>23220</v>
      </c>
      <c r="G1903">
        <v>3.0146425495262701</v>
      </c>
      <c r="H1903" t="s">
        <v>49</v>
      </c>
    </row>
    <row r="1904" spans="1:8">
      <c r="A1904" t="str">
        <f>CONCATENATE(B1904,C1904,VLOOKUP(H1904,Sheet1!$D$1:$E$21,2,0))</f>
        <v>S0800002728population</v>
      </c>
      <c r="B1904" t="s">
        <v>45</v>
      </c>
      <c r="C1904">
        <v>28</v>
      </c>
      <c r="D1904" t="s">
        <v>103</v>
      </c>
      <c r="E1904">
        <v>1245</v>
      </c>
      <c r="F1904">
        <v>413800</v>
      </c>
      <c r="G1904">
        <v>3.0086998550024102</v>
      </c>
      <c r="H1904" t="s">
        <v>49</v>
      </c>
    </row>
    <row r="1905" spans="1:8">
      <c r="A1905" t="str">
        <f>CONCATENATE(B1905,C1905,VLOOKUP(H1905,Sheet1!$D$1:$E$21,2,0))</f>
        <v>S0800002828population</v>
      </c>
      <c r="B1905" t="s">
        <v>46</v>
      </c>
      <c r="C1905">
        <v>28</v>
      </c>
      <c r="D1905" t="s">
        <v>103</v>
      </c>
      <c r="E1905">
        <v>97</v>
      </c>
      <c r="F1905">
        <v>27250</v>
      </c>
      <c r="G1905">
        <v>3.55963302752293</v>
      </c>
      <c r="H1905" t="s">
        <v>49</v>
      </c>
    </row>
    <row r="1906" spans="1:8">
      <c r="A1906" t="str">
        <f>CONCATENATE(B1906,C1906,VLOOKUP(H1906,Sheet1!$D$1:$E$21,2,0))</f>
        <v>S0820000328population</v>
      </c>
      <c r="B1906" t="s">
        <v>50</v>
      </c>
      <c r="C1906">
        <v>28</v>
      </c>
      <c r="D1906" t="s">
        <v>103</v>
      </c>
      <c r="E1906">
        <v>76</v>
      </c>
      <c r="F1906" t="s">
        <v>22</v>
      </c>
      <c r="G1906" t="s">
        <v>22</v>
      </c>
      <c r="H1906" t="s">
        <v>49</v>
      </c>
    </row>
    <row r="1907" spans="1:8">
      <c r="A1907" t="str">
        <f>CONCATENATE(B1907,C1907,VLOOKUP(H1907,Sheet1!$D$1:$E$21,2,0))</f>
        <v>S0800001529population</v>
      </c>
      <c r="B1907" t="s">
        <v>33</v>
      </c>
      <c r="C1907">
        <v>29</v>
      </c>
      <c r="D1907" t="s">
        <v>104</v>
      </c>
      <c r="E1907">
        <v>1306</v>
      </c>
      <c r="F1907">
        <v>370590</v>
      </c>
      <c r="G1907">
        <v>3.5241102026498199</v>
      </c>
      <c r="H1907" t="s">
        <v>49</v>
      </c>
    </row>
    <row r="1908" spans="1:8">
      <c r="A1908" t="str">
        <f>CONCATENATE(B1908,C1908,VLOOKUP(H1908,Sheet1!$D$1:$E$21,2,0))</f>
        <v>S0800001629population</v>
      </c>
      <c r="B1908" t="s">
        <v>34</v>
      </c>
      <c r="C1908">
        <v>29</v>
      </c>
      <c r="D1908" t="s">
        <v>104</v>
      </c>
      <c r="E1908">
        <v>412</v>
      </c>
      <c r="F1908">
        <v>114030</v>
      </c>
      <c r="G1908">
        <v>3.6130842760677</v>
      </c>
      <c r="H1908" t="s">
        <v>49</v>
      </c>
    </row>
    <row r="1909" spans="1:8">
      <c r="A1909" t="str">
        <f>CONCATENATE(B1909,C1909,VLOOKUP(H1909,Sheet1!$D$1:$E$21,2,0))</f>
        <v>S0800001729population</v>
      </c>
      <c r="B1909" t="s">
        <v>35</v>
      </c>
      <c r="C1909">
        <v>29</v>
      </c>
      <c r="D1909" t="s">
        <v>104</v>
      </c>
      <c r="E1909">
        <v>579</v>
      </c>
      <c r="F1909">
        <v>149670</v>
      </c>
      <c r="G1909">
        <v>3.8685107235918998</v>
      </c>
      <c r="H1909" t="s">
        <v>49</v>
      </c>
    </row>
    <row r="1910" spans="1:8">
      <c r="A1910" t="str">
        <f>CONCATENATE(B1910,C1910,VLOOKUP(H1910,Sheet1!$D$1:$E$21,2,0))</f>
        <v>S0800001829population</v>
      </c>
      <c r="B1910" t="s">
        <v>36</v>
      </c>
      <c r="C1910">
        <v>29</v>
      </c>
      <c r="D1910" t="s">
        <v>104</v>
      </c>
      <c r="E1910">
        <v>1130</v>
      </c>
      <c r="F1910">
        <v>368080</v>
      </c>
      <c r="G1910">
        <v>3.0699847859161</v>
      </c>
      <c r="H1910" t="s">
        <v>49</v>
      </c>
    </row>
    <row r="1911" spans="1:8">
      <c r="A1911" t="str">
        <f>CONCATENATE(B1911,C1911,VLOOKUP(H1911,Sheet1!$D$1:$E$21,2,0))</f>
        <v>S0800001929population</v>
      </c>
      <c r="B1911" t="s">
        <v>37</v>
      </c>
      <c r="C1911">
        <v>29</v>
      </c>
      <c r="D1911" t="s">
        <v>104</v>
      </c>
      <c r="E1911">
        <v>848</v>
      </c>
      <c r="F1911">
        <v>302650</v>
      </c>
      <c r="G1911">
        <v>2.80191640508838</v>
      </c>
      <c r="H1911" t="s">
        <v>49</v>
      </c>
    </row>
    <row r="1912" spans="1:8">
      <c r="A1912" t="str">
        <f>CONCATENATE(B1912,C1912,VLOOKUP(H1912,Sheet1!$D$1:$E$21,2,0))</f>
        <v>S0800002029population</v>
      </c>
      <c r="B1912" t="s">
        <v>38</v>
      </c>
      <c r="C1912">
        <v>29</v>
      </c>
      <c r="D1912" t="s">
        <v>104</v>
      </c>
      <c r="E1912">
        <v>1634</v>
      </c>
      <c r="F1912">
        <v>587820</v>
      </c>
      <c r="G1912">
        <v>2.7797625123337002</v>
      </c>
      <c r="H1912" t="s">
        <v>49</v>
      </c>
    </row>
    <row r="1913" spans="1:8">
      <c r="A1913" t="str">
        <f>CONCATENATE(B1913,C1913,VLOOKUP(H1913,Sheet1!$D$1:$E$21,2,0))</f>
        <v>S0800002129population</v>
      </c>
      <c r="B1913" t="s">
        <v>39</v>
      </c>
      <c r="C1913">
        <v>29</v>
      </c>
      <c r="D1913" t="s">
        <v>104</v>
      </c>
      <c r="E1913">
        <v>3695</v>
      </c>
      <c r="F1913">
        <v>1149890</v>
      </c>
      <c r="G1913">
        <v>3.2133508422544699</v>
      </c>
      <c r="H1913" t="s">
        <v>49</v>
      </c>
    </row>
    <row r="1914" spans="1:8">
      <c r="A1914" t="str">
        <f>CONCATENATE(B1914,C1914,VLOOKUP(H1914,Sheet1!$D$1:$E$21,2,0))</f>
        <v>S0800002229population</v>
      </c>
      <c r="B1914" t="s">
        <v>40</v>
      </c>
      <c r="C1914">
        <v>29</v>
      </c>
      <c r="D1914" t="s">
        <v>104</v>
      </c>
      <c r="E1914">
        <v>956</v>
      </c>
      <c r="F1914" s="13">
        <v>321000</v>
      </c>
      <c r="G1914">
        <v>2.97819314641744</v>
      </c>
      <c r="H1914" t="s">
        <v>49</v>
      </c>
    </row>
    <row r="1915" spans="1:8">
      <c r="A1915" t="str">
        <f>CONCATENATE(B1915,C1915,VLOOKUP(H1915,Sheet1!$D$1:$E$21,2,0))</f>
        <v>S0800002329population</v>
      </c>
      <c r="B1915" t="s">
        <v>41</v>
      </c>
      <c r="C1915">
        <v>29</v>
      </c>
      <c r="D1915" t="s">
        <v>104</v>
      </c>
      <c r="E1915">
        <v>2006</v>
      </c>
      <c r="F1915">
        <v>654490</v>
      </c>
      <c r="G1915">
        <v>3.0649818942993701</v>
      </c>
      <c r="H1915" t="s">
        <v>49</v>
      </c>
    </row>
    <row r="1916" spans="1:8">
      <c r="A1916" t="str">
        <f>CONCATENATE(B1916,C1916,VLOOKUP(H1916,Sheet1!$D$1:$E$21,2,0))</f>
        <v>S0800002429population</v>
      </c>
      <c r="B1916" t="s">
        <v>42</v>
      </c>
      <c r="C1916">
        <v>29</v>
      </c>
      <c r="D1916" t="s">
        <v>104</v>
      </c>
      <c r="E1916">
        <v>2161</v>
      </c>
      <c r="F1916">
        <v>867800</v>
      </c>
      <c r="G1916">
        <v>2.4902051163862602</v>
      </c>
      <c r="H1916" t="s">
        <v>49</v>
      </c>
    </row>
    <row r="1917" spans="1:8">
      <c r="A1917" t="str">
        <f>CONCATENATE(B1917,C1917,VLOOKUP(H1917,Sheet1!$D$1:$E$21,2,0))</f>
        <v>S0800002529population</v>
      </c>
      <c r="B1917" t="s">
        <v>43</v>
      </c>
      <c r="C1917">
        <v>29</v>
      </c>
      <c r="D1917" t="s">
        <v>104</v>
      </c>
      <c r="E1917">
        <v>56</v>
      </c>
      <c r="F1917">
        <v>21670</v>
      </c>
      <c r="G1917">
        <v>2.5842178126442001</v>
      </c>
      <c r="H1917" t="s">
        <v>49</v>
      </c>
    </row>
    <row r="1918" spans="1:8">
      <c r="A1918" t="str">
        <f>CONCATENATE(B1918,C1918,VLOOKUP(H1918,Sheet1!$D$1:$E$21,2,0))</f>
        <v>S0800002629population</v>
      </c>
      <c r="B1918" t="s">
        <v>44</v>
      </c>
      <c r="C1918">
        <v>29</v>
      </c>
      <c r="D1918" t="s">
        <v>104</v>
      </c>
      <c r="E1918">
        <v>61</v>
      </c>
      <c r="F1918">
        <v>23200</v>
      </c>
      <c r="G1918">
        <v>2.6293103448275801</v>
      </c>
      <c r="H1918" t="s">
        <v>49</v>
      </c>
    </row>
    <row r="1919" spans="1:8">
      <c r="A1919" t="str">
        <f>CONCATENATE(B1919,C1919,VLOOKUP(H1919,Sheet1!$D$1:$E$21,2,0))</f>
        <v>S0800002729population</v>
      </c>
      <c r="B1919" t="s">
        <v>45</v>
      </c>
      <c r="C1919">
        <v>29</v>
      </c>
      <c r="D1919" t="s">
        <v>104</v>
      </c>
      <c r="E1919">
        <v>1398</v>
      </c>
      <c r="F1919">
        <v>415040</v>
      </c>
      <c r="G1919">
        <v>3.3683500385505001</v>
      </c>
      <c r="H1919" t="s">
        <v>49</v>
      </c>
    </row>
    <row r="1920" spans="1:8">
      <c r="A1920" t="str">
        <f>CONCATENATE(B1920,C1920,VLOOKUP(H1920,Sheet1!$D$1:$E$21,2,0))</f>
        <v>S0800002829population</v>
      </c>
      <c r="B1920" t="s">
        <v>46</v>
      </c>
      <c r="C1920">
        <v>29</v>
      </c>
      <c r="D1920" t="s">
        <v>104</v>
      </c>
      <c r="E1920">
        <v>101</v>
      </c>
      <c r="F1920">
        <v>27070</v>
      </c>
      <c r="G1920">
        <v>3.7310676025120002</v>
      </c>
      <c r="H1920" t="s">
        <v>49</v>
      </c>
    </row>
    <row r="1921" spans="1:8">
      <c r="A1921" t="str">
        <f>CONCATENATE(B1921,C1921,VLOOKUP(H1921,Sheet1!$D$1:$E$21,2,0))</f>
        <v>S0820000329population</v>
      </c>
      <c r="B1921" t="s">
        <v>50</v>
      </c>
      <c r="C1921">
        <v>29</v>
      </c>
      <c r="D1921" t="s">
        <v>104</v>
      </c>
      <c r="E1921">
        <v>60</v>
      </c>
      <c r="F1921" t="s">
        <v>22</v>
      </c>
      <c r="G1921" t="s">
        <v>22</v>
      </c>
      <c r="H1921" t="s">
        <v>49</v>
      </c>
    </row>
    <row r="1922" spans="1:8">
      <c r="A1922" t="str">
        <f>CONCATENATE(B1922,C1922,VLOOKUP(H1922,Sheet1!$D$1:$E$21,2,0))</f>
        <v>S0800001530population</v>
      </c>
      <c r="B1922" t="s">
        <v>33</v>
      </c>
      <c r="C1922">
        <v>30</v>
      </c>
      <c r="D1922" t="s">
        <v>105</v>
      </c>
      <c r="E1922">
        <v>1139</v>
      </c>
      <c r="F1922">
        <v>370590</v>
      </c>
      <c r="G1922">
        <v>3.0734774278852601</v>
      </c>
      <c r="H1922" t="s">
        <v>49</v>
      </c>
    </row>
    <row r="1923" spans="1:8">
      <c r="A1923" t="str">
        <f>CONCATENATE(B1923,C1923,VLOOKUP(H1923,Sheet1!$D$1:$E$21,2,0))</f>
        <v>S0800001630population</v>
      </c>
      <c r="B1923" t="s">
        <v>34</v>
      </c>
      <c r="C1923">
        <v>30</v>
      </c>
      <c r="D1923" t="s">
        <v>105</v>
      </c>
      <c r="E1923">
        <v>336</v>
      </c>
      <c r="F1923">
        <v>114030</v>
      </c>
      <c r="G1923">
        <v>2.9465930018416202</v>
      </c>
      <c r="H1923" t="s">
        <v>49</v>
      </c>
    </row>
    <row r="1924" spans="1:8">
      <c r="A1924" t="str">
        <f>CONCATENATE(B1924,C1924,VLOOKUP(H1924,Sheet1!$D$1:$E$21,2,0))</f>
        <v>S0800001730population</v>
      </c>
      <c r="B1924" t="s">
        <v>35</v>
      </c>
      <c r="C1924">
        <v>30</v>
      </c>
      <c r="D1924" t="s">
        <v>105</v>
      </c>
      <c r="E1924">
        <v>443</v>
      </c>
      <c r="F1924">
        <v>149670</v>
      </c>
      <c r="G1924">
        <v>2.9598449923164298</v>
      </c>
      <c r="H1924" t="s">
        <v>49</v>
      </c>
    </row>
    <row r="1925" spans="1:8">
      <c r="A1925" t="str">
        <f>CONCATENATE(B1925,C1925,VLOOKUP(H1925,Sheet1!$D$1:$E$21,2,0))</f>
        <v>S0800001830population</v>
      </c>
      <c r="B1925" t="s">
        <v>36</v>
      </c>
      <c r="C1925">
        <v>30</v>
      </c>
      <c r="D1925" t="s">
        <v>105</v>
      </c>
      <c r="E1925">
        <v>990</v>
      </c>
      <c r="F1925">
        <v>368080</v>
      </c>
      <c r="G1925">
        <v>2.6896326885459598</v>
      </c>
      <c r="H1925" t="s">
        <v>49</v>
      </c>
    </row>
    <row r="1926" spans="1:8">
      <c r="A1926" t="str">
        <f>CONCATENATE(B1926,C1926,VLOOKUP(H1926,Sheet1!$D$1:$E$21,2,0))</f>
        <v>S0800001930population</v>
      </c>
      <c r="B1926" t="s">
        <v>37</v>
      </c>
      <c r="C1926">
        <v>30</v>
      </c>
      <c r="D1926" t="s">
        <v>105</v>
      </c>
      <c r="E1926">
        <v>736</v>
      </c>
      <c r="F1926">
        <v>302650</v>
      </c>
      <c r="G1926">
        <v>2.4318519742276501</v>
      </c>
      <c r="H1926" t="s">
        <v>49</v>
      </c>
    </row>
    <row r="1927" spans="1:8">
      <c r="A1927" t="str">
        <f>CONCATENATE(B1927,C1927,VLOOKUP(H1927,Sheet1!$D$1:$E$21,2,0))</f>
        <v>S0800002030population</v>
      </c>
      <c r="B1927" t="s">
        <v>38</v>
      </c>
      <c r="C1927">
        <v>30</v>
      </c>
      <c r="D1927" t="s">
        <v>105</v>
      </c>
      <c r="E1927">
        <v>1349</v>
      </c>
      <c r="F1927">
        <v>587820</v>
      </c>
      <c r="G1927">
        <v>2.2949202136708502</v>
      </c>
      <c r="H1927" t="s">
        <v>49</v>
      </c>
    </row>
    <row r="1928" spans="1:8">
      <c r="A1928" t="str">
        <f>CONCATENATE(B1928,C1928,VLOOKUP(H1928,Sheet1!$D$1:$E$21,2,0))</f>
        <v>S0800002130population</v>
      </c>
      <c r="B1928" t="s">
        <v>39</v>
      </c>
      <c r="C1928">
        <v>30</v>
      </c>
      <c r="D1928" t="s">
        <v>105</v>
      </c>
      <c r="E1928">
        <v>2994</v>
      </c>
      <c r="F1928">
        <v>1149890</v>
      </c>
      <c r="G1928">
        <v>2.60372731304733</v>
      </c>
      <c r="H1928" t="s">
        <v>49</v>
      </c>
    </row>
    <row r="1929" spans="1:8">
      <c r="A1929" t="str">
        <f>CONCATENATE(B1929,C1929,VLOOKUP(H1929,Sheet1!$D$1:$E$21,2,0))</f>
        <v>S0800002230population</v>
      </c>
      <c r="B1929" t="s">
        <v>40</v>
      </c>
      <c r="C1929">
        <v>30</v>
      </c>
      <c r="D1929" t="s">
        <v>105</v>
      </c>
      <c r="E1929">
        <v>940</v>
      </c>
      <c r="F1929" s="13">
        <v>321000</v>
      </c>
      <c r="G1929">
        <v>2.9283489096573199</v>
      </c>
      <c r="H1929" t="s">
        <v>49</v>
      </c>
    </row>
    <row r="1930" spans="1:8">
      <c r="A1930" t="str">
        <f>CONCATENATE(B1930,C1930,VLOOKUP(H1930,Sheet1!$D$1:$E$21,2,0))</f>
        <v>S0800002330population</v>
      </c>
      <c r="B1930" t="s">
        <v>41</v>
      </c>
      <c r="C1930">
        <v>30</v>
      </c>
      <c r="D1930" t="s">
        <v>105</v>
      </c>
      <c r="E1930">
        <v>1705</v>
      </c>
      <c r="F1930">
        <v>654490</v>
      </c>
      <c r="G1930">
        <v>2.6050818194319199</v>
      </c>
      <c r="H1930" t="s">
        <v>49</v>
      </c>
    </row>
    <row r="1931" spans="1:8">
      <c r="A1931" t="str">
        <f>CONCATENATE(B1931,C1931,VLOOKUP(H1931,Sheet1!$D$1:$E$21,2,0))</f>
        <v>S0800002430population</v>
      </c>
      <c r="B1931" t="s">
        <v>42</v>
      </c>
      <c r="C1931">
        <v>30</v>
      </c>
      <c r="D1931" t="s">
        <v>105</v>
      </c>
      <c r="E1931">
        <v>1851</v>
      </c>
      <c r="F1931">
        <v>867800</v>
      </c>
      <c r="G1931">
        <v>2.13297994929707</v>
      </c>
      <c r="H1931" t="s">
        <v>49</v>
      </c>
    </row>
    <row r="1932" spans="1:8">
      <c r="A1932" t="str">
        <f>CONCATENATE(B1932,C1932,VLOOKUP(H1932,Sheet1!$D$1:$E$21,2,0))</f>
        <v>S0800002530population</v>
      </c>
      <c r="B1932" t="s">
        <v>43</v>
      </c>
      <c r="C1932">
        <v>30</v>
      </c>
      <c r="D1932" t="s">
        <v>105</v>
      </c>
      <c r="E1932">
        <v>60</v>
      </c>
      <c r="F1932">
        <v>21670</v>
      </c>
      <c r="G1932">
        <v>2.76880479926165</v>
      </c>
      <c r="H1932" t="s">
        <v>49</v>
      </c>
    </row>
    <row r="1933" spans="1:8">
      <c r="A1933" t="str">
        <f>CONCATENATE(B1933,C1933,VLOOKUP(H1933,Sheet1!$D$1:$E$21,2,0))</f>
        <v>S0800002630population</v>
      </c>
      <c r="B1933" t="s">
        <v>44</v>
      </c>
      <c r="C1933">
        <v>30</v>
      </c>
      <c r="D1933" t="s">
        <v>105</v>
      </c>
      <c r="E1933">
        <v>53</v>
      </c>
      <c r="F1933">
        <v>23200</v>
      </c>
      <c r="G1933">
        <v>2.2844827586206802</v>
      </c>
      <c r="H1933" t="s">
        <v>49</v>
      </c>
    </row>
    <row r="1934" spans="1:8">
      <c r="A1934" t="str">
        <f>CONCATENATE(B1934,C1934,VLOOKUP(H1934,Sheet1!$D$1:$E$21,2,0))</f>
        <v>S0800002730population</v>
      </c>
      <c r="B1934" t="s">
        <v>45</v>
      </c>
      <c r="C1934">
        <v>30</v>
      </c>
      <c r="D1934" t="s">
        <v>105</v>
      </c>
      <c r="E1934">
        <v>1084</v>
      </c>
      <c r="F1934">
        <v>415040</v>
      </c>
      <c r="G1934">
        <v>2.61179645335389</v>
      </c>
      <c r="H1934" t="s">
        <v>49</v>
      </c>
    </row>
    <row r="1935" spans="1:8">
      <c r="A1935" t="str">
        <f>CONCATENATE(B1935,C1935,VLOOKUP(H1935,Sheet1!$D$1:$E$21,2,0))</f>
        <v>S0800002830population</v>
      </c>
      <c r="B1935" t="s">
        <v>46</v>
      </c>
      <c r="C1935">
        <v>30</v>
      </c>
      <c r="D1935" t="s">
        <v>105</v>
      </c>
      <c r="E1935">
        <v>94</v>
      </c>
      <c r="F1935">
        <v>27070</v>
      </c>
      <c r="G1935">
        <v>3.4724787587735499</v>
      </c>
      <c r="H1935" t="s">
        <v>49</v>
      </c>
    </row>
    <row r="1936" spans="1:8">
      <c r="A1936" t="str">
        <f>CONCATENATE(B1936,C1936,VLOOKUP(H1936,Sheet1!$D$1:$E$21,2,0))</f>
        <v>S0820000330population</v>
      </c>
      <c r="B1936" t="s">
        <v>50</v>
      </c>
      <c r="C1936">
        <v>30</v>
      </c>
      <c r="D1936" t="s">
        <v>105</v>
      </c>
      <c r="E1936">
        <v>76</v>
      </c>
      <c r="F1936" t="s">
        <v>22</v>
      </c>
      <c r="G1936" t="s">
        <v>22</v>
      </c>
      <c r="H1936" t="s">
        <v>49</v>
      </c>
    </row>
    <row r="1937" spans="1:8">
      <c r="A1937" t="str">
        <f>CONCATENATE(B1937,C1937,VLOOKUP(H1937,Sheet1!$D$1:$E$21,2,0))</f>
        <v>S0800001531population</v>
      </c>
      <c r="B1937" t="s">
        <v>33</v>
      </c>
      <c r="C1937">
        <v>31</v>
      </c>
      <c r="D1937" t="s">
        <v>106</v>
      </c>
      <c r="E1937">
        <v>1030</v>
      </c>
      <c r="F1937">
        <v>370590</v>
      </c>
      <c r="G1937">
        <v>2.7793518443562899</v>
      </c>
      <c r="H1937" t="s">
        <v>49</v>
      </c>
    </row>
    <row r="1938" spans="1:8">
      <c r="A1938" t="str">
        <f>CONCATENATE(B1938,C1938,VLOOKUP(H1938,Sheet1!$D$1:$E$21,2,0))</f>
        <v>S0800001631population</v>
      </c>
      <c r="B1938" t="s">
        <v>34</v>
      </c>
      <c r="C1938">
        <v>31</v>
      </c>
      <c r="D1938" t="s">
        <v>106</v>
      </c>
      <c r="E1938">
        <v>288</v>
      </c>
      <c r="F1938">
        <v>114030</v>
      </c>
      <c r="G1938">
        <v>2.52565114443567</v>
      </c>
      <c r="H1938" t="s">
        <v>49</v>
      </c>
    </row>
    <row r="1939" spans="1:8">
      <c r="A1939" t="str">
        <f>CONCATENATE(B1939,C1939,VLOOKUP(H1939,Sheet1!$D$1:$E$21,2,0))</f>
        <v>S0800001731population</v>
      </c>
      <c r="B1939" t="s">
        <v>35</v>
      </c>
      <c r="C1939">
        <v>31</v>
      </c>
      <c r="D1939" t="s">
        <v>106</v>
      </c>
      <c r="E1939">
        <v>409</v>
      </c>
      <c r="F1939">
        <v>149670</v>
      </c>
      <c r="G1939">
        <v>2.7326785594975598</v>
      </c>
      <c r="H1939" t="s">
        <v>49</v>
      </c>
    </row>
    <row r="1940" spans="1:8">
      <c r="A1940" t="str">
        <f>CONCATENATE(B1940,C1940,VLOOKUP(H1940,Sheet1!$D$1:$E$21,2,0))</f>
        <v>S0800001831population</v>
      </c>
      <c r="B1940" t="s">
        <v>36</v>
      </c>
      <c r="C1940">
        <v>31</v>
      </c>
      <c r="D1940" t="s">
        <v>106</v>
      </c>
      <c r="E1940">
        <v>892</v>
      </c>
      <c r="F1940">
        <v>368080</v>
      </c>
      <c r="G1940">
        <v>2.4233862203868699</v>
      </c>
      <c r="H1940" t="s">
        <v>49</v>
      </c>
    </row>
    <row r="1941" spans="1:8">
      <c r="A1941" t="str">
        <f>CONCATENATE(B1941,C1941,VLOOKUP(H1941,Sheet1!$D$1:$E$21,2,0))</f>
        <v>S0800001931population</v>
      </c>
      <c r="B1941" t="s">
        <v>37</v>
      </c>
      <c r="C1941">
        <v>31</v>
      </c>
      <c r="D1941" t="s">
        <v>106</v>
      </c>
      <c r="E1941">
        <v>703</v>
      </c>
      <c r="F1941">
        <v>302650</v>
      </c>
      <c r="G1941">
        <v>2.3228151329919</v>
      </c>
      <c r="H1941" t="s">
        <v>49</v>
      </c>
    </row>
    <row r="1942" spans="1:8">
      <c r="A1942" t="str">
        <f>CONCATENATE(B1942,C1942,VLOOKUP(H1942,Sheet1!$D$1:$E$21,2,0))</f>
        <v>S0800002031population</v>
      </c>
      <c r="B1942" t="s">
        <v>38</v>
      </c>
      <c r="C1942">
        <v>31</v>
      </c>
      <c r="D1942" t="s">
        <v>106</v>
      </c>
      <c r="E1942">
        <v>1289</v>
      </c>
      <c r="F1942">
        <v>587820</v>
      </c>
      <c r="G1942">
        <v>2.1928481507944602</v>
      </c>
      <c r="H1942" t="s">
        <v>49</v>
      </c>
    </row>
    <row r="1943" spans="1:8">
      <c r="A1943" t="str">
        <f>CONCATENATE(B1943,C1943,VLOOKUP(H1943,Sheet1!$D$1:$E$21,2,0))</f>
        <v>S0800002131population</v>
      </c>
      <c r="B1943" t="s">
        <v>39</v>
      </c>
      <c r="C1943">
        <v>31</v>
      </c>
      <c r="D1943" t="s">
        <v>106</v>
      </c>
      <c r="E1943">
        <v>2763</v>
      </c>
      <c r="F1943">
        <v>1149890</v>
      </c>
      <c r="G1943">
        <v>2.4028385323813501</v>
      </c>
      <c r="H1943" t="s">
        <v>49</v>
      </c>
    </row>
    <row r="1944" spans="1:8">
      <c r="A1944" t="str">
        <f>CONCATENATE(B1944,C1944,VLOOKUP(H1944,Sheet1!$D$1:$E$21,2,0))</f>
        <v>S0800002231population</v>
      </c>
      <c r="B1944" t="s">
        <v>40</v>
      </c>
      <c r="C1944">
        <v>31</v>
      </c>
      <c r="D1944" t="s">
        <v>106</v>
      </c>
      <c r="E1944">
        <v>844</v>
      </c>
      <c r="F1944" s="13">
        <v>321000</v>
      </c>
      <c r="G1944">
        <v>2.6292834890965699</v>
      </c>
      <c r="H1944" t="s">
        <v>49</v>
      </c>
    </row>
    <row r="1945" spans="1:8">
      <c r="A1945" t="str">
        <f>CONCATENATE(B1945,C1945,VLOOKUP(H1945,Sheet1!$D$1:$E$21,2,0))</f>
        <v>S0800002331population</v>
      </c>
      <c r="B1945" t="s">
        <v>41</v>
      </c>
      <c r="C1945">
        <v>31</v>
      </c>
      <c r="D1945" t="s">
        <v>106</v>
      </c>
      <c r="E1945">
        <v>1717</v>
      </c>
      <c r="F1945">
        <v>654490</v>
      </c>
      <c r="G1945">
        <v>2.6234167061376001</v>
      </c>
      <c r="H1945" t="s">
        <v>49</v>
      </c>
    </row>
    <row r="1946" spans="1:8">
      <c r="A1946" t="str">
        <f>CONCATENATE(B1946,C1946,VLOOKUP(H1946,Sheet1!$D$1:$E$21,2,0))</f>
        <v>S0800002431population</v>
      </c>
      <c r="B1946" t="s">
        <v>42</v>
      </c>
      <c r="C1946">
        <v>31</v>
      </c>
      <c r="D1946" t="s">
        <v>106</v>
      </c>
      <c r="E1946">
        <v>1774</v>
      </c>
      <c r="F1946">
        <v>867800</v>
      </c>
      <c r="G1946">
        <v>2.0442498271491099</v>
      </c>
      <c r="H1946" t="s">
        <v>49</v>
      </c>
    </row>
    <row r="1947" spans="1:8">
      <c r="A1947" t="str">
        <f>CONCATENATE(B1947,C1947,VLOOKUP(H1947,Sheet1!$D$1:$E$21,2,0))</f>
        <v>S0800002531population</v>
      </c>
      <c r="B1947" t="s">
        <v>43</v>
      </c>
      <c r="C1947">
        <v>31</v>
      </c>
      <c r="D1947" t="s">
        <v>106</v>
      </c>
      <c r="E1947">
        <v>46</v>
      </c>
      <c r="F1947">
        <v>21670</v>
      </c>
      <c r="G1947">
        <v>2.1227503461006001</v>
      </c>
      <c r="H1947" t="s">
        <v>49</v>
      </c>
    </row>
    <row r="1948" spans="1:8">
      <c r="A1948" t="str">
        <f>CONCATENATE(B1948,C1948,VLOOKUP(H1948,Sheet1!$D$1:$E$21,2,0))</f>
        <v>S0800002631population</v>
      </c>
      <c r="B1948" t="s">
        <v>44</v>
      </c>
      <c r="C1948">
        <v>31</v>
      </c>
      <c r="D1948" t="s">
        <v>106</v>
      </c>
      <c r="E1948">
        <v>71</v>
      </c>
      <c r="F1948">
        <v>23200</v>
      </c>
      <c r="G1948">
        <v>3.0603448275862002</v>
      </c>
      <c r="H1948" t="s">
        <v>49</v>
      </c>
    </row>
    <row r="1949" spans="1:8">
      <c r="A1949" t="str">
        <f>CONCATENATE(B1949,C1949,VLOOKUP(H1949,Sheet1!$D$1:$E$21,2,0))</f>
        <v>S0800002731population</v>
      </c>
      <c r="B1949" t="s">
        <v>45</v>
      </c>
      <c r="C1949">
        <v>31</v>
      </c>
      <c r="D1949" t="s">
        <v>106</v>
      </c>
      <c r="E1949">
        <v>1078</v>
      </c>
      <c r="F1949">
        <v>415040</v>
      </c>
      <c r="G1949">
        <v>2.5973400154202002</v>
      </c>
      <c r="H1949" t="s">
        <v>49</v>
      </c>
    </row>
    <row r="1950" spans="1:8">
      <c r="A1950" t="str">
        <f>CONCATENATE(B1950,C1950,VLOOKUP(H1950,Sheet1!$D$1:$E$21,2,0))</f>
        <v>S0800002831population</v>
      </c>
      <c r="B1950" t="s">
        <v>46</v>
      </c>
      <c r="C1950">
        <v>31</v>
      </c>
      <c r="D1950" t="s">
        <v>106</v>
      </c>
      <c r="E1950">
        <v>65</v>
      </c>
      <c r="F1950">
        <v>27070</v>
      </c>
      <c r="G1950">
        <v>2.4011821204285102</v>
      </c>
      <c r="H1950" t="s">
        <v>49</v>
      </c>
    </row>
    <row r="1951" spans="1:8">
      <c r="A1951" t="str">
        <f>CONCATENATE(B1951,C1951,VLOOKUP(H1951,Sheet1!$D$1:$E$21,2,0))</f>
        <v>S0820000331population</v>
      </c>
      <c r="B1951" t="s">
        <v>50</v>
      </c>
      <c r="C1951">
        <v>31</v>
      </c>
      <c r="D1951" t="s">
        <v>106</v>
      </c>
      <c r="E1951">
        <v>92</v>
      </c>
      <c r="F1951" t="s">
        <v>22</v>
      </c>
      <c r="G1951" t="s">
        <v>22</v>
      </c>
      <c r="H1951" t="s">
        <v>49</v>
      </c>
    </row>
    <row r="1952" spans="1:8">
      <c r="A1952" t="str">
        <f>CONCATENATE(B1952,C1952,VLOOKUP(H1952,Sheet1!$D$1:$E$21,2,0))</f>
        <v>S0800001532population</v>
      </c>
      <c r="B1952" t="s">
        <v>33</v>
      </c>
      <c r="C1952">
        <v>32</v>
      </c>
      <c r="D1952" t="s">
        <v>107</v>
      </c>
      <c r="E1952">
        <v>1128</v>
      </c>
      <c r="F1952">
        <v>370590</v>
      </c>
      <c r="G1952">
        <v>3.0437950295474701</v>
      </c>
      <c r="H1952" t="s">
        <v>49</v>
      </c>
    </row>
    <row r="1953" spans="1:8">
      <c r="A1953" t="str">
        <f>CONCATENATE(B1953,C1953,VLOOKUP(H1953,Sheet1!$D$1:$E$21,2,0))</f>
        <v>S0800001632population</v>
      </c>
      <c r="B1953" t="s">
        <v>34</v>
      </c>
      <c r="C1953">
        <v>32</v>
      </c>
      <c r="D1953" t="s">
        <v>107</v>
      </c>
      <c r="E1953">
        <v>310</v>
      </c>
      <c r="F1953">
        <v>114030</v>
      </c>
      <c r="G1953">
        <v>2.7185828290800602</v>
      </c>
      <c r="H1953" t="s">
        <v>49</v>
      </c>
    </row>
    <row r="1954" spans="1:8">
      <c r="A1954" t="str">
        <f>CONCATENATE(B1954,C1954,VLOOKUP(H1954,Sheet1!$D$1:$E$21,2,0))</f>
        <v>S0800001732population</v>
      </c>
      <c r="B1954" t="s">
        <v>35</v>
      </c>
      <c r="C1954">
        <v>32</v>
      </c>
      <c r="D1954" t="s">
        <v>107</v>
      </c>
      <c r="E1954">
        <v>468</v>
      </c>
      <c r="F1954">
        <v>149670</v>
      </c>
      <c r="G1954">
        <v>3.1268791340950002</v>
      </c>
      <c r="H1954" t="s">
        <v>49</v>
      </c>
    </row>
    <row r="1955" spans="1:8">
      <c r="A1955" t="str">
        <f>CONCATENATE(B1955,C1955,VLOOKUP(H1955,Sheet1!$D$1:$E$21,2,0))</f>
        <v>S0800001832population</v>
      </c>
      <c r="B1955" t="s">
        <v>36</v>
      </c>
      <c r="C1955">
        <v>32</v>
      </c>
      <c r="D1955" t="s">
        <v>107</v>
      </c>
      <c r="E1955">
        <v>989</v>
      </c>
      <c r="F1955">
        <v>368080</v>
      </c>
      <c r="G1955">
        <v>2.6869158878504602</v>
      </c>
      <c r="H1955" t="s">
        <v>49</v>
      </c>
    </row>
    <row r="1956" spans="1:8">
      <c r="A1956" t="str">
        <f>CONCATENATE(B1956,C1956,VLOOKUP(H1956,Sheet1!$D$1:$E$21,2,0))</f>
        <v>S0800001932population</v>
      </c>
      <c r="B1956" t="s">
        <v>37</v>
      </c>
      <c r="C1956">
        <v>32</v>
      </c>
      <c r="D1956" t="s">
        <v>107</v>
      </c>
      <c r="E1956">
        <v>795</v>
      </c>
      <c r="F1956">
        <v>302650</v>
      </c>
      <c r="G1956">
        <v>2.62679662977036</v>
      </c>
      <c r="H1956" t="s">
        <v>49</v>
      </c>
    </row>
    <row r="1957" spans="1:8">
      <c r="A1957" t="str">
        <f>CONCATENATE(B1957,C1957,VLOOKUP(H1957,Sheet1!$D$1:$E$21,2,0))</f>
        <v>S0800002032population</v>
      </c>
      <c r="B1957" t="s">
        <v>38</v>
      </c>
      <c r="C1957">
        <v>32</v>
      </c>
      <c r="D1957" t="s">
        <v>107</v>
      </c>
      <c r="E1957">
        <v>1389</v>
      </c>
      <c r="F1957">
        <v>587820</v>
      </c>
      <c r="G1957">
        <v>2.3629682555884401</v>
      </c>
      <c r="H1957" t="s">
        <v>49</v>
      </c>
    </row>
    <row r="1958" spans="1:8">
      <c r="A1958" t="str">
        <f>CONCATENATE(B1958,C1958,VLOOKUP(H1958,Sheet1!$D$1:$E$21,2,0))</f>
        <v>S0800002132population</v>
      </c>
      <c r="B1958" t="s">
        <v>39</v>
      </c>
      <c r="C1958">
        <v>32</v>
      </c>
      <c r="D1958" t="s">
        <v>107</v>
      </c>
      <c r="E1958">
        <v>3078</v>
      </c>
      <c r="F1958">
        <v>1149890</v>
      </c>
      <c r="G1958">
        <v>2.6767777787440501</v>
      </c>
      <c r="H1958" t="s">
        <v>49</v>
      </c>
    </row>
    <row r="1959" spans="1:8">
      <c r="A1959" t="str">
        <f>CONCATENATE(B1959,C1959,VLOOKUP(H1959,Sheet1!$D$1:$E$21,2,0))</f>
        <v>S0800002232population</v>
      </c>
      <c r="B1959" t="s">
        <v>40</v>
      </c>
      <c r="C1959">
        <v>32</v>
      </c>
      <c r="D1959" t="s">
        <v>107</v>
      </c>
      <c r="E1959">
        <v>933</v>
      </c>
      <c r="F1959" s="13">
        <v>321000</v>
      </c>
      <c r="G1959">
        <v>2.9065420560747599</v>
      </c>
      <c r="H1959" t="s">
        <v>49</v>
      </c>
    </row>
    <row r="1960" spans="1:8">
      <c r="A1960" t="str">
        <f>CONCATENATE(B1960,C1960,VLOOKUP(H1960,Sheet1!$D$1:$E$21,2,0))</f>
        <v>S0800002332population</v>
      </c>
      <c r="B1960" t="s">
        <v>41</v>
      </c>
      <c r="C1960">
        <v>32</v>
      </c>
      <c r="D1960" t="s">
        <v>107</v>
      </c>
      <c r="E1960">
        <v>1665</v>
      </c>
      <c r="F1960">
        <v>654490</v>
      </c>
      <c r="G1960">
        <v>2.54396553041299</v>
      </c>
      <c r="H1960" t="s">
        <v>49</v>
      </c>
    </row>
    <row r="1961" spans="1:8">
      <c r="A1961" t="str">
        <f>CONCATENATE(B1961,C1961,VLOOKUP(H1961,Sheet1!$D$1:$E$21,2,0))</f>
        <v>S0800002432population</v>
      </c>
      <c r="B1961" t="s">
        <v>42</v>
      </c>
      <c r="C1961">
        <v>32</v>
      </c>
      <c r="D1961" t="s">
        <v>107</v>
      </c>
      <c r="E1961">
        <v>1943</v>
      </c>
      <c r="F1961">
        <v>867800</v>
      </c>
      <c r="G1961">
        <v>2.2389951601751501</v>
      </c>
      <c r="H1961" t="s">
        <v>49</v>
      </c>
    </row>
    <row r="1962" spans="1:8">
      <c r="A1962" t="str">
        <f>CONCATENATE(B1962,C1962,VLOOKUP(H1962,Sheet1!$D$1:$E$21,2,0))</f>
        <v>S0800002532population</v>
      </c>
      <c r="B1962" t="s">
        <v>43</v>
      </c>
      <c r="C1962">
        <v>32</v>
      </c>
      <c r="D1962" t="s">
        <v>107</v>
      </c>
      <c r="E1962">
        <v>54</v>
      </c>
      <c r="F1962">
        <v>21670</v>
      </c>
      <c r="G1962">
        <v>2.4919243193354799</v>
      </c>
      <c r="H1962" t="s">
        <v>49</v>
      </c>
    </row>
    <row r="1963" spans="1:8">
      <c r="A1963" t="str">
        <f>CONCATENATE(B1963,C1963,VLOOKUP(H1963,Sheet1!$D$1:$E$21,2,0))</f>
        <v>S0800002632population</v>
      </c>
      <c r="B1963" t="s">
        <v>44</v>
      </c>
      <c r="C1963">
        <v>32</v>
      </c>
      <c r="D1963" t="s">
        <v>107</v>
      </c>
      <c r="E1963">
        <v>69</v>
      </c>
      <c r="F1963">
        <v>23200</v>
      </c>
      <c r="G1963">
        <v>2.97413793103448</v>
      </c>
      <c r="H1963" t="s">
        <v>49</v>
      </c>
    </row>
    <row r="1964" spans="1:8">
      <c r="A1964" t="str">
        <f>CONCATENATE(B1964,C1964,VLOOKUP(H1964,Sheet1!$D$1:$E$21,2,0))</f>
        <v>S0800002732population</v>
      </c>
      <c r="B1964" t="s">
        <v>45</v>
      </c>
      <c r="C1964">
        <v>32</v>
      </c>
      <c r="D1964" t="s">
        <v>107</v>
      </c>
      <c r="E1964">
        <v>1189</v>
      </c>
      <c r="F1964">
        <v>415040</v>
      </c>
      <c r="G1964">
        <v>2.86478411719352</v>
      </c>
      <c r="H1964" t="s">
        <v>49</v>
      </c>
    </row>
    <row r="1965" spans="1:8">
      <c r="A1965" t="str">
        <f>CONCATENATE(B1965,C1965,VLOOKUP(H1965,Sheet1!$D$1:$E$21,2,0))</f>
        <v>S0800002832population</v>
      </c>
      <c r="B1965" t="s">
        <v>46</v>
      </c>
      <c r="C1965">
        <v>32</v>
      </c>
      <c r="D1965" t="s">
        <v>107</v>
      </c>
      <c r="E1965">
        <v>81</v>
      </c>
      <c r="F1965">
        <v>27070</v>
      </c>
      <c r="G1965">
        <v>2.9922423346878402</v>
      </c>
      <c r="H1965" t="s">
        <v>49</v>
      </c>
    </row>
    <row r="1966" spans="1:8">
      <c r="A1966" t="str">
        <f>CONCATENATE(B1966,C1966,VLOOKUP(H1966,Sheet1!$D$1:$E$21,2,0))</f>
        <v>S0820000332population</v>
      </c>
      <c r="B1966" t="s">
        <v>50</v>
      </c>
      <c r="C1966">
        <v>32</v>
      </c>
      <c r="D1966" t="s">
        <v>107</v>
      </c>
      <c r="E1966">
        <v>68</v>
      </c>
      <c r="F1966" t="s">
        <v>22</v>
      </c>
      <c r="G1966" t="s">
        <v>22</v>
      </c>
      <c r="H1966" t="s">
        <v>49</v>
      </c>
    </row>
    <row r="1967" spans="1:8">
      <c r="A1967" t="str">
        <f>CONCATENATE(B1967,C1967,VLOOKUP(H1967,Sheet1!$D$1:$E$21,2,0))</f>
        <v>S0800001533population</v>
      </c>
      <c r="B1967" t="s">
        <v>33</v>
      </c>
      <c r="C1967">
        <v>33</v>
      </c>
      <c r="D1967" t="s">
        <v>108</v>
      </c>
      <c r="E1967">
        <v>1221</v>
      </c>
      <c r="F1967">
        <v>370560</v>
      </c>
      <c r="G1967">
        <v>3.2950129533678698</v>
      </c>
      <c r="H1967" t="s">
        <v>49</v>
      </c>
    </row>
    <row r="1968" spans="1:8">
      <c r="A1968" t="str">
        <f>CONCATENATE(B1968,C1968,VLOOKUP(H1968,Sheet1!$D$1:$E$21,2,0))</f>
        <v>S0800001633population</v>
      </c>
      <c r="B1968" t="s">
        <v>34</v>
      </c>
      <c r="C1968">
        <v>33</v>
      </c>
      <c r="D1968" t="s">
        <v>108</v>
      </c>
      <c r="E1968">
        <v>336</v>
      </c>
      <c r="F1968">
        <v>114530</v>
      </c>
      <c r="G1968">
        <v>2.9337291539334598</v>
      </c>
      <c r="H1968" t="s">
        <v>49</v>
      </c>
    </row>
    <row r="1969" spans="1:8">
      <c r="A1969" t="str">
        <f>CONCATENATE(B1969,C1969,VLOOKUP(H1969,Sheet1!$D$1:$E$21,2,0))</f>
        <v>S0800001733population</v>
      </c>
      <c r="B1969" t="s">
        <v>35</v>
      </c>
      <c r="C1969">
        <v>33</v>
      </c>
      <c r="D1969" t="s">
        <v>108</v>
      </c>
      <c r="E1969">
        <v>516</v>
      </c>
      <c r="F1969">
        <v>149520</v>
      </c>
      <c r="G1969">
        <v>3.45104333868378</v>
      </c>
      <c r="H1969" t="s">
        <v>49</v>
      </c>
    </row>
    <row r="1970" spans="1:8">
      <c r="A1970" t="str">
        <f>CONCATENATE(B1970,C1970,VLOOKUP(H1970,Sheet1!$D$1:$E$21,2,0))</f>
        <v>S0800001833population</v>
      </c>
      <c r="B1970" t="s">
        <v>36</v>
      </c>
      <c r="C1970">
        <v>33</v>
      </c>
      <c r="D1970" t="s">
        <v>108</v>
      </c>
      <c r="E1970">
        <v>1110</v>
      </c>
      <c r="F1970">
        <v>370330</v>
      </c>
      <c r="G1970">
        <v>2.9973267086112299</v>
      </c>
      <c r="H1970" t="s">
        <v>49</v>
      </c>
    </row>
    <row r="1971" spans="1:8">
      <c r="A1971" t="str">
        <f>CONCATENATE(B1971,C1971,VLOOKUP(H1971,Sheet1!$D$1:$E$21,2,0))</f>
        <v>S0800001933population</v>
      </c>
      <c r="B1971" t="s">
        <v>37</v>
      </c>
      <c r="C1971">
        <v>33</v>
      </c>
      <c r="D1971" t="s">
        <v>108</v>
      </c>
      <c r="E1971">
        <v>852</v>
      </c>
      <c r="F1971">
        <v>304480</v>
      </c>
      <c r="G1971">
        <v>2.79821334734629</v>
      </c>
      <c r="H1971" t="s">
        <v>49</v>
      </c>
    </row>
    <row r="1972" spans="1:8">
      <c r="A1972" t="str">
        <f>CONCATENATE(B1972,C1972,VLOOKUP(H1972,Sheet1!$D$1:$E$21,2,0))</f>
        <v>S0800002033population</v>
      </c>
      <c r="B1972" t="s">
        <v>38</v>
      </c>
      <c r="C1972">
        <v>33</v>
      </c>
      <c r="D1972" t="s">
        <v>108</v>
      </c>
      <c r="E1972">
        <v>1539</v>
      </c>
      <c r="F1972">
        <v>588100</v>
      </c>
      <c r="G1972">
        <v>2.6169018874340999</v>
      </c>
      <c r="H1972" t="s">
        <v>49</v>
      </c>
    </row>
    <row r="1973" spans="1:8">
      <c r="A1973" t="str">
        <f>CONCATENATE(B1973,C1973,VLOOKUP(H1973,Sheet1!$D$1:$E$21,2,0))</f>
        <v>S0800002133population</v>
      </c>
      <c r="B1973" t="s">
        <v>39</v>
      </c>
      <c r="C1973">
        <v>33</v>
      </c>
      <c r="D1973" t="s">
        <v>108</v>
      </c>
      <c r="E1973">
        <v>3338</v>
      </c>
      <c r="F1973">
        <v>1161370</v>
      </c>
      <c r="G1973">
        <v>2.8741916874036599</v>
      </c>
      <c r="H1973" t="s">
        <v>49</v>
      </c>
    </row>
    <row r="1974" spans="1:8">
      <c r="A1974" t="str">
        <f>CONCATENATE(B1974,C1974,VLOOKUP(H1974,Sheet1!$D$1:$E$21,2,0))</f>
        <v>S0800002233population</v>
      </c>
      <c r="B1974" t="s">
        <v>40</v>
      </c>
      <c r="C1974">
        <v>33</v>
      </c>
      <c r="D1974" t="s">
        <v>108</v>
      </c>
      <c r="E1974">
        <v>984</v>
      </c>
      <c r="F1974">
        <v>321900</v>
      </c>
      <c r="G1974">
        <v>3.0568499534016702</v>
      </c>
      <c r="H1974" t="s">
        <v>49</v>
      </c>
    </row>
    <row r="1975" spans="1:8">
      <c r="A1975" t="str">
        <f>CONCATENATE(B1975,C1975,VLOOKUP(H1975,Sheet1!$D$1:$E$21,2,0))</f>
        <v>S0800002333population</v>
      </c>
      <c r="B1975" t="s">
        <v>41</v>
      </c>
      <c r="C1975">
        <v>33</v>
      </c>
      <c r="D1975" t="s">
        <v>108</v>
      </c>
      <c r="E1975">
        <v>1978</v>
      </c>
      <c r="F1975">
        <v>656490</v>
      </c>
      <c r="G1975">
        <v>3.0129933433867899</v>
      </c>
      <c r="H1975" t="s">
        <v>49</v>
      </c>
    </row>
    <row r="1976" spans="1:8">
      <c r="A1976" t="str">
        <f>CONCATENATE(B1976,C1976,VLOOKUP(H1976,Sheet1!$D$1:$E$21,2,0))</f>
        <v>S0800002433population</v>
      </c>
      <c r="B1976" t="s">
        <v>42</v>
      </c>
      <c r="C1976">
        <v>33</v>
      </c>
      <c r="D1976" t="s">
        <v>108</v>
      </c>
      <c r="E1976">
        <v>2055</v>
      </c>
      <c r="F1976" s="13">
        <v>880000</v>
      </c>
      <c r="G1976">
        <v>2.3352272727272698</v>
      </c>
      <c r="H1976" t="s">
        <v>49</v>
      </c>
    </row>
    <row r="1977" spans="1:8">
      <c r="A1977" t="str">
        <f>CONCATENATE(B1977,C1977,VLOOKUP(H1977,Sheet1!$D$1:$E$21,2,0))</f>
        <v>S0800002533population</v>
      </c>
      <c r="B1977" t="s">
        <v>43</v>
      </c>
      <c r="C1977">
        <v>33</v>
      </c>
      <c r="D1977" t="s">
        <v>108</v>
      </c>
      <c r="E1977">
        <v>55</v>
      </c>
      <c r="F1977">
        <v>21850</v>
      </c>
      <c r="G1977">
        <v>2.51716247139588</v>
      </c>
      <c r="H1977" t="s">
        <v>49</v>
      </c>
    </row>
    <row r="1978" spans="1:8">
      <c r="A1978" t="str">
        <f>CONCATENATE(B1978,C1978,VLOOKUP(H1978,Sheet1!$D$1:$E$21,2,0))</f>
        <v>S0800002633population</v>
      </c>
      <c r="B1978" t="s">
        <v>44</v>
      </c>
      <c r="C1978">
        <v>33</v>
      </c>
      <c r="D1978" t="s">
        <v>108</v>
      </c>
      <c r="E1978">
        <v>59</v>
      </c>
      <c r="F1978">
        <v>23200</v>
      </c>
      <c r="G1978">
        <v>2.5431034482758599</v>
      </c>
      <c r="H1978" t="s">
        <v>49</v>
      </c>
    </row>
    <row r="1979" spans="1:8">
      <c r="A1979" t="str">
        <f>CONCATENATE(B1979,C1979,VLOOKUP(H1979,Sheet1!$D$1:$E$21,2,0))</f>
        <v>S0800002733population</v>
      </c>
      <c r="B1979" t="s">
        <v>45</v>
      </c>
      <c r="C1979">
        <v>33</v>
      </c>
      <c r="D1979" t="s">
        <v>108</v>
      </c>
      <c r="E1979">
        <v>1274</v>
      </c>
      <c r="F1979">
        <v>415470</v>
      </c>
      <c r="G1979">
        <v>3.0664067201001202</v>
      </c>
      <c r="H1979" t="s">
        <v>49</v>
      </c>
    </row>
    <row r="1980" spans="1:8">
      <c r="A1980" t="str">
        <f>CONCATENATE(B1980,C1980,VLOOKUP(H1980,Sheet1!$D$1:$E$21,2,0))</f>
        <v>S0800002833population</v>
      </c>
      <c r="B1980" t="s">
        <v>46</v>
      </c>
      <c r="C1980">
        <v>33</v>
      </c>
      <c r="D1980" t="s">
        <v>108</v>
      </c>
      <c r="E1980">
        <v>103</v>
      </c>
      <c r="F1980">
        <v>26900</v>
      </c>
      <c r="G1980">
        <v>3.8289962825278798</v>
      </c>
      <c r="H1980" t="s">
        <v>49</v>
      </c>
    </row>
    <row r="1981" spans="1:8">
      <c r="A1981" t="str">
        <f>CONCATENATE(B1981,C1981,VLOOKUP(H1981,Sheet1!$D$1:$E$21,2,0))</f>
        <v>S0820000333population</v>
      </c>
      <c r="B1981" t="s">
        <v>50</v>
      </c>
      <c r="C1981">
        <v>33</v>
      </c>
      <c r="D1981" t="s">
        <v>108</v>
      </c>
      <c r="E1981">
        <v>64</v>
      </c>
      <c r="F1981" t="s">
        <v>22</v>
      </c>
      <c r="G1981" t="s">
        <v>22</v>
      </c>
      <c r="H1981" t="s">
        <v>49</v>
      </c>
    </row>
    <row r="1982" spans="1:8">
      <c r="A1982" t="str">
        <f>CONCATENATE(B1982,C1982,VLOOKUP(H1982,Sheet1!$D$1:$E$21,2,0))</f>
        <v>S0800001534population</v>
      </c>
      <c r="B1982" t="s">
        <v>33</v>
      </c>
      <c r="C1982">
        <v>34</v>
      </c>
      <c r="D1982" t="s">
        <v>109</v>
      </c>
      <c r="E1982">
        <v>1024</v>
      </c>
      <c r="F1982">
        <v>370560</v>
      </c>
      <c r="G1982">
        <v>2.7633851468048301</v>
      </c>
      <c r="H1982" t="s">
        <v>49</v>
      </c>
    </row>
    <row r="1983" spans="1:8">
      <c r="A1983" t="str">
        <f>CONCATENATE(B1983,C1983,VLOOKUP(H1983,Sheet1!$D$1:$E$21,2,0))</f>
        <v>S0800001634population</v>
      </c>
      <c r="B1983" t="s">
        <v>34</v>
      </c>
      <c r="C1983">
        <v>34</v>
      </c>
      <c r="D1983" t="s">
        <v>109</v>
      </c>
      <c r="E1983">
        <v>306</v>
      </c>
      <c r="F1983">
        <v>114530</v>
      </c>
      <c r="G1983">
        <v>2.6717890509036901</v>
      </c>
      <c r="H1983" t="s">
        <v>49</v>
      </c>
    </row>
    <row r="1984" spans="1:8">
      <c r="A1984" t="str">
        <f>CONCATENATE(B1984,C1984,VLOOKUP(H1984,Sheet1!$D$1:$E$21,2,0))</f>
        <v>S0800001734population</v>
      </c>
      <c r="B1984" t="s">
        <v>35</v>
      </c>
      <c r="C1984">
        <v>34</v>
      </c>
      <c r="D1984" t="s">
        <v>109</v>
      </c>
      <c r="E1984">
        <v>426</v>
      </c>
      <c r="F1984">
        <v>149520</v>
      </c>
      <c r="G1984">
        <v>2.8491171749598698</v>
      </c>
      <c r="H1984" t="s">
        <v>49</v>
      </c>
    </row>
    <row r="1985" spans="1:8">
      <c r="A1985" t="str">
        <f>CONCATENATE(B1985,C1985,VLOOKUP(H1985,Sheet1!$D$1:$E$21,2,0))</f>
        <v>S0800001834population</v>
      </c>
      <c r="B1985" t="s">
        <v>36</v>
      </c>
      <c r="C1985">
        <v>34</v>
      </c>
      <c r="D1985" t="s">
        <v>109</v>
      </c>
      <c r="E1985">
        <v>966</v>
      </c>
      <c r="F1985">
        <v>370330</v>
      </c>
      <c r="G1985">
        <v>2.6084843247913998</v>
      </c>
      <c r="H1985" t="s">
        <v>49</v>
      </c>
    </row>
    <row r="1986" spans="1:8">
      <c r="A1986" t="str">
        <f>CONCATENATE(B1986,C1986,VLOOKUP(H1986,Sheet1!$D$1:$E$21,2,0))</f>
        <v>S0800001934population</v>
      </c>
      <c r="B1986" t="s">
        <v>37</v>
      </c>
      <c r="C1986">
        <v>34</v>
      </c>
      <c r="D1986" t="s">
        <v>109</v>
      </c>
      <c r="E1986">
        <v>744</v>
      </c>
      <c r="F1986">
        <v>304480</v>
      </c>
      <c r="G1986">
        <v>2.44351024697845</v>
      </c>
      <c r="H1986" t="s">
        <v>49</v>
      </c>
    </row>
    <row r="1987" spans="1:8">
      <c r="A1987" t="str">
        <f>CONCATENATE(B1987,C1987,VLOOKUP(H1987,Sheet1!$D$1:$E$21,2,0))</f>
        <v>S0800002034population</v>
      </c>
      <c r="B1987" t="s">
        <v>38</v>
      </c>
      <c r="C1987">
        <v>34</v>
      </c>
      <c r="D1987" t="s">
        <v>109</v>
      </c>
      <c r="E1987">
        <v>1285</v>
      </c>
      <c r="F1987">
        <v>588100</v>
      </c>
      <c r="G1987">
        <v>2.18500255058663</v>
      </c>
      <c r="H1987" t="s">
        <v>49</v>
      </c>
    </row>
    <row r="1988" spans="1:8">
      <c r="A1988" t="str">
        <f>CONCATENATE(B1988,C1988,VLOOKUP(H1988,Sheet1!$D$1:$E$21,2,0))</f>
        <v>S0800002134population</v>
      </c>
      <c r="B1988" t="s">
        <v>39</v>
      </c>
      <c r="C1988">
        <v>34</v>
      </c>
      <c r="D1988" t="s">
        <v>109</v>
      </c>
      <c r="E1988">
        <v>2969</v>
      </c>
      <c r="F1988">
        <v>1161370</v>
      </c>
      <c r="G1988">
        <v>2.5564634870885201</v>
      </c>
      <c r="H1988" t="s">
        <v>49</v>
      </c>
    </row>
    <row r="1989" spans="1:8">
      <c r="A1989" t="str">
        <f>CONCATENATE(B1989,C1989,VLOOKUP(H1989,Sheet1!$D$1:$E$21,2,0))</f>
        <v>S0800002234population</v>
      </c>
      <c r="B1989" t="s">
        <v>40</v>
      </c>
      <c r="C1989">
        <v>34</v>
      </c>
      <c r="D1989" t="s">
        <v>109</v>
      </c>
      <c r="E1989">
        <v>748</v>
      </c>
      <c r="F1989">
        <v>321900</v>
      </c>
      <c r="G1989">
        <v>2.32370301335818</v>
      </c>
      <c r="H1989" t="s">
        <v>49</v>
      </c>
    </row>
    <row r="1990" spans="1:8">
      <c r="A1990" t="str">
        <f>CONCATENATE(B1990,C1990,VLOOKUP(H1990,Sheet1!$D$1:$E$21,2,0))</f>
        <v>S0800002334population</v>
      </c>
      <c r="B1990" t="s">
        <v>41</v>
      </c>
      <c r="C1990">
        <v>34</v>
      </c>
      <c r="D1990" t="s">
        <v>109</v>
      </c>
      <c r="E1990">
        <v>1638</v>
      </c>
      <c r="F1990">
        <v>656490</v>
      </c>
      <c r="G1990">
        <v>2.4950875108531698</v>
      </c>
      <c r="H1990" t="s">
        <v>49</v>
      </c>
    </row>
    <row r="1991" spans="1:8">
      <c r="A1991" t="str">
        <f>CONCATENATE(B1991,C1991,VLOOKUP(H1991,Sheet1!$D$1:$E$21,2,0))</f>
        <v>S0800002434population</v>
      </c>
      <c r="B1991" t="s">
        <v>42</v>
      </c>
      <c r="C1991">
        <v>34</v>
      </c>
      <c r="D1991" t="s">
        <v>109</v>
      </c>
      <c r="E1991">
        <v>1856</v>
      </c>
      <c r="F1991" s="13">
        <v>880000</v>
      </c>
      <c r="G1991">
        <v>2.1090909090909</v>
      </c>
      <c r="H1991" t="s">
        <v>49</v>
      </c>
    </row>
    <row r="1992" spans="1:8">
      <c r="A1992" t="str">
        <f>CONCATENATE(B1992,C1992,VLOOKUP(H1992,Sheet1!$D$1:$E$21,2,0))</f>
        <v>S0800002534population</v>
      </c>
      <c r="B1992" t="s">
        <v>43</v>
      </c>
      <c r="C1992">
        <v>34</v>
      </c>
      <c r="D1992" t="s">
        <v>109</v>
      </c>
      <c r="E1992">
        <v>60</v>
      </c>
      <c r="F1992">
        <v>21850</v>
      </c>
      <c r="G1992">
        <v>2.7459954233409598</v>
      </c>
      <c r="H1992" t="s">
        <v>49</v>
      </c>
    </row>
    <row r="1993" spans="1:8">
      <c r="A1993" t="str">
        <f>CONCATENATE(B1993,C1993,VLOOKUP(H1993,Sheet1!$D$1:$E$21,2,0))</f>
        <v>S0800002634population</v>
      </c>
      <c r="B1993" t="s">
        <v>44</v>
      </c>
      <c r="C1993">
        <v>34</v>
      </c>
      <c r="D1993" t="s">
        <v>109</v>
      </c>
      <c r="E1993">
        <v>51</v>
      </c>
      <c r="F1993">
        <v>23200</v>
      </c>
      <c r="G1993">
        <v>2.19827586206896</v>
      </c>
      <c r="H1993" t="s">
        <v>49</v>
      </c>
    </row>
    <row r="1994" spans="1:8">
      <c r="A1994" t="str">
        <f>CONCATENATE(B1994,C1994,VLOOKUP(H1994,Sheet1!$D$1:$E$21,2,0))</f>
        <v>S0800002734population</v>
      </c>
      <c r="B1994" t="s">
        <v>45</v>
      </c>
      <c r="C1994">
        <v>34</v>
      </c>
      <c r="D1994" t="s">
        <v>109</v>
      </c>
      <c r="E1994">
        <v>1131</v>
      </c>
      <c r="F1994">
        <v>415470</v>
      </c>
      <c r="G1994">
        <v>2.7222182107011301</v>
      </c>
      <c r="H1994" t="s">
        <v>49</v>
      </c>
    </row>
    <row r="1995" spans="1:8">
      <c r="A1995" t="str">
        <f>CONCATENATE(B1995,C1995,VLOOKUP(H1995,Sheet1!$D$1:$E$21,2,0))</f>
        <v>S0800002834population</v>
      </c>
      <c r="B1995" t="s">
        <v>46</v>
      </c>
      <c r="C1995">
        <v>34</v>
      </c>
      <c r="D1995" t="s">
        <v>109</v>
      </c>
      <c r="E1995">
        <v>85</v>
      </c>
      <c r="F1995">
        <v>26900</v>
      </c>
      <c r="G1995">
        <v>3.15985130111524</v>
      </c>
      <c r="H1995" t="s">
        <v>49</v>
      </c>
    </row>
    <row r="1996" spans="1:8">
      <c r="A1996" t="str">
        <f>CONCATENATE(B1996,C1996,VLOOKUP(H1996,Sheet1!$D$1:$E$21,2,0))</f>
        <v>S0820000334population</v>
      </c>
      <c r="B1996" t="s">
        <v>50</v>
      </c>
      <c r="C1996">
        <v>34</v>
      </c>
      <c r="D1996" t="s">
        <v>109</v>
      </c>
      <c r="E1996">
        <v>89</v>
      </c>
      <c r="F1996" t="s">
        <v>22</v>
      </c>
      <c r="G1996" t="s">
        <v>22</v>
      </c>
      <c r="H1996" t="s">
        <v>49</v>
      </c>
    </row>
    <row r="1997" spans="1:8">
      <c r="A1997" t="str">
        <f>CONCATENATE(B1997,C1997,VLOOKUP(H1997,Sheet1!$D$1:$E$21,2,0))</f>
        <v>S0800001535population</v>
      </c>
      <c r="B1997" t="s">
        <v>33</v>
      </c>
      <c r="C1997">
        <v>35</v>
      </c>
      <c r="D1997" t="s">
        <v>110</v>
      </c>
      <c r="E1997">
        <v>1046</v>
      </c>
      <c r="F1997">
        <v>370560</v>
      </c>
      <c r="G1997">
        <v>2.8227547495682201</v>
      </c>
      <c r="H1997" t="s">
        <v>49</v>
      </c>
    </row>
    <row r="1998" spans="1:8">
      <c r="A1998" t="str">
        <f>CONCATENATE(B1998,C1998,VLOOKUP(H1998,Sheet1!$D$1:$E$21,2,0))</f>
        <v>S0800001635population</v>
      </c>
      <c r="B1998" t="s">
        <v>34</v>
      </c>
      <c r="C1998">
        <v>35</v>
      </c>
      <c r="D1998" t="s">
        <v>110</v>
      </c>
      <c r="E1998">
        <v>290</v>
      </c>
      <c r="F1998">
        <v>114530</v>
      </c>
      <c r="G1998">
        <v>2.5320876626211399</v>
      </c>
      <c r="H1998" t="s">
        <v>49</v>
      </c>
    </row>
    <row r="1999" spans="1:8">
      <c r="A1999" t="str">
        <f>CONCATENATE(B1999,C1999,VLOOKUP(H1999,Sheet1!$D$1:$E$21,2,0))</f>
        <v>S0800001735population</v>
      </c>
      <c r="B1999" t="s">
        <v>35</v>
      </c>
      <c r="C1999">
        <v>35</v>
      </c>
      <c r="D1999" t="s">
        <v>110</v>
      </c>
      <c r="E1999">
        <v>417</v>
      </c>
      <c r="F1999">
        <v>149520</v>
      </c>
      <c r="G1999">
        <v>2.78892455858748</v>
      </c>
      <c r="H1999" t="s">
        <v>49</v>
      </c>
    </row>
    <row r="2000" spans="1:8">
      <c r="A2000" t="str">
        <f>CONCATENATE(B2000,C2000,VLOOKUP(H2000,Sheet1!$D$1:$E$21,2,0))</f>
        <v>S0800001835population</v>
      </c>
      <c r="B2000" t="s">
        <v>36</v>
      </c>
      <c r="C2000">
        <v>35</v>
      </c>
      <c r="D2000" t="s">
        <v>110</v>
      </c>
      <c r="E2000">
        <v>912</v>
      </c>
      <c r="F2000">
        <v>370330</v>
      </c>
      <c r="G2000">
        <v>2.4626684308589599</v>
      </c>
      <c r="H2000" t="s">
        <v>49</v>
      </c>
    </row>
    <row r="2001" spans="1:8">
      <c r="A2001" t="str">
        <f>CONCATENATE(B2001,C2001,VLOOKUP(H2001,Sheet1!$D$1:$E$21,2,0))</f>
        <v>S0800001935population</v>
      </c>
      <c r="B2001" t="s">
        <v>37</v>
      </c>
      <c r="C2001">
        <v>35</v>
      </c>
      <c r="D2001" t="s">
        <v>110</v>
      </c>
      <c r="E2001">
        <v>727</v>
      </c>
      <c r="F2001">
        <v>304480</v>
      </c>
      <c r="G2001">
        <v>2.3876773515501801</v>
      </c>
      <c r="H2001" t="s">
        <v>49</v>
      </c>
    </row>
    <row r="2002" spans="1:8">
      <c r="A2002" t="str">
        <f>CONCATENATE(B2002,C2002,VLOOKUP(H2002,Sheet1!$D$1:$E$21,2,0))</f>
        <v>S0800002035population</v>
      </c>
      <c r="B2002" t="s">
        <v>38</v>
      </c>
      <c r="C2002">
        <v>35</v>
      </c>
      <c r="D2002" t="s">
        <v>110</v>
      </c>
      <c r="E2002">
        <v>1279</v>
      </c>
      <c r="F2002">
        <v>588100</v>
      </c>
      <c r="G2002">
        <v>2.1748002040469299</v>
      </c>
      <c r="H2002" t="s">
        <v>49</v>
      </c>
    </row>
    <row r="2003" spans="1:8">
      <c r="A2003" t="str">
        <f>CONCATENATE(B2003,C2003,VLOOKUP(H2003,Sheet1!$D$1:$E$21,2,0))</f>
        <v>S0800002135population</v>
      </c>
      <c r="B2003" t="s">
        <v>39</v>
      </c>
      <c r="C2003">
        <v>35</v>
      </c>
      <c r="D2003" t="s">
        <v>110</v>
      </c>
      <c r="E2003">
        <v>2913</v>
      </c>
      <c r="F2003">
        <v>1161370</v>
      </c>
      <c r="G2003">
        <v>2.50824457321955</v>
      </c>
      <c r="H2003" t="s">
        <v>49</v>
      </c>
    </row>
    <row r="2004" spans="1:8">
      <c r="A2004" t="str">
        <f>CONCATENATE(B2004,C2004,VLOOKUP(H2004,Sheet1!$D$1:$E$21,2,0))</f>
        <v>S0800002235population</v>
      </c>
      <c r="B2004" t="s">
        <v>40</v>
      </c>
      <c r="C2004">
        <v>35</v>
      </c>
      <c r="D2004" t="s">
        <v>110</v>
      </c>
      <c r="E2004">
        <v>808</v>
      </c>
      <c r="F2004">
        <v>321900</v>
      </c>
      <c r="G2004">
        <v>2.5100963031997501</v>
      </c>
      <c r="H2004" t="s">
        <v>49</v>
      </c>
    </row>
    <row r="2005" spans="1:8">
      <c r="A2005" t="str">
        <f>CONCATENATE(B2005,C2005,VLOOKUP(H2005,Sheet1!$D$1:$E$21,2,0))</f>
        <v>S0800002335population</v>
      </c>
      <c r="B2005" t="s">
        <v>41</v>
      </c>
      <c r="C2005">
        <v>35</v>
      </c>
      <c r="D2005" t="s">
        <v>110</v>
      </c>
      <c r="E2005">
        <v>1580</v>
      </c>
      <c r="F2005">
        <v>656490</v>
      </c>
      <c r="G2005">
        <v>2.40673886883273</v>
      </c>
      <c r="H2005" t="s">
        <v>49</v>
      </c>
    </row>
    <row r="2006" spans="1:8">
      <c r="A2006" t="str">
        <f>CONCATENATE(B2006,C2006,VLOOKUP(H2006,Sheet1!$D$1:$E$21,2,0))</f>
        <v>S0800002435population</v>
      </c>
      <c r="B2006" t="s">
        <v>42</v>
      </c>
      <c r="C2006">
        <v>35</v>
      </c>
      <c r="D2006" t="s">
        <v>110</v>
      </c>
      <c r="E2006">
        <v>1825</v>
      </c>
      <c r="F2006" s="13">
        <v>880000</v>
      </c>
      <c r="G2006">
        <v>2.07386363636363</v>
      </c>
      <c r="H2006" t="s">
        <v>49</v>
      </c>
    </row>
    <row r="2007" spans="1:8">
      <c r="A2007" t="str">
        <f>CONCATENATE(B2007,C2007,VLOOKUP(H2007,Sheet1!$D$1:$E$21,2,0))</f>
        <v>S0800002535population</v>
      </c>
      <c r="B2007" t="s">
        <v>43</v>
      </c>
      <c r="C2007">
        <v>35</v>
      </c>
      <c r="D2007" t="s">
        <v>110</v>
      </c>
      <c r="E2007">
        <v>57</v>
      </c>
      <c r="F2007">
        <v>21850</v>
      </c>
      <c r="G2007">
        <v>2.60869565217391</v>
      </c>
      <c r="H2007" t="s">
        <v>49</v>
      </c>
    </row>
    <row r="2008" spans="1:8">
      <c r="A2008" t="str">
        <f>CONCATENATE(B2008,C2008,VLOOKUP(H2008,Sheet1!$D$1:$E$21,2,0))</f>
        <v>S0800002635population</v>
      </c>
      <c r="B2008" t="s">
        <v>44</v>
      </c>
      <c r="C2008">
        <v>35</v>
      </c>
      <c r="D2008" t="s">
        <v>110</v>
      </c>
      <c r="E2008">
        <v>53</v>
      </c>
      <c r="F2008">
        <v>23200</v>
      </c>
      <c r="G2008">
        <v>2.2844827586206802</v>
      </c>
      <c r="H2008" t="s">
        <v>49</v>
      </c>
    </row>
    <row r="2009" spans="1:8">
      <c r="A2009" t="str">
        <f>CONCATENATE(B2009,C2009,VLOOKUP(H2009,Sheet1!$D$1:$E$21,2,0))</f>
        <v>S0800002735population</v>
      </c>
      <c r="B2009" t="s">
        <v>45</v>
      </c>
      <c r="C2009">
        <v>35</v>
      </c>
      <c r="D2009" t="s">
        <v>110</v>
      </c>
      <c r="E2009">
        <v>1081</v>
      </c>
      <c r="F2009">
        <v>415470</v>
      </c>
      <c r="G2009">
        <v>2.6018725780441398</v>
      </c>
      <c r="H2009" t="s">
        <v>49</v>
      </c>
    </row>
    <row r="2010" spans="1:8">
      <c r="A2010" t="str">
        <f>CONCATENATE(B2010,C2010,VLOOKUP(H2010,Sheet1!$D$1:$E$21,2,0))</f>
        <v>S0800002835population</v>
      </c>
      <c r="B2010" t="s">
        <v>46</v>
      </c>
      <c r="C2010">
        <v>35</v>
      </c>
      <c r="D2010" t="s">
        <v>110</v>
      </c>
      <c r="E2010">
        <v>82</v>
      </c>
      <c r="F2010">
        <v>26900</v>
      </c>
      <c r="G2010">
        <v>3.04832713754646</v>
      </c>
      <c r="H2010" t="s">
        <v>49</v>
      </c>
    </row>
    <row r="2011" spans="1:8">
      <c r="A2011" t="str">
        <f>CONCATENATE(B2011,C2011,VLOOKUP(H2011,Sheet1!$D$1:$E$21,2,0))</f>
        <v>S0820000335population</v>
      </c>
      <c r="B2011" t="s">
        <v>50</v>
      </c>
      <c r="C2011">
        <v>35</v>
      </c>
      <c r="D2011" t="s">
        <v>110</v>
      </c>
      <c r="E2011">
        <v>80</v>
      </c>
      <c r="F2011" t="s">
        <v>22</v>
      </c>
      <c r="G2011" t="s">
        <v>22</v>
      </c>
      <c r="H2011" t="s">
        <v>49</v>
      </c>
    </row>
    <row r="2012" spans="1:8">
      <c r="A2012" t="str">
        <f>CONCATENATE(B2012,C2012,VLOOKUP(H2012,Sheet1!$D$1:$E$21,2,0))</f>
        <v>S0800001536population</v>
      </c>
      <c r="B2012" t="s">
        <v>33</v>
      </c>
      <c r="C2012">
        <v>36</v>
      </c>
      <c r="D2012" t="s">
        <v>111</v>
      </c>
      <c r="E2012">
        <v>1200</v>
      </c>
      <c r="F2012">
        <v>370560</v>
      </c>
      <c r="G2012">
        <v>3.23834196891191</v>
      </c>
      <c r="H2012" t="s">
        <v>49</v>
      </c>
    </row>
    <row r="2013" spans="1:8">
      <c r="A2013" t="str">
        <f>CONCATENATE(B2013,C2013,VLOOKUP(H2013,Sheet1!$D$1:$E$21,2,0))</f>
        <v>S0800001636population</v>
      </c>
      <c r="B2013" t="s">
        <v>34</v>
      </c>
      <c r="C2013">
        <v>36</v>
      </c>
      <c r="D2013" t="s">
        <v>111</v>
      </c>
      <c r="E2013">
        <v>329</v>
      </c>
      <c r="F2013">
        <v>114530</v>
      </c>
      <c r="G2013">
        <v>2.8726097965598498</v>
      </c>
      <c r="H2013" t="s">
        <v>49</v>
      </c>
    </row>
    <row r="2014" spans="1:8">
      <c r="A2014" t="str">
        <f>CONCATENATE(B2014,C2014,VLOOKUP(H2014,Sheet1!$D$1:$E$21,2,0))</f>
        <v>S0800001736population</v>
      </c>
      <c r="B2014" t="s">
        <v>35</v>
      </c>
      <c r="C2014">
        <v>36</v>
      </c>
      <c r="D2014" t="s">
        <v>111</v>
      </c>
      <c r="E2014">
        <v>479</v>
      </c>
      <c r="F2014">
        <v>149520</v>
      </c>
      <c r="G2014">
        <v>3.2035848047084001</v>
      </c>
      <c r="H2014" t="s">
        <v>49</v>
      </c>
    </row>
    <row r="2015" spans="1:8">
      <c r="A2015" t="str">
        <f>CONCATENATE(B2015,C2015,VLOOKUP(H2015,Sheet1!$D$1:$E$21,2,0))</f>
        <v>S0800001836population</v>
      </c>
      <c r="B2015" t="s">
        <v>36</v>
      </c>
      <c r="C2015">
        <v>36</v>
      </c>
      <c r="D2015" t="s">
        <v>111</v>
      </c>
      <c r="E2015">
        <v>1097</v>
      </c>
      <c r="F2015">
        <v>370330</v>
      </c>
      <c r="G2015">
        <v>2.9622228822941699</v>
      </c>
      <c r="H2015" t="s">
        <v>49</v>
      </c>
    </row>
    <row r="2016" spans="1:8">
      <c r="A2016" t="str">
        <f>CONCATENATE(B2016,C2016,VLOOKUP(H2016,Sheet1!$D$1:$E$21,2,0))</f>
        <v>S0800001936population</v>
      </c>
      <c r="B2016" t="s">
        <v>37</v>
      </c>
      <c r="C2016">
        <v>36</v>
      </c>
      <c r="D2016" t="s">
        <v>111</v>
      </c>
      <c r="E2016">
        <v>849</v>
      </c>
      <c r="F2016">
        <v>304480</v>
      </c>
      <c r="G2016">
        <v>2.78836048344718</v>
      </c>
      <c r="H2016" t="s">
        <v>49</v>
      </c>
    </row>
    <row r="2017" spans="1:8">
      <c r="A2017" t="str">
        <f>CONCATENATE(B2017,C2017,VLOOKUP(H2017,Sheet1!$D$1:$E$21,2,0))</f>
        <v>S0800002036population</v>
      </c>
      <c r="B2017" t="s">
        <v>38</v>
      </c>
      <c r="C2017">
        <v>36</v>
      </c>
      <c r="D2017" t="s">
        <v>111</v>
      </c>
      <c r="E2017">
        <v>1335</v>
      </c>
      <c r="F2017">
        <v>588100</v>
      </c>
      <c r="G2017">
        <v>2.27002210508416</v>
      </c>
      <c r="H2017" t="s">
        <v>49</v>
      </c>
    </row>
    <row r="2018" spans="1:8">
      <c r="A2018" t="str">
        <f>CONCATENATE(B2018,C2018,VLOOKUP(H2018,Sheet1!$D$1:$E$21,2,0))</f>
        <v>S0800002136population</v>
      </c>
      <c r="B2018" t="s">
        <v>39</v>
      </c>
      <c r="C2018">
        <v>36</v>
      </c>
      <c r="D2018" t="s">
        <v>111</v>
      </c>
      <c r="E2018">
        <v>3236</v>
      </c>
      <c r="F2018">
        <v>1161370</v>
      </c>
      <c r="G2018">
        <v>2.7863643799994802</v>
      </c>
      <c r="H2018" t="s">
        <v>49</v>
      </c>
    </row>
    <row r="2019" spans="1:8">
      <c r="A2019" t="str">
        <f>CONCATENATE(B2019,C2019,VLOOKUP(H2019,Sheet1!$D$1:$E$21,2,0))</f>
        <v>S0800002236population</v>
      </c>
      <c r="B2019" t="s">
        <v>40</v>
      </c>
      <c r="C2019">
        <v>36</v>
      </c>
      <c r="D2019" t="s">
        <v>111</v>
      </c>
      <c r="E2019">
        <v>934</v>
      </c>
      <c r="F2019">
        <v>321900</v>
      </c>
      <c r="G2019">
        <v>2.9015222118670398</v>
      </c>
      <c r="H2019" t="s">
        <v>49</v>
      </c>
    </row>
    <row r="2020" spans="1:8">
      <c r="A2020" t="str">
        <f>CONCATENATE(B2020,C2020,VLOOKUP(H2020,Sheet1!$D$1:$E$21,2,0))</f>
        <v>S0800002336population</v>
      </c>
      <c r="B2020" t="s">
        <v>41</v>
      </c>
      <c r="C2020">
        <v>36</v>
      </c>
      <c r="D2020" t="s">
        <v>111</v>
      </c>
      <c r="E2020">
        <v>1895</v>
      </c>
      <c r="F2020">
        <v>656490</v>
      </c>
      <c r="G2020">
        <v>2.88656339015064</v>
      </c>
      <c r="H2020" t="s">
        <v>49</v>
      </c>
    </row>
    <row r="2021" spans="1:8">
      <c r="A2021" t="str">
        <f>CONCATENATE(B2021,C2021,VLOOKUP(H2021,Sheet1!$D$1:$E$21,2,0))</f>
        <v>S0800002436population</v>
      </c>
      <c r="B2021" t="s">
        <v>42</v>
      </c>
      <c r="C2021">
        <v>36</v>
      </c>
      <c r="D2021" t="s">
        <v>111</v>
      </c>
      <c r="E2021">
        <v>1972</v>
      </c>
      <c r="F2021" s="13">
        <v>880000</v>
      </c>
      <c r="G2021">
        <v>2.2409090909090899</v>
      </c>
      <c r="H2021" t="s">
        <v>49</v>
      </c>
    </row>
    <row r="2022" spans="1:8">
      <c r="A2022" t="str">
        <f>CONCATENATE(B2022,C2022,VLOOKUP(H2022,Sheet1!$D$1:$E$21,2,0))</f>
        <v>S0800002536population</v>
      </c>
      <c r="B2022" t="s">
        <v>43</v>
      </c>
      <c r="C2022">
        <v>36</v>
      </c>
      <c r="D2022" t="s">
        <v>111</v>
      </c>
      <c r="E2022">
        <v>49</v>
      </c>
      <c r="F2022">
        <v>21850</v>
      </c>
      <c r="G2022">
        <v>2.2425629290617799</v>
      </c>
      <c r="H2022" t="s">
        <v>49</v>
      </c>
    </row>
    <row r="2023" spans="1:8">
      <c r="A2023" t="str">
        <f>CONCATENATE(B2023,C2023,VLOOKUP(H2023,Sheet1!$D$1:$E$21,2,0))</f>
        <v>S0800002636population</v>
      </c>
      <c r="B2023" t="s">
        <v>44</v>
      </c>
      <c r="C2023">
        <v>36</v>
      </c>
      <c r="D2023" t="s">
        <v>111</v>
      </c>
      <c r="E2023">
        <v>71</v>
      </c>
      <c r="F2023">
        <v>23200</v>
      </c>
      <c r="G2023">
        <v>3.0603448275862002</v>
      </c>
      <c r="H2023" t="s">
        <v>49</v>
      </c>
    </row>
    <row r="2024" spans="1:8">
      <c r="A2024" t="str">
        <f>CONCATENATE(B2024,C2024,VLOOKUP(H2024,Sheet1!$D$1:$E$21,2,0))</f>
        <v>S0800002736population</v>
      </c>
      <c r="B2024" t="s">
        <v>45</v>
      </c>
      <c r="C2024">
        <v>36</v>
      </c>
      <c r="D2024" t="s">
        <v>111</v>
      </c>
      <c r="E2024">
        <v>1254</v>
      </c>
      <c r="F2024">
        <v>415470</v>
      </c>
      <c r="G2024">
        <v>3.0182684670373301</v>
      </c>
      <c r="H2024" t="s">
        <v>49</v>
      </c>
    </row>
    <row r="2025" spans="1:8">
      <c r="A2025" t="str">
        <f>CONCATENATE(B2025,C2025,VLOOKUP(H2025,Sheet1!$D$1:$E$21,2,0))</f>
        <v>S0800002836population</v>
      </c>
      <c r="B2025" t="s">
        <v>46</v>
      </c>
      <c r="C2025">
        <v>36</v>
      </c>
      <c r="D2025" t="s">
        <v>111</v>
      </c>
      <c r="E2025">
        <v>89</v>
      </c>
      <c r="F2025">
        <v>26900</v>
      </c>
      <c r="G2025">
        <v>3.3085501858735999</v>
      </c>
      <c r="H2025" t="s">
        <v>49</v>
      </c>
    </row>
    <row r="2026" spans="1:8">
      <c r="A2026" t="str">
        <f>CONCATENATE(B2026,C2026,VLOOKUP(H2026,Sheet1!$D$1:$E$21,2,0))</f>
        <v>S0820000336population</v>
      </c>
      <c r="B2026" t="s">
        <v>50</v>
      </c>
      <c r="C2026">
        <v>36</v>
      </c>
      <c r="D2026" t="s">
        <v>111</v>
      </c>
      <c r="E2026">
        <v>104</v>
      </c>
      <c r="F2026" t="s">
        <v>22</v>
      </c>
      <c r="G2026" t="s">
        <v>22</v>
      </c>
      <c r="H2026" t="s">
        <v>49</v>
      </c>
    </row>
    <row r="2027" spans="1:8">
      <c r="A2027" t="str">
        <f>CONCATENATE(B2027,C2027,VLOOKUP(H2027,Sheet1!$D$1:$E$21,2,0))</f>
        <v>S0800001537population</v>
      </c>
      <c r="B2027" t="s">
        <v>33</v>
      </c>
      <c r="C2027">
        <v>37</v>
      </c>
      <c r="D2027" t="s">
        <v>112</v>
      </c>
      <c r="E2027">
        <v>1194</v>
      </c>
      <c r="F2027">
        <v>370149</v>
      </c>
      <c r="G2027">
        <v>3.2257280176361398</v>
      </c>
      <c r="H2027" t="s">
        <v>49</v>
      </c>
    </row>
    <row r="2028" spans="1:8">
      <c r="A2028" t="str">
        <f>CONCATENATE(B2028,C2028,VLOOKUP(H2028,Sheet1!$D$1:$E$21,2,0))</f>
        <v>S0800001637population</v>
      </c>
      <c r="B2028" t="s">
        <v>34</v>
      </c>
      <c r="C2028">
        <v>37</v>
      </c>
      <c r="D2028" t="s">
        <v>112</v>
      </c>
      <c r="E2028">
        <v>345</v>
      </c>
      <c r="F2028">
        <v>114692</v>
      </c>
      <c r="G2028">
        <v>3.0080563596414698</v>
      </c>
      <c r="H2028" t="s">
        <v>49</v>
      </c>
    </row>
    <row r="2029" spans="1:8">
      <c r="A2029" t="str">
        <f>CONCATENATE(B2029,C2029,VLOOKUP(H2029,Sheet1!$D$1:$E$21,2,0))</f>
        <v>S0800001737population</v>
      </c>
      <c r="B2029" t="s">
        <v>35</v>
      </c>
      <c r="C2029">
        <v>37</v>
      </c>
      <c r="D2029" t="s">
        <v>112</v>
      </c>
      <c r="E2029">
        <v>532</v>
      </c>
      <c r="F2029">
        <v>149271</v>
      </c>
      <c r="G2029">
        <v>3.5639876466292799</v>
      </c>
      <c r="H2029" t="s">
        <v>49</v>
      </c>
    </row>
    <row r="2030" spans="1:8">
      <c r="A2030" t="str">
        <f>CONCATENATE(B2030,C2030,VLOOKUP(H2030,Sheet1!$D$1:$E$21,2,0))</f>
        <v>S0800001837population</v>
      </c>
      <c r="B2030" t="s">
        <v>36</v>
      </c>
      <c r="C2030">
        <v>37</v>
      </c>
      <c r="D2030" t="s">
        <v>112</v>
      </c>
      <c r="E2030">
        <v>1064</v>
      </c>
      <c r="F2030">
        <v>371153</v>
      </c>
      <c r="G2030">
        <v>2.8667422868735999</v>
      </c>
      <c r="H2030" t="s">
        <v>49</v>
      </c>
    </row>
    <row r="2031" spans="1:8">
      <c r="A2031" t="str">
        <f>CONCATENATE(B2031,C2031,VLOOKUP(H2031,Sheet1!$D$1:$E$21,2,0))</f>
        <v>S0800001937population</v>
      </c>
      <c r="B2031" t="s">
        <v>37</v>
      </c>
      <c r="C2031">
        <v>37</v>
      </c>
      <c r="D2031" t="s">
        <v>112</v>
      </c>
      <c r="E2031">
        <v>775</v>
      </c>
      <c r="F2031">
        <v>305728</v>
      </c>
      <c r="G2031">
        <v>2.53493301235084</v>
      </c>
      <c r="H2031" t="s">
        <v>49</v>
      </c>
    </row>
    <row r="2032" spans="1:8">
      <c r="A2032" t="str">
        <f>CONCATENATE(B2032,C2032,VLOOKUP(H2032,Sheet1!$D$1:$E$21,2,0))</f>
        <v>S0800002037population</v>
      </c>
      <c r="B2032" t="s">
        <v>38</v>
      </c>
      <c r="C2032">
        <v>37</v>
      </c>
      <c r="D2032" t="s">
        <v>112</v>
      </c>
      <c r="E2032">
        <v>1575</v>
      </c>
      <c r="F2032">
        <v>591759</v>
      </c>
      <c r="G2032">
        <v>2.66155647822846</v>
      </c>
      <c r="H2032" t="s">
        <v>49</v>
      </c>
    </row>
    <row r="2033" spans="1:8">
      <c r="A2033" t="str">
        <f>CONCATENATE(B2033,C2033,VLOOKUP(H2033,Sheet1!$D$1:$E$21,2,0))</f>
        <v>S0800002137population</v>
      </c>
      <c r="B2033" t="s">
        <v>39</v>
      </c>
      <c r="C2033">
        <v>37</v>
      </c>
      <c r="D2033" t="s">
        <v>112</v>
      </c>
      <c r="E2033">
        <v>3324</v>
      </c>
      <c r="F2033">
        <v>1166461</v>
      </c>
      <c r="G2033">
        <v>2.8496452088839601</v>
      </c>
      <c r="H2033" t="s">
        <v>49</v>
      </c>
    </row>
    <row r="2034" spans="1:8">
      <c r="A2034" t="str">
        <f>CONCATENATE(B2034,C2034,VLOOKUP(H2034,Sheet1!$D$1:$E$21,2,0))</f>
        <v>S0800002237population</v>
      </c>
      <c r="B2034" t="s">
        <v>40</v>
      </c>
      <c r="C2034">
        <v>37</v>
      </c>
      <c r="D2034" t="s">
        <v>112</v>
      </c>
      <c r="E2034">
        <v>986</v>
      </c>
      <c r="F2034">
        <v>322066</v>
      </c>
      <c r="G2034">
        <v>3.06148429203951</v>
      </c>
      <c r="H2034" t="s">
        <v>49</v>
      </c>
    </row>
    <row r="2035" spans="1:8">
      <c r="A2035" t="str">
        <f>CONCATENATE(B2035,C2035,VLOOKUP(H2035,Sheet1!$D$1:$E$21,2,0))</f>
        <v>S0800002337population</v>
      </c>
      <c r="B2035" t="s">
        <v>41</v>
      </c>
      <c r="C2035">
        <v>37</v>
      </c>
      <c r="D2035" t="s">
        <v>112</v>
      </c>
      <c r="E2035">
        <v>1906</v>
      </c>
      <c r="F2035">
        <v>657650</v>
      </c>
      <c r="G2035">
        <v>2.8981981297042498</v>
      </c>
      <c r="H2035" t="s">
        <v>49</v>
      </c>
    </row>
    <row r="2036" spans="1:8">
      <c r="A2036" t="str">
        <f>CONCATENATE(B2036,C2036,VLOOKUP(H2036,Sheet1!$D$1:$E$21,2,0))</f>
        <v>S0800002437population</v>
      </c>
      <c r="B2036" t="s">
        <v>42</v>
      </c>
      <c r="C2036">
        <v>37</v>
      </c>
      <c r="D2036" t="s">
        <v>112</v>
      </c>
      <c r="E2036">
        <v>2035</v>
      </c>
      <c r="F2036">
        <v>888707</v>
      </c>
      <c r="G2036">
        <v>2.2898435592383</v>
      </c>
      <c r="H2036" t="s">
        <v>49</v>
      </c>
    </row>
    <row r="2037" spans="1:8">
      <c r="A2037" t="str">
        <f>CONCATENATE(B2037,C2037,VLOOKUP(H2037,Sheet1!$D$1:$E$21,2,0))</f>
        <v>S0800002537population</v>
      </c>
      <c r="B2037" t="s">
        <v>43</v>
      </c>
      <c r="C2037">
        <v>37</v>
      </c>
      <c r="D2037" t="s">
        <v>112</v>
      </c>
      <c r="E2037">
        <v>65</v>
      </c>
      <c r="F2037">
        <v>21875</v>
      </c>
      <c r="G2037">
        <v>2.9714285714285702</v>
      </c>
      <c r="H2037" t="s">
        <v>49</v>
      </c>
    </row>
    <row r="2038" spans="1:8">
      <c r="A2038" t="str">
        <f>CONCATENATE(B2038,C2038,VLOOKUP(H2038,Sheet1!$D$1:$E$21,2,0))</f>
        <v>S0800002637population</v>
      </c>
      <c r="B2038" t="s">
        <v>44</v>
      </c>
      <c r="C2038">
        <v>37</v>
      </c>
      <c r="D2038" t="s">
        <v>112</v>
      </c>
      <c r="E2038">
        <v>56</v>
      </c>
      <c r="F2038">
        <v>23202</v>
      </c>
      <c r="G2038">
        <v>2.4135850357727699</v>
      </c>
      <c r="H2038" t="s">
        <v>49</v>
      </c>
    </row>
    <row r="2039" spans="1:8">
      <c r="A2039" t="str">
        <f>CONCATENATE(B2039,C2039,VLOOKUP(H2039,Sheet1!$D$1:$E$21,2,0))</f>
        <v>S0800002737population</v>
      </c>
      <c r="B2039" t="s">
        <v>45</v>
      </c>
      <c r="C2039">
        <v>37</v>
      </c>
      <c r="D2039" t="s">
        <v>112</v>
      </c>
      <c r="E2039">
        <v>1320</v>
      </c>
      <c r="F2039">
        <v>416491</v>
      </c>
      <c r="G2039">
        <v>3.1693361921386001</v>
      </c>
      <c r="H2039" t="s">
        <v>49</v>
      </c>
    </row>
    <row r="2040" spans="1:8">
      <c r="A2040" t="str">
        <f>CONCATENATE(B2040,C2040,VLOOKUP(H2040,Sheet1!$D$1:$E$21,2,0))</f>
        <v>S0800002837population</v>
      </c>
      <c r="B2040" t="s">
        <v>46</v>
      </c>
      <c r="C2040">
        <v>37</v>
      </c>
      <c r="D2040" t="s">
        <v>112</v>
      </c>
      <c r="E2040">
        <v>106</v>
      </c>
      <c r="F2040">
        <v>26794</v>
      </c>
      <c r="G2040">
        <v>3.9561095767709098</v>
      </c>
      <c r="H2040" t="s">
        <v>49</v>
      </c>
    </row>
    <row r="2041" spans="1:8">
      <c r="A2041" t="str">
        <f>CONCATENATE(B2041,C2041,VLOOKUP(H2041,Sheet1!$D$1:$E$21,2,0))</f>
        <v>S0820000337population</v>
      </c>
      <c r="B2041" t="s">
        <v>50</v>
      </c>
      <c r="C2041">
        <v>37</v>
      </c>
      <c r="D2041" t="s">
        <v>112</v>
      </c>
      <c r="E2041">
        <v>97</v>
      </c>
      <c r="F2041" t="s">
        <v>22</v>
      </c>
      <c r="G2041" t="s">
        <v>22</v>
      </c>
      <c r="H2041" t="s">
        <v>49</v>
      </c>
    </row>
    <row r="2042" spans="1:8">
      <c r="A2042" t="str">
        <f>CONCATENATE(B2042,C2042,VLOOKUP(H2042,Sheet1!$D$1:$E$21,2,0))</f>
        <v>S0800001538population</v>
      </c>
      <c r="B2042" t="s">
        <v>33</v>
      </c>
      <c r="C2042">
        <v>38</v>
      </c>
      <c r="D2042" t="s">
        <v>113</v>
      </c>
      <c r="E2042">
        <v>1046</v>
      </c>
      <c r="F2042">
        <v>370149</v>
      </c>
      <c r="G2042">
        <v>2.8258890338755398</v>
      </c>
      <c r="H2042" t="s">
        <v>49</v>
      </c>
    </row>
    <row r="2043" spans="1:8">
      <c r="A2043" t="str">
        <f>CONCATENATE(B2043,C2043,VLOOKUP(H2043,Sheet1!$D$1:$E$21,2,0))</f>
        <v>S0800001638population</v>
      </c>
      <c r="B2043" t="s">
        <v>34</v>
      </c>
      <c r="C2043">
        <v>38</v>
      </c>
      <c r="D2043" t="s">
        <v>113</v>
      </c>
      <c r="E2043">
        <v>313</v>
      </c>
      <c r="F2043">
        <v>114692</v>
      </c>
      <c r="G2043">
        <v>2.7290482335298001</v>
      </c>
      <c r="H2043" t="s">
        <v>49</v>
      </c>
    </row>
    <row r="2044" spans="1:8">
      <c r="A2044" t="str">
        <f>CONCATENATE(B2044,C2044,VLOOKUP(H2044,Sheet1!$D$1:$E$21,2,0))</f>
        <v>S0800001738population</v>
      </c>
      <c r="B2044" t="s">
        <v>35</v>
      </c>
      <c r="C2044">
        <v>38</v>
      </c>
      <c r="D2044" t="s">
        <v>113</v>
      </c>
      <c r="E2044">
        <v>446</v>
      </c>
      <c r="F2044">
        <v>149271</v>
      </c>
      <c r="G2044">
        <v>2.9878543052568798</v>
      </c>
      <c r="H2044" t="s">
        <v>49</v>
      </c>
    </row>
    <row r="2045" spans="1:8">
      <c r="A2045" t="str">
        <f>CONCATENATE(B2045,C2045,VLOOKUP(H2045,Sheet1!$D$1:$E$21,2,0))</f>
        <v>S0800001838population</v>
      </c>
      <c r="B2045" t="s">
        <v>36</v>
      </c>
      <c r="C2045">
        <v>38</v>
      </c>
      <c r="D2045" t="s">
        <v>113</v>
      </c>
      <c r="E2045">
        <v>1046</v>
      </c>
      <c r="F2045">
        <v>371153</v>
      </c>
      <c r="G2045">
        <v>2.8182447669828798</v>
      </c>
      <c r="H2045" t="s">
        <v>49</v>
      </c>
    </row>
    <row r="2046" spans="1:8">
      <c r="A2046" t="str">
        <f>CONCATENATE(B2046,C2046,VLOOKUP(H2046,Sheet1!$D$1:$E$21,2,0))</f>
        <v>S0800001938population</v>
      </c>
      <c r="B2046" t="s">
        <v>37</v>
      </c>
      <c r="C2046">
        <v>38</v>
      </c>
      <c r="D2046" t="s">
        <v>113</v>
      </c>
      <c r="E2046">
        <v>727</v>
      </c>
      <c r="F2046">
        <v>305728</v>
      </c>
      <c r="G2046">
        <v>2.3779307096503999</v>
      </c>
      <c r="H2046" t="s">
        <v>49</v>
      </c>
    </row>
    <row r="2047" spans="1:8">
      <c r="A2047" t="str">
        <f>CONCATENATE(B2047,C2047,VLOOKUP(H2047,Sheet1!$D$1:$E$21,2,0))</f>
        <v>S0800002038population</v>
      </c>
      <c r="B2047" t="s">
        <v>38</v>
      </c>
      <c r="C2047">
        <v>38</v>
      </c>
      <c r="D2047" t="s">
        <v>113</v>
      </c>
      <c r="E2047">
        <v>1303</v>
      </c>
      <c r="F2047">
        <v>591759</v>
      </c>
      <c r="G2047">
        <v>2.20190989913123</v>
      </c>
      <c r="H2047" t="s">
        <v>49</v>
      </c>
    </row>
    <row r="2048" spans="1:8">
      <c r="A2048" t="str">
        <f>CONCATENATE(B2048,C2048,VLOOKUP(H2048,Sheet1!$D$1:$E$21,2,0))</f>
        <v>S0800002138population</v>
      </c>
      <c r="B2048" t="s">
        <v>39</v>
      </c>
      <c r="C2048">
        <v>38</v>
      </c>
      <c r="D2048" t="s">
        <v>113</v>
      </c>
      <c r="E2048">
        <v>3088</v>
      </c>
      <c r="F2048">
        <v>1166461</v>
      </c>
      <c r="G2048">
        <v>2.64732382822914</v>
      </c>
      <c r="H2048" t="s">
        <v>49</v>
      </c>
    </row>
    <row r="2049" spans="1:8">
      <c r="A2049" t="str">
        <f>CONCATENATE(B2049,C2049,VLOOKUP(H2049,Sheet1!$D$1:$E$21,2,0))</f>
        <v>S0800002238population</v>
      </c>
      <c r="B2049" t="s">
        <v>40</v>
      </c>
      <c r="C2049">
        <v>38</v>
      </c>
      <c r="D2049" t="s">
        <v>113</v>
      </c>
      <c r="E2049">
        <v>823</v>
      </c>
      <c r="F2049">
        <v>322066</v>
      </c>
      <c r="G2049">
        <v>2.5553768482236499</v>
      </c>
      <c r="H2049" t="s">
        <v>49</v>
      </c>
    </row>
    <row r="2050" spans="1:8">
      <c r="A2050" t="str">
        <f>CONCATENATE(B2050,C2050,VLOOKUP(H2050,Sheet1!$D$1:$E$21,2,0))</f>
        <v>S0800002338population</v>
      </c>
      <c r="B2050" t="s">
        <v>41</v>
      </c>
      <c r="C2050">
        <v>38</v>
      </c>
      <c r="D2050" t="s">
        <v>113</v>
      </c>
      <c r="E2050">
        <v>1717</v>
      </c>
      <c r="F2050">
        <v>657650</v>
      </c>
      <c r="G2050">
        <v>2.6108112217745001</v>
      </c>
      <c r="H2050" t="s">
        <v>49</v>
      </c>
    </row>
    <row r="2051" spans="1:8">
      <c r="A2051" t="str">
        <f>CONCATENATE(B2051,C2051,VLOOKUP(H2051,Sheet1!$D$1:$E$21,2,0))</f>
        <v>S0800002438population</v>
      </c>
      <c r="B2051" t="s">
        <v>42</v>
      </c>
      <c r="C2051">
        <v>38</v>
      </c>
      <c r="D2051" t="s">
        <v>113</v>
      </c>
      <c r="E2051">
        <v>1848</v>
      </c>
      <c r="F2051">
        <v>888707</v>
      </c>
      <c r="G2051">
        <v>2.0794255024434301</v>
      </c>
      <c r="H2051" t="s">
        <v>49</v>
      </c>
    </row>
    <row r="2052" spans="1:8">
      <c r="A2052" t="str">
        <f>CONCATENATE(B2052,C2052,VLOOKUP(H2052,Sheet1!$D$1:$E$21,2,0))</f>
        <v>S0800002538population</v>
      </c>
      <c r="B2052" t="s">
        <v>43</v>
      </c>
      <c r="C2052">
        <v>38</v>
      </c>
      <c r="D2052" t="s">
        <v>113</v>
      </c>
      <c r="E2052">
        <v>70</v>
      </c>
      <c r="F2052">
        <v>21875</v>
      </c>
      <c r="G2052">
        <v>3.2</v>
      </c>
      <c r="H2052" t="s">
        <v>49</v>
      </c>
    </row>
    <row r="2053" spans="1:8">
      <c r="A2053" t="str">
        <f>CONCATENATE(B2053,C2053,VLOOKUP(H2053,Sheet1!$D$1:$E$21,2,0))</f>
        <v>S0800002638population</v>
      </c>
      <c r="B2053" t="s">
        <v>44</v>
      </c>
      <c r="C2053">
        <v>38</v>
      </c>
      <c r="D2053" t="s">
        <v>113</v>
      </c>
      <c r="E2053">
        <v>52</v>
      </c>
      <c r="F2053">
        <v>23202</v>
      </c>
      <c r="G2053">
        <v>2.2411861046461499</v>
      </c>
      <c r="H2053" t="s">
        <v>49</v>
      </c>
    </row>
    <row r="2054" spans="1:8">
      <c r="A2054" t="str">
        <f>CONCATENATE(B2054,C2054,VLOOKUP(H2054,Sheet1!$D$1:$E$21,2,0))</f>
        <v>S0800002738population</v>
      </c>
      <c r="B2054" t="s">
        <v>45</v>
      </c>
      <c r="C2054">
        <v>38</v>
      </c>
      <c r="D2054" t="s">
        <v>113</v>
      </c>
      <c r="E2054">
        <v>1168</v>
      </c>
      <c r="F2054">
        <v>416491</v>
      </c>
      <c r="G2054">
        <v>2.8043823275893098</v>
      </c>
      <c r="H2054" t="s">
        <v>49</v>
      </c>
    </row>
    <row r="2055" spans="1:8">
      <c r="A2055" t="str">
        <f>CONCATENATE(B2055,C2055,VLOOKUP(H2055,Sheet1!$D$1:$E$21,2,0))</f>
        <v>S0800002838population</v>
      </c>
      <c r="B2055" t="s">
        <v>46</v>
      </c>
      <c r="C2055">
        <v>38</v>
      </c>
      <c r="D2055" t="s">
        <v>113</v>
      </c>
      <c r="E2055">
        <v>73</v>
      </c>
      <c r="F2055">
        <v>26794</v>
      </c>
      <c r="G2055">
        <v>2.7244905575875098</v>
      </c>
      <c r="H2055" t="s">
        <v>49</v>
      </c>
    </row>
    <row r="2056" spans="1:8">
      <c r="A2056" t="str">
        <f>CONCATENATE(B2056,C2056,VLOOKUP(H2056,Sheet1!$D$1:$E$21,2,0))</f>
        <v>S0820000338population</v>
      </c>
      <c r="B2056" t="s">
        <v>50</v>
      </c>
      <c r="C2056">
        <v>38</v>
      </c>
      <c r="D2056" t="s">
        <v>113</v>
      </c>
      <c r="E2056">
        <v>106</v>
      </c>
      <c r="F2056" t="s">
        <v>22</v>
      </c>
      <c r="G2056" t="s">
        <v>22</v>
      </c>
      <c r="H2056" t="s">
        <v>49</v>
      </c>
    </row>
    <row r="2057" spans="1:8">
      <c r="A2057" t="str">
        <f>CONCATENATE(B2057,C2057,VLOOKUP(H2057,Sheet1!$D$1:$E$21,2,0))</f>
        <v>S0800001539population</v>
      </c>
      <c r="B2057" t="s">
        <v>33</v>
      </c>
      <c r="C2057">
        <v>39</v>
      </c>
      <c r="D2057" t="s">
        <v>114</v>
      </c>
      <c r="E2057">
        <v>1031</v>
      </c>
      <c r="F2057">
        <v>370149</v>
      </c>
      <c r="G2057">
        <v>2.78536481254846</v>
      </c>
      <c r="H2057" t="s">
        <v>49</v>
      </c>
    </row>
    <row r="2058" spans="1:8">
      <c r="A2058" t="str">
        <f>CONCATENATE(B2058,C2058,VLOOKUP(H2058,Sheet1!$D$1:$E$21,2,0))</f>
        <v>S0800001639population</v>
      </c>
      <c r="B2058" t="s">
        <v>34</v>
      </c>
      <c r="C2058">
        <v>39</v>
      </c>
      <c r="D2058" t="s">
        <v>114</v>
      </c>
      <c r="E2058">
        <v>282</v>
      </c>
      <c r="F2058">
        <v>114692</v>
      </c>
      <c r="G2058">
        <v>2.4587591113591101</v>
      </c>
      <c r="H2058" t="s">
        <v>49</v>
      </c>
    </row>
    <row r="2059" spans="1:8">
      <c r="A2059" t="str">
        <f>CONCATENATE(B2059,C2059,VLOOKUP(H2059,Sheet1!$D$1:$E$21,2,0))</f>
        <v>S0800001739population</v>
      </c>
      <c r="B2059" t="s">
        <v>35</v>
      </c>
      <c r="C2059">
        <v>39</v>
      </c>
      <c r="D2059" t="s">
        <v>114</v>
      </c>
      <c r="E2059">
        <v>467</v>
      </c>
      <c r="F2059">
        <v>149271</v>
      </c>
      <c r="G2059">
        <v>3.1285380281501398</v>
      </c>
      <c r="H2059" t="s">
        <v>49</v>
      </c>
    </row>
    <row r="2060" spans="1:8">
      <c r="A2060" t="str">
        <f>CONCATENATE(B2060,C2060,VLOOKUP(H2060,Sheet1!$D$1:$E$21,2,0))</f>
        <v>S0800001839population</v>
      </c>
      <c r="B2060" t="s">
        <v>36</v>
      </c>
      <c r="C2060">
        <v>39</v>
      </c>
      <c r="D2060" t="s">
        <v>114</v>
      </c>
      <c r="E2060">
        <v>974</v>
      </c>
      <c r="F2060">
        <v>371153</v>
      </c>
      <c r="G2060">
        <v>2.6242546874200099</v>
      </c>
      <c r="H2060" t="s">
        <v>49</v>
      </c>
    </row>
    <row r="2061" spans="1:8">
      <c r="A2061" t="str">
        <f>CONCATENATE(B2061,C2061,VLOOKUP(H2061,Sheet1!$D$1:$E$21,2,0))</f>
        <v>S0800001939population</v>
      </c>
      <c r="B2061" t="s">
        <v>37</v>
      </c>
      <c r="C2061">
        <v>39</v>
      </c>
      <c r="D2061" t="s">
        <v>114</v>
      </c>
      <c r="E2061">
        <v>683</v>
      </c>
      <c r="F2061">
        <v>305728</v>
      </c>
      <c r="G2061">
        <v>2.234011932175</v>
      </c>
      <c r="H2061" t="s">
        <v>49</v>
      </c>
    </row>
    <row r="2062" spans="1:8">
      <c r="A2062" t="str">
        <f>CONCATENATE(B2062,C2062,VLOOKUP(H2062,Sheet1!$D$1:$E$21,2,0))</f>
        <v>S0800002039population</v>
      </c>
      <c r="B2062" t="s">
        <v>38</v>
      </c>
      <c r="C2062">
        <v>39</v>
      </c>
      <c r="D2062" t="s">
        <v>114</v>
      </c>
      <c r="E2062">
        <v>1268</v>
      </c>
      <c r="F2062">
        <v>591759</v>
      </c>
      <c r="G2062">
        <v>2.1427641996150402</v>
      </c>
      <c r="H2062" t="s">
        <v>49</v>
      </c>
    </row>
    <row r="2063" spans="1:8">
      <c r="A2063" t="str">
        <f>CONCATENATE(B2063,C2063,VLOOKUP(H2063,Sheet1!$D$1:$E$21,2,0))</f>
        <v>S0800002139population</v>
      </c>
      <c r="B2063" t="s">
        <v>39</v>
      </c>
      <c r="C2063">
        <v>39</v>
      </c>
      <c r="D2063" t="s">
        <v>114</v>
      </c>
      <c r="E2063">
        <v>2905</v>
      </c>
      <c r="F2063">
        <v>1166461</v>
      </c>
      <c r="G2063">
        <v>2.4904390288230802</v>
      </c>
      <c r="H2063" t="s">
        <v>49</v>
      </c>
    </row>
    <row r="2064" spans="1:8">
      <c r="A2064" t="str">
        <f>CONCATENATE(B2064,C2064,VLOOKUP(H2064,Sheet1!$D$1:$E$21,2,0))</f>
        <v>S0800002239population</v>
      </c>
      <c r="B2064" t="s">
        <v>40</v>
      </c>
      <c r="C2064">
        <v>39</v>
      </c>
      <c r="D2064" t="s">
        <v>114</v>
      </c>
      <c r="E2064">
        <v>894</v>
      </c>
      <c r="F2064">
        <v>322066</v>
      </c>
      <c r="G2064">
        <v>2.7758285568796399</v>
      </c>
      <c r="H2064" t="s">
        <v>49</v>
      </c>
    </row>
    <row r="2065" spans="1:8">
      <c r="A2065" t="str">
        <f>CONCATENATE(B2065,C2065,VLOOKUP(H2065,Sheet1!$D$1:$E$21,2,0))</f>
        <v>S0800002339population</v>
      </c>
      <c r="B2065" t="s">
        <v>41</v>
      </c>
      <c r="C2065">
        <v>39</v>
      </c>
      <c r="D2065" t="s">
        <v>114</v>
      </c>
      <c r="E2065">
        <v>1633</v>
      </c>
      <c r="F2065">
        <v>657650</v>
      </c>
      <c r="G2065">
        <v>2.4830837071390501</v>
      </c>
      <c r="H2065" t="s">
        <v>49</v>
      </c>
    </row>
    <row r="2066" spans="1:8">
      <c r="A2066" t="str">
        <f>CONCATENATE(B2066,C2066,VLOOKUP(H2066,Sheet1!$D$1:$E$21,2,0))</f>
        <v>S0800002439population</v>
      </c>
      <c r="B2066" t="s">
        <v>42</v>
      </c>
      <c r="C2066">
        <v>39</v>
      </c>
      <c r="D2066" t="s">
        <v>114</v>
      </c>
      <c r="E2066">
        <v>1806</v>
      </c>
      <c r="F2066">
        <v>888707</v>
      </c>
      <c r="G2066">
        <v>2.0321658319333502</v>
      </c>
      <c r="H2066" t="s">
        <v>49</v>
      </c>
    </row>
    <row r="2067" spans="1:8">
      <c r="A2067" t="str">
        <f>CONCATENATE(B2067,C2067,VLOOKUP(H2067,Sheet1!$D$1:$E$21,2,0))</f>
        <v>S0800002539population</v>
      </c>
      <c r="B2067" t="s">
        <v>43</v>
      </c>
      <c r="C2067">
        <v>39</v>
      </c>
      <c r="D2067" t="s">
        <v>114</v>
      </c>
      <c r="E2067">
        <v>46</v>
      </c>
      <c r="F2067">
        <v>21875</v>
      </c>
      <c r="G2067">
        <v>2.1028571428571401</v>
      </c>
      <c r="H2067" t="s">
        <v>49</v>
      </c>
    </row>
    <row r="2068" spans="1:8">
      <c r="A2068" t="str">
        <f>CONCATENATE(B2068,C2068,VLOOKUP(H2068,Sheet1!$D$1:$E$21,2,0))</f>
        <v>S0800002639population</v>
      </c>
      <c r="B2068" t="s">
        <v>44</v>
      </c>
      <c r="C2068">
        <v>39</v>
      </c>
      <c r="D2068" t="s">
        <v>114</v>
      </c>
      <c r="E2068">
        <v>39</v>
      </c>
      <c r="F2068">
        <v>23202</v>
      </c>
      <c r="G2068">
        <v>1.6808895784846101</v>
      </c>
      <c r="H2068" t="s">
        <v>49</v>
      </c>
    </row>
    <row r="2069" spans="1:8">
      <c r="A2069" t="str">
        <f>CONCATENATE(B2069,C2069,VLOOKUP(H2069,Sheet1!$D$1:$E$21,2,0))</f>
        <v>S0800002739population</v>
      </c>
      <c r="B2069" t="s">
        <v>45</v>
      </c>
      <c r="C2069">
        <v>39</v>
      </c>
      <c r="D2069" t="s">
        <v>114</v>
      </c>
      <c r="E2069">
        <v>1131</v>
      </c>
      <c r="F2069">
        <v>416491</v>
      </c>
      <c r="G2069">
        <v>2.71554487371876</v>
      </c>
      <c r="H2069" t="s">
        <v>49</v>
      </c>
    </row>
    <row r="2070" spans="1:8">
      <c r="A2070" t="str">
        <f>CONCATENATE(B2070,C2070,VLOOKUP(H2070,Sheet1!$D$1:$E$21,2,0))</f>
        <v>S0800002839population</v>
      </c>
      <c r="B2070" t="s">
        <v>46</v>
      </c>
      <c r="C2070">
        <v>39</v>
      </c>
      <c r="D2070" t="s">
        <v>114</v>
      </c>
      <c r="E2070">
        <v>74</v>
      </c>
      <c r="F2070">
        <v>26794</v>
      </c>
      <c r="G2070">
        <v>2.7618123460476198</v>
      </c>
      <c r="H2070" t="s">
        <v>49</v>
      </c>
    </row>
    <row r="2071" spans="1:8">
      <c r="A2071" t="str">
        <f>CONCATENATE(B2071,C2071,VLOOKUP(H2071,Sheet1!$D$1:$E$21,2,0))</f>
        <v>S0820000339population</v>
      </c>
      <c r="B2071" t="s">
        <v>50</v>
      </c>
      <c r="C2071">
        <v>39</v>
      </c>
      <c r="D2071" t="s">
        <v>114</v>
      </c>
      <c r="E2071">
        <v>75</v>
      </c>
      <c r="F2071" t="s">
        <v>22</v>
      </c>
      <c r="G2071" t="s">
        <v>22</v>
      </c>
      <c r="H2071" t="s">
        <v>49</v>
      </c>
    </row>
    <row r="2072" spans="1:8">
      <c r="A2072" t="str">
        <f>CONCATENATE(B2072,C2072,VLOOKUP(H2072,Sheet1!$D$1:$E$21,2,0))</f>
        <v>S0800001540population</v>
      </c>
      <c r="B2072" t="s">
        <v>33</v>
      </c>
      <c r="C2072">
        <v>40</v>
      </c>
      <c r="D2072" t="s">
        <v>115</v>
      </c>
      <c r="E2072">
        <v>1290</v>
      </c>
      <c r="F2072">
        <v>370149</v>
      </c>
      <c r="G2072">
        <v>3.4850830341294898</v>
      </c>
      <c r="H2072" t="s">
        <v>49</v>
      </c>
    </row>
    <row r="2073" spans="1:8">
      <c r="A2073" t="str">
        <f>CONCATENATE(B2073,C2073,VLOOKUP(H2073,Sheet1!$D$1:$E$21,2,0))</f>
        <v>S0800001640population</v>
      </c>
      <c r="B2073" t="s">
        <v>34</v>
      </c>
      <c r="C2073">
        <v>40</v>
      </c>
      <c r="D2073" t="s">
        <v>115</v>
      </c>
      <c r="E2073">
        <v>362</v>
      </c>
      <c r="F2073">
        <v>114692</v>
      </c>
      <c r="G2073">
        <v>3.1562794266382999</v>
      </c>
      <c r="H2073" t="s">
        <v>49</v>
      </c>
    </row>
    <row r="2074" spans="1:8">
      <c r="A2074" t="str">
        <f>CONCATENATE(B2074,C2074,VLOOKUP(H2074,Sheet1!$D$1:$E$21,2,0))</f>
        <v>S0800001740population</v>
      </c>
      <c r="B2074" t="s">
        <v>35</v>
      </c>
      <c r="C2074">
        <v>40</v>
      </c>
      <c r="D2074" t="s">
        <v>115</v>
      </c>
      <c r="E2074">
        <v>543</v>
      </c>
      <c r="F2074">
        <v>149271</v>
      </c>
      <c r="G2074">
        <v>3.6376791205257502</v>
      </c>
      <c r="H2074" t="s">
        <v>49</v>
      </c>
    </row>
    <row r="2075" spans="1:8">
      <c r="A2075" t="str">
        <f>CONCATENATE(B2075,C2075,VLOOKUP(H2075,Sheet1!$D$1:$E$21,2,0))</f>
        <v>S0800001840population</v>
      </c>
      <c r="B2075" t="s">
        <v>36</v>
      </c>
      <c r="C2075">
        <v>40</v>
      </c>
      <c r="D2075" t="s">
        <v>115</v>
      </c>
      <c r="E2075">
        <v>1104</v>
      </c>
      <c r="F2075">
        <v>371153</v>
      </c>
      <c r="G2075">
        <v>2.97451455329742</v>
      </c>
      <c r="H2075" t="s">
        <v>49</v>
      </c>
    </row>
    <row r="2076" spans="1:8">
      <c r="A2076" t="str">
        <f>CONCATENATE(B2076,C2076,VLOOKUP(H2076,Sheet1!$D$1:$E$21,2,0))</f>
        <v>S0800001940population</v>
      </c>
      <c r="B2076" t="s">
        <v>37</v>
      </c>
      <c r="C2076">
        <v>40</v>
      </c>
      <c r="D2076" t="s">
        <v>115</v>
      </c>
      <c r="E2076">
        <v>846</v>
      </c>
      <c r="F2076">
        <v>305728</v>
      </c>
      <c r="G2076">
        <v>2.7671655850952401</v>
      </c>
      <c r="H2076" t="s">
        <v>49</v>
      </c>
    </row>
    <row r="2077" spans="1:8">
      <c r="A2077" t="str">
        <f>CONCATENATE(B2077,C2077,VLOOKUP(H2077,Sheet1!$D$1:$E$21,2,0))</f>
        <v>S0800002040population</v>
      </c>
      <c r="B2077" t="s">
        <v>38</v>
      </c>
      <c r="C2077">
        <v>40</v>
      </c>
      <c r="D2077" t="s">
        <v>115</v>
      </c>
      <c r="E2077">
        <v>1509</v>
      </c>
      <c r="F2077">
        <v>591759</v>
      </c>
      <c r="G2077">
        <v>2.5500245877122198</v>
      </c>
      <c r="H2077" t="s">
        <v>49</v>
      </c>
    </row>
    <row r="2078" spans="1:8">
      <c r="A2078" t="str">
        <f>CONCATENATE(B2078,C2078,VLOOKUP(H2078,Sheet1!$D$1:$E$21,2,0))</f>
        <v>S0800002140population</v>
      </c>
      <c r="B2078" t="s">
        <v>39</v>
      </c>
      <c r="C2078">
        <v>40</v>
      </c>
      <c r="D2078" t="s">
        <v>115</v>
      </c>
      <c r="E2078">
        <v>3564</v>
      </c>
      <c r="F2078">
        <v>1166461</v>
      </c>
      <c r="G2078">
        <v>3.0553957654820798</v>
      </c>
      <c r="H2078" t="s">
        <v>49</v>
      </c>
    </row>
    <row r="2079" spans="1:8">
      <c r="A2079" t="str">
        <f>CONCATENATE(B2079,C2079,VLOOKUP(H2079,Sheet1!$D$1:$E$21,2,0))</f>
        <v>S0800002240population</v>
      </c>
      <c r="B2079" t="s">
        <v>40</v>
      </c>
      <c r="C2079">
        <v>40</v>
      </c>
      <c r="D2079" t="s">
        <v>115</v>
      </c>
      <c r="E2079">
        <v>895</v>
      </c>
      <c r="F2079">
        <v>322066</v>
      </c>
      <c r="G2079">
        <v>2.77893351052268</v>
      </c>
      <c r="H2079" t="s">
        <v>49</v>
      </c>
    </row>
    <row r="2080" spans="1:8">
      <c r="A2080" t="str">
        <f>CONCATENATE(B2080,C2080,VLOOKUP(H2080,Sheet1!$D$1:$E$21,2,0))</f>
        <v>S0800002340population</v>
      </c>
      <c r="B2080" t="s">
        <v>41</v>
      </c>
      <c r="C2080">
        <v>40</v>
      </c>
      <c r="D2080" t="s">
        <v>115</v>
      </c>
      <c r="E2080">
        <v>2014</v>
      </c>
      <c r="F2080">
        <v>657650</v>
      </c>
      <c r="G2080">
        <v>3.0624192199498199</v>
      </c>
      <c r="H2080" t="s">
        <v>49</v>
      </c>
    </row>
    <row r="2081" spans="1:8">
      <c r="A2081" t="str">
        <f>CONCATENATE(B2081,C2081,VLOOKUP(H2081,Sheet1!$D$1:$E$21,2,0))</f>
        <v>S0800002440population</v>
      </c>
      <c r="B2081" t="s">
        <v>42</v>
      </c>
      <c r="C2081">
        <v>40</v>
      </c>
      <c r="D2081" t="s">
        <v>115</v>
      </c>
      <c r="E2081">
        <v>2253</v>
      </c>
      <c r="F2081">
        <v>888707</v>
      </c>
      <c r="G2081">
        <v>2.5351437537906101</v>
      </c>
      <c r="H2081" t="s">
        <v>49</v>
      </c>
    </row>
    <row r="2082" spans="1:8">
      <c r="A2082" t="str">
        <f>CONCATENATE(B2082,C2082,VLOOKUP(H2082,Sheet1!$D$1:$E$21,2,0))</f>
        <v>S0800002540population</v>
      </c>
      <c r="B2082" t="s">
        <v>43</v>
      </c>
      <c r="C2082">
        <v>40</v>
      </c>
      <c r="D2082" t="s">
        <v>115</v>
      </c>
      <c r="E2082">
        <v>94</v>
      </c>
      <c r="F2082">
        <v>21875</v>
      </c>
      <c r="G2082">
        <v>4.29714285714285</v>
      </c>
      <c r="H2082" t="s">
        <v>49</v>
      </c>
    </row>
    <row r="2083" spans="1:8">
      <c r="A2083" t="str">
        <f>CONCATENATE(B2083,C2083,VLOOKUP(H2083,Sheet1!$D$1:$E$21,2,0))</f>
        <v>S0800002640population</v>
      </c>
      <c r="B2083" t="s">
        <v>44</v>
      </c>
      <c r="C2083">
        <v>40</v>
      </c>
      <c r="D2083" t="s">
        <v>115</v>
      </c>
      <c r="E2083">
        <v>60</v>
      </c>
      <c r="F2083">
        <v>23202</v>
      </c>
      <c r="G2083">
        <v>2.5859839668993998</v>
      </c>
      <c r="H2083" t="s">
        <v>49</v>
      </c>
    </row>
    <row r="2084" spans="1:8">
      <c r="A2084" t="str">
        <f>CONCATENATE(B2084,C2084,VLOOKUP(H2084,Sheet1!$D$1:$E$21,2,0))</f>
        <v>S0800002740population</v>
      </c>
      <c r="B2084" t="s">
        <v>45</v>
      </c>
      <c r="C2084">
        <v>40</v>
      </c>
      <c r="D2084" t="s">
        <v>115</v>
      </c>
      <c r="E2084">
        <v>1279</v>
      </c>
      <c r="F2084">
        <v>416491</v>
      </c>
      <c r="G2084">
        <v>3.0708946892009599</v>
      </c>
      <c r="H2084" t="s">
        <v>49</v>
      </c>
    </row>
    <row r="2085" spans="1:8">
      <c r="A2085" t="str">
        <f>CONCATENATE(B2085,C2085,VLOOKUP(H2085,Sheet1!$D$1:$E$21,2,0))</f>
        <v>S0800002840population</v>
      </c>
      <c r="B2085" t="s">
        <v>46</v>
      </c>
      <c r="C2085">
        <v>40</v>
      </c>
      <c r="D2085" t="s">
        <v>115</v>
      </c>
      <c r="E2085">
        <v>93</v>
      </c>
      <c r="F2085">
        <v>26794</v>
      </c>
      <c r="G2085">
        <v>3.4709263267895798</v>
      </c>
      <c r="H2085" t="s">
        <v>49</v>
      </c>
    </row>
    <row r="2086" spans="1:8">
      <c r="A2086" t="str">
        <f>CONCATENATE(B2086,C2086,VLOOKUP(H2086,Sheet1!$D$1:$E$21,2,0))</f>
        <v>S0820000340population</v>
      </c>
      <c r="B2086" t="s">
        <v>50</v>
      </c>
      <c r="C2086">
        <v>40</v>
      </c>
      <c r="D2086" t="s">
        <v>115</v>
      </c>
      <c r="E2086">
        <v>92</v>
      </c>
      <c r="F2086" t="s">
        <v>22</v>
      </c>
      <c r="G2086" t="s">
        <v>22</v>
      </c>
      <c r="H2086" t="s">
        <v>49</v>
      </c>
    </row>
    <row r="2087" spans="1:8">
      <c r="A2087" t="str">
        <f>CONCATENATE(B2087,C2087,VLOOKUP(H2087,Sheet1!$D$1:$E$21,2,0))</f>
        <v>NA40population</v>
      </c>
      <c r="B2087" t="s">
        <v>22</v>
      </c>
      <c r="C2087">
        <v>40</v>
      </c>
      <c r="D2087" t="s">
        <v>115</v>
      </c>
      <c r="E2087">
        <v>1</v>
      </c>
      <c r="F2087" t="s">
        <v>22</v>
      </c>
      <c r="G2087" t="s">
        <v>22</v>
      </c>
      <c r="H208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Chart3</vt:lpstr>
      <vt:lpstr>Chart4</vt:lpstr>
      <vt:lpstr>Chart5</vt:lpstr>
      <vt:lpstr>Chart6</vt:lpstr>
      <vt:lpstr>Chart7</vt:lpstr>
      <vt:lpstr>Sheet1</vt:lpstr>
      <vt:lpstr>long_trend_data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yuyanf01</dc:creator>
  <cp:lastModifiedBy>yuyanf01</cp:lastModifiedBy>
  <dcterms:created xsi:type="dcterms:W3CDTF">2019-01-17T16:11:17Z</dcterms:created>
  <dcterms:modified xsi:type="dcterms:W3CDTF">2019-01-18T17:43:40Z</dcterms:modified>
</cp:coreProperties>
</file>