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masld_treatments_model/documentation/qa/"/>
    </mc:Choice>
  </mc:AlternateContent>
  <xr:revisionPtr revIDLastSave="0" documentId="8_{B72EF576-124C-42E7-AC97-1E48748E721E}" xr6:coauthVersionLast="47" xr6:coauthVersionMax="47" xr10:uidLastSave="{00000000-0000-0000-0000-000000000000}"/>
  <bookViews>
    <workbookView xWindow="28680" yWindow="-120" windowWidth="29040" windowHeight="15840" xr2:uid="{331751A7-2C34-4914-B3CD-3151044B4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E13" i="1"/>
  <c r="E14" i="1"/>
  <c r="E15" i="1"/>
  <c r="E16" i="1"/>
  <c r="E17" i="1"/>
  <c r="E18" i="1"/>
  <c r="E19" i="1"/>
  <c r="E20" i="1"/>
  <c r="E21" i="1"/>
  <c r="E12" i="1"/>
  <c r="C3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<sst xmlns="http://schemas.openxmlformats.org/spreadsheetml/2006/main" count="44" uniqueCount="20">
  <si>
    <t>Fibrosis Stage</t>
  </si>
  <si>
    <t>Population</t>
  </si>
  <si>
    <t>MASH Prevalence</t>
  </si>
  <si>
    <t>F0</t>
  </si>
  <si>
    <t>F1</t>
  </si>
  <si>
    <t>F2</t>
  </si>
  <si>
    <t>F3</t>
  </si>
  <si>
    <t>F4</t>
  </si>
  <si>
    <t>External</t>
  </si>
  <si>
    <t>Model</t>
  </si>
  <si>
    <t>Treatment Implementation</t>
  </si>
  <si>
    <t>Semaglutide</t>
  </si>
  <si>
    <t>Resmetirom</t>
  </si>
  <si>
    <t>Percentage</t>
  </si>
  <si>
    <t>Diagnosed Pop</t>
  </si>
  <si>
    <t>Pathway</t>
  </si>
  <si>
    <t>Semaglutide Retained at Week 16</t>
  </si>
  <si>
    <t>Semaglutide Continuation ELF</t>
  </si>
  <si>
    <t>Semaglutide Continuation Appointment - Hep Cons</t>
  </si>
  <si>
    <t>Resmetriom Pre-Treatment Fibroscan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</si>
</sst>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FCA4-71C0-47D0-9511-0D713A1F452A}">
  <dimension ref="A1:F27"/>
  <sheetViews>
    <sheetView tabSelected="1" workbookViewId="0">
      <selection activeCell="B28" sqref="B28"/>
    </sheetView>
  </sheetViews>
  <sheetFormatPr defaultRowHeight="14.5" x14ac:dyDescent="0.35"/>
  <cols>
    <col min="1" max="1" width="44.1796875" bestFit="1" customWidth="1"/>
    <col min="2" max="2" width="10.1796875" bestFit="1" customWidth="1"/>
    <col min="3" max="3" width="11.453125" bestFit="1" customWidth="1"/>
    <col min="4" max="4" width="13.7265625" bestFit="1" customWidth="1"/>
  </cols>
  <sheetData>
    <row r="1" spans="1:6" x14ac:dyDescent="0.35">
      <c r="A1" s="1" t="s">
        <v>0</v>
      </c>
    </row>
    <row r="2" spans="1:6" x14ac:dyDescent="0.35">
      <c r="A2" t="s">
        <v>1</v>
      </c>
      <c r="B2">
        <v>40926542</v>
      </c>
      <c r="C2" t="s">
        <v>8</v>
      </c>
      <c r="D2" t="s">
        <v>9</v>
      </c>
    </row>
    <row r="3" spans="1:6" x14ac:dyDescent="0.35">
      <c r="A3" t="s">
        <v>2</v>
      </c>
      <c r="B3" s="3">
        <v>4.4999999999999998E-2</v>
      </c>
      <c r="C3" s="4">
        <f>B2*B3</f>
        <v>1841694.39</v>
      </c>
      <c r="D3" s="4">
        <v>1841694</v>
      </c>
    </row>
    <row r="4" spans="1:6" x14ac:dyDescent="0.35">
      <c r="A4" t="s">
        <v>3</v>
      </c>
      <c r="B4" s="2">
        <v>0.23</v>
      </c>
      <c r="C4" s="4">
        <f>$B$2*$B$3*B4</f>
        <v>423589.70970000001</v>
      </c>
      <c r="D4" s="4">
        <v>423590</v>
      </c>
    </row>
    <row r="5" spans="1:6" x14ac:dyDescent="0.35">
      <c r="A5" t="s">
        <v>4</v>
      </c>
      <c r="B5" s="2">
        <v>0.36</v>
      </c>
      <c r="C5" s="4">
        <f t="shared" ref="C5:C8" si="0">$B$2*$B$3*B5</f>
        <v>663009.98039999988</v>
      </c>
      <c r="D5" s="4">
        <v>663010</v>
      </c>
    </row>
    <row r="6" spans="1:6" x14ac:dyDescent="0.35">
      <c r="A6" t="s">
        <v>5</v>
      </c>
      <c r="B6" s="2">
        <v>0.2</v>
      </c>
      <c r="C6" s="4">
        <f t="shared" si="0"/>
        <v>368338.87800000003</v>
      </c>
      <c r="D6" s="4">
        <v>368339</v>
      </c>
    </row>
    <row r="7" spans="1:6" x14ac:dyDescent="0.35">
      <c r="A7" t="s">
        <v>6</v>
      </c>
      <c r="B7" s="2">
        <v>0.13</v>
      </c>
      <c r="C7" s="4">
        <f t="shared" si="0"/>
        <v>239420.27069999999</v>
      </c>
      <c r="D7" s="4">
        <v>239420</v>
      </c>
    </row>
    <row r="8" spans="1:6" x14ac:dyDescent="0.35">
      <c r="A8" t="s">
        <v>7</v>
      </c>
      <c r="B8" s="2">
        <v>0.08</v>
      </c>
      <c r="C8" s="4">
        <f t="shared" si="0"/>
        <v>147335.55119999999</v>
      </c>
      <c r="D8" s="4">
        <v>147336</v>
      </c>
    </row>
    <row r="10" spans="1:6" x14ac:dyDescent="0.35">
      <c r="A10" s="1" t="s">
        <v>10</v>
      </c>
    </row>
    <row r="11" spans="1:6" x14ac:dyDescent="0.35">
      <c r="C11" t="s">
        <v>13</v>
      </c>
      <c r="D11" t="s">
        <v>14</v>
      </c>
      <c r="E11" t="s">
        <v>8</v>
      </c>
      <c r="F11" t="s">
        <v>9</v>
      </c>
    </row>
    <row r="12" spans="1:6" x14ac:dyDescent="0.35">
      <c r="A12" t="s">
        <v>11</v>
      </c>
      <c r="B12" t="s">
        <v>3</v>
      </c>
      <c r="C12" s="2">
        <v>0</v>
      </c>
      <c r="D12">
        <v>8472</v>
      </c>
      <c r="E12">
        <f>ROUND(C12*D12,0)</f>
        <v>0</v>
      </c>
      <c r="F12">
        <v>0</v>
      </c>
    </row>
    <row r="13" spans="1:6" x14ac:dyDescent="0.35">
      <c r="A13" t="s">
        <v>11</v>
      </c>
      <c r="B13" t="s">
        <v>4</v>
      </c>
      <c r="C13" s="2">
        <v>0</v>
      </c>
      <c r="D13">
        <v>13260</v>
      </c>
      <c r="E13">
        <f t="shared" ref="E13:E21" si="1">ROUND(C13*D13,0)</f>
        <v>0</v>
      </c>
      <c r="F13">
        <v>0</v>
      </c>
    </row>
    <row r="14" spans="1:6" x14ac:dyDescent="0.35">
      <c r="A14" t="s">
        <v>11</v>
      </c>
      <c r="B14" t="s">
        <v>5</v>
      </c>
      <c r="C14" s="2">
        <v>0.2</v>
      </c>
      <c r="D14">
        <v>60776</v>
      </c>
      <c r="E14">
        <f t="shared" si="1"/>
        <v>12155</v>
      </c>
      <c r="F14">
        <v>12155</v>
      </c>
    </row>
    <row r="15" spans="1:6" x14ac:dyDescent="0.35">
      <c r="A15" t="s">
        <v>11</v>
      </c>
      <c r="B15" t="s">
        <v>6</v>
      </c>
      <c r="C15" s="2">
        <v>0.35</v>
      </c>
      <c r="D15">
        <v>139582</v>
      </c>
      <c r="E15">
        <f t="shared" si="1"/>
        <v>48854</v>
      </c>
      <c r="F15">
        <v>48854</v>
      </c>
    </row>
    <row r="16" spans="1:6" x14ac:dyDescent="0.35">
      <c r="A16" t="s">
        <v>11</v>
      </c>
      <c r="B16" t="s">
        <v>7</v>
      </c>
      <c r="C16" s="2">
        <v>0</v>
      </c>
      <c r="D16">
        <v>147366</v>
      </c>
      <c r="E16">
        <f t="shared" si="1"/>
        <v>0</v>
      </c>
      <c r="F16">
        <v>0</v>
      </c>
    </row>
    <row r="17" spans="1:6" x14ac:dyDescent="0.35">
      <c r="A17" t="s">
        <v>12</v>
      </c>
      <c r="B17" t="s">
        <v>3</v>
      </c>
      <c r="C17" s="2">
        <v>0</v>
      </c>
      <c r="D17">
        <v>8472</v>
      </c>
      <c r="E17">
        <f t="shared" si="1"/>
        <v>0</v>
      </c>
      <c r="F17">
        <v>0</v>
      </c>
    </row>
    <row r="18" spans="1:6" x14ac:dyDescent="0.35">
      <c r="A18" t="s">
        <v>12</v>
      </c>
      <c r="B18" t="s">
        <v>4</v>
      </c>
      <c r="C18" s="2">
        <v>0</v>
      </c>
      <c r="D18">
        <v>13260</v>
      </c>
      <c r="E18">
        <f t="shared" si="1"/>
        <v>0</v>
      </c>
      <c r="F18">
        <v>0</v>
      </c>
    </row>
    <row r="19" spans="1:6" x14ac:dyDescent="0.35">
      <c r="A19" t="s">
        <v>12</v>
      </c>
      <c r="B19" t="s">
        <v>5</v>
      </c>
      <c r="C19" s="2">
        <v>0.1</v>
      </c>
      <c r="D19">
        <v>60776</v>
      </c>
      <c r="E19">
        <f t="shared" si="1"/>
        <v>6078</v>
      </c>
      <c r="F19">
        <v>6078</v>
      </c>
    </row>
    <row r="20" spans="1:6" x14ac:dyDescent="0.35">
      <c r="A20" t="s">
        <v>12</v>
      </c>
      <c r="B20" t="s">
        <v>6</v>
      </c>
      <c r="C20" s="2">
        <v>0.1</v>
      </c>
      <c r="D20">
        <v>139582</v>
      </c>
      <c r="E20">
        <f t="shared" si="1"/>
        <v>13958</v>
      </c>
      <c r="F20">
        <v>13958</v>
      </c>
    </row>
    <row r="21" spans="1:6" x14ac:dyDescent="0.35">
      <c r="A21" t="s">
        <v>12</v>
      </c>
      <c r="B21" t="s">
        <v>7</v>
      </c>
      <c r="C21" s="2">
        <v>0</v>
      </c>
      <c r="D21">
        <v>147366</v>
      </c>
      <c r="E21">
        <f t="shared" si="1"/>
        <v>0</v>
      </c>
      <c r="F21">
        <v>0</v>
      </c>
    </row>
    <row r="23" spans="1:6" x14ac:dyDescent="0.35">
      <c r="A23" s="1" t="s">
        <v>15</v>
      </c>
      <c r="B23" t="s">
        <v>1</v>
      </c>
      <c r="C23" t="s">
        <v>13</v>
      </c>
      <c r="D23" t="s">
        <v>8</v>
      </c>
      <c r="E23" t="s">
        <v>9</v>
      </c>
    </row>
    <row r="24" spans="1:6" x14ac:dyDescent="0.35">
      <c r="A24" t="s">
        <v>16</v>
      </c>
      <c r="B24">
        <v>61009</v>
      </c>
      <c r="C24" s="2">
        <v>0.93</v>
      </c>
      <c r="D24">
        <f>ROUND(B24*C24,0)</f>
        <v>56738</v>
      </c>
      <c r="E24">
        <v>56378</v>
      </c>
    </row>
    <row r="25" spans="1:6" x14ac:dyDescent="0.35">
      <c r="A25" t="s">
        <v>17</v>
      </c>
      <c r="B25">
        <v>52766</v>
      </c>
      <c r="C25" s="2">
        <v>0.35</v>
      </c>
      <c r="D25">
        <f>ROUND(B25*C25,0)</f>
        <v>18468</v>
      </c>
      <c r="E25">
        <v>18468</v>
      </c>
    </row>
    <row r="26" spans="1:6" x14ac:dyDescent="0.35">
      <c r="A26" t="s">
        <v>18</v>
      </c>
      <c r="B26">
        <v>52766</v>
      </c>
      <c r="C26" s="2">
        <v>0.95</v>
      </c>
      <c r="D26">
        <f>ROUND(B26*C26,0)</f>
        <v>50128</v>
      </c>
      <c r="E26">
        <v>50128</v>
      </c>
    </row>
    <row r="27" spans="1:6" x14ac:dyDescent="0.35">
      <c r="A27" t="s">
        <v>19</v>
      </c>
      <c r="B27">
        <v>20036</v>
      </c>
      <c r="C27" s="2">
        <v>0.7</v>
      </c>
      <c r="D27">
        <f>ROUND(B27*C27,0)</f>
        <v>14025</v>
      </c>
      <c r="E27">
        <v>14025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ML)</dc:creator>
  <cp:lastModifiedBy>Andy Wilson (Transformation Unit, part of ML)</cp:lastModifiedBy>
  <dcterms:created xsi:type="dcterms:W3CDTF">2025-03-17T19:15:31Z</dcterms:created>
  <dcterms:modified xsi:type="dcterms:W3CDTF">2025-03-17T19:36:16Z</dcterms:modified>
</cp:coreProperties>
</file>