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tables/table3.xml" ContentType="application/vnd.openxmlformats-officedocument.spreadsheetml.table+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ables/table4.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04"/>
  <workbookPr codeName="ThisWorkbook" defaultThemeVersion="166925"/>
  <mc:AlternateContent xmlns:mc="http://schemas.openxmlformats.org/markup-compatibility/2006">
    <mc:Choice Requires="x15">
      <x15ac:absPath xmlns:x15ac="http://schemas.microsoft.com/office/spreadsheetml/2010/11/ac" url="https://hscic365-my.sharepoint.com/personal/bhsh1_hscic_gov_uk/Documents/CorporateWebsite/gdpr/"/>
    </mc:Choice>
  </mc:AlternateContent>
  <xr:revisionPtr revIDLastSave="0" documentId="8_{B040A841-9044-4C59-B623-EBB31CF08725}" xr6:coauthVersionLast="34" xr6:coauthVersionMax="34" xr10:uidLastSave="{00000000-0000-0000-0000-000000000000}"/>
  <bookViews>
    <workbookView xWindow="0" yWindow="0" windowWidth="13680" windowHeight="4164" firstSheet="2" activeTab="2" xr2:uid="{8AB16301-C1EE-4084-A4BB-7615BE92FBCE}"/>
  </bookViews>
  <sheets>
    <sheet name="17th May 2018 macro (PH Edit)" sheetId="3" state="hidden" r:id="rId1"/>
    <sheet name="23rd may for upload final" sheetId="7" state="hidden" r:id="rId2"/>
    <sheet name="6th June for upload" sheetId="13" r:id="rId3"/>
    <sheet name="6th June" sheetId="12" r:id="rId4"/>
    <sheet name="23rd may" sheetId="4" r:id="rId5"/>
    <sheet name="17th May 2018" sheetId="2" r:id="rId6"/>
    <sheet name="Combined as of 31st may" sheetId="8" r:id="rId7"/>
    <sheet name="Change Log" sheetId="5" r:id="rId8"/>
    <sheet name="31 May 2018 for Paul Hague" sheetId="9" r:id="rId9"/>
    <sheet name="System Extract 31May 2018" sheetId="10" r:id="rId10"/>
    <sheet name="15May2018" sheetId="1" state="hidden" r:id="rId11"/>
  </sheets>
  <externalReferences>
    <externalReference r:id="rId12"/>
    <externalReference r:id="rId13"/>
    <externalReference r:id="rId14"/>
  </externalReferences>
  <definedNames>
    <definedName name="_xlnm._FilterDatabase" localSheetId="10" hidden="1">'15May2018'!$A$1:$U$81</definedName>
    <definedName name="_xlnm._FilterDatabase" localSheetId="5" hidden="1">'17th May 2018'!$A$1:$U$78</definedName>
    <definedName name="_xlnm._FilterDatabase" localSheetId="0" hidden="1">'17th May 2018 macro (PH Edit)'!$CY$1:$DX$78</definedName>
    <definedName name="_xlnm._FilterDatabase" localSheetId="4" hidden="1">'23rd may'!$B$1:$X$37</definedName>
    <definedName name="_xlnm._FilterDatabase" localSheetId="1" hidden="1">'23rd may for upload final'!$A$1:$U$37</definedName>
    <definedName name="_xlnm._FilterDatabase" localSheetId="8" hidden="1">'31 May 2018 for Paul Hague'!$CZ$1:$DV$216</definedName>
    <definedName name="_xlnm._FilterDatabase" localSheetId="3" hidden="1">'6th June'!$B$1:$X$52</definedName>
    <definedName name="_xlnm._FilterDatabase" localSheetId="2" hidden="1">'6th June for upload'!$A$1:$U$51</definedName>
    <definedName name="_xlnm._FilterDatabase" localSheetId="9" hidden="1">'System Extract 31May 2018'!$A$1:$D$116</definedName>
    <definedName name="articles" localSheetId="4">'[1]Lawful-&gt;rights map'!$K$1:$L$6</definedName>
    <definedName name="articles" localSheetId="1">'[1]Lawful-&gt;rights map'!$K$1:$L$6</definedName>
    <definedName name="articles" localSheetId="8">'[2]Lawful-&gt;rights map'!$K$1:$L$6</definedName>
    <definedName name="articles" localSheetId="3">'[1]Lawful-&gt;rights map'!$K$1:$L$6</definedName>
    <definedName name="articles" localSheetId="2">'[1]Lawful-&gt;rights map'!$K$1:$L$6</definedName>
    <definedName name="articles">'[2]Lawful-&gt;rights map'!$K$1:$L$6</definedName>
    <definedName name="data">'17th May 2018 macro (PH Edit)'!$DB$1:$DX$78</definedName>
    <definedName name="datat" localSheetId="8">'31 May 2018 for Paul Hague'!$DA$2:$DV$141</definedName>
    <definedName name="datat">'[1]22may bds'!$CZ$2:$DU$141</definedName>
    <definedName name="ia" localSheetId="4">'[1]UR IA list'!$A$3:$CC$999</definedName>
    <definedName name="ia" localSheetId="1">'[1]UR IA list'!$A$3:$CC$999</definedName>
    <definedName name="ia" localSheetId="8">'[2]UR IA list'!$A$3:$CB$999</definedName>
    <definedName name="ia" localSheetId="3">'[1]UR IA list'!$A$3:$CC$999</definedName>
    <definedName name="ia" localSheetId="2">'[1]UR IA list'!$A$3:$CC$999</definedName>
    <definedName name="ia">'[2]UR IA list'!$A$3:$CB$999</definedName>
    <definedName name="law" localSheetId="5">[3]lawful!$K$23:$K$28</definedName>
    <definedName name="law" localSheetId="0">[3]lawful!$K$23:$K$28</definedName>
    <definedName name="law" localSheetId="4">[3]lawful!$K$23:$K$28</definedName>
    <definedName name="law" localSheetId="1">[3]lawful!$K$23:$K$28</definedName>
    <definedName name="law" localSheetId="8">[3]lawful!$K$23:$K$28</definedName>
    <definedName name="law" localSheetId="3">[3]lawful!$K$23:$K$28</definedName>
    <definedName name="law" localSheetId="2">[3]lawful!$K$23:$K$28</definedName>
    <definedName name="law">'[2]Lawful-&gt;rights map'!$K$23:$K$28</definedName>
    <definedName name="livesite">'System Extract 31May 2018'!$B$2:$B$116</definedName>
    <definedName name="may" localSheetId="3">Table18911[Information Asset Reference Number16]</definedName>
    <definedName name="may" localSheetId="2">Table18911[Information Asset Reference Number16]</definedName>
    <definedName name="may">Table18911[Information Asset Reference Number16]</definedName>
    <definedName name="urref">'Combined as of 31st may'!$B$2:$B$114</definedName>
  </definedNames>
  <calcPr calcId="17901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216" i="9" l="1"/>
  <c r="AG216" i="9"/>
  <c r="BD216" i="9"/>
  <c r="AH216" i="9"/>
  <c r="AJ216" i="9"/>
  <c r="AN216" i="9"/>
  <c r="AO216" i="9"/>
  <c r="AP216" i="9"/>
  <c r="AR216" i="9"/>
  <c r="BP216" i="9"/>
  <c r="AS216" i="9"/>
  <c r="BQ216" i="9"/>
  <c r="AT216" i="9"/>
  <c r="AU216" i="9"/>
  <c r="BS216" i="9"/>
  <c r="AV216" i="9"/>
  <c r="BT216" i="9"/>
  <c r="AW216" i="9"/>
  <c r="BU216" i="9"/>
  <c r="AX216" i="9"/>
  <c r="BV216" i="9"/>
  <c r="AY216" i="9"/>
  <c r="BW216" i="9"/>
  <c r="BF216" i="9"/>
  <c r="BG216" i="9"/>
  <c r="BH216" i="9"/>
  <c r="BJ216" i="9"/>
  <c r="BL216" i="9"/>
  <c r="BN216" i="9"/>
  <c r="BO216" i="9"/>
  <c r="BX216" i="9"/>
  <c r="BY216" i="9"/>
  <c r="BZ216" i="9"/>
  <c r="AZ216" i="9"/>
  <c r="BR216" i="9"/>
  <c r="AL216" i="9"/>
  <c r="AK216" i="9"/>
  <c r="AI216" i="9"/>
  <c r="BA216" i="9"/>
  <c r="BN78" i="9"/>
  <c r="BO78" i="9"/>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2" i="10"/>
  <c r="AF2" i="9"/>
  <c r="AF3" i="9"/>
  <c r="AF4" i="9"/>
  <c r="AF5" i="9"/>
  <c r="AF6" i="9"/>
  <c r="AF7" i="9"/>
  <c r="AF8" i="9"/>
  <c r="AF9" i="9"/>
  <c r="AF10" i="9"/>
  <c r="AF11" i="9"/>
  <c r="AF12" i="9"/>
  <c r="AF13" i="9"/>
  <c r="AF14" i="9"/>
  <c r="AF15" i="9"/>
  <c r="AF16" i="9"/>
  <c r="AF17" i="9"/>
  <c r="AF18" i="9"/>
  <c r="AF19" i="9"/>
  <c r="AF20" i="9"/>
  <c r="AF21" i="9"/>
  <c r="AF22" i="9"/>
  <c r="AF23"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6" i="9"/>
  <c r="AF77" i="9"/>
  <c r="AF78" i="9"/>
  <c r="AF79" i="9"/>
  <c r="AF80" i="9"/>
  <c r="AF81" i="9"/>
  <c r="AF82" i="9"/>
  <c r="AF83" i="9"/>
  <c r="AF84" i="9"/>
  <c r="AF85" i="9"/>
  <c r="AF86" i="9"/>
  <c r="AF87" i="9"/>
  <c r="AF88" i="9"/>
  <c r="AF89" i="9"/>
  <c r="AF90" i="9"/>
  <c r="AF91" i="9"/>
  <c r="AF92" i="9"/>
  <c r="AF93" i="9"/>
  <c r="AF94" i="9"/>
  <c r="AF95" i="9"/>
  <c r="AF96" i="9"/>
  <c r="AF97" i="9"/>
  <c r="AF98" i="9"/>
  <c r="AF99" i="9"/>
  <c r="AF100" i="9"/>
  <c r="AF101" i="9"/>
  <c r="AF102" i="9"/>
  <c r="AF103" i="9"/>
  <c r="AF104" i="9"/>
  <c r="AF105" i="9"/>
  <c r="AF106" i="9"/>
  <c r="AF107" i="9"/>
  <c r="AF108" i="9"/>
  <c r="AF109" i="9"/>
  <c r="AF110" i="9"/>
  <c r="AF111" i="9"/>
  <c r="AF112" i="9"/>
  <c r="AF113" i="9"/>
  <c r="AF114" i="9"/>
  <c r="AF115" i="9"/>
  <c r="AF116" i="9"/>
  <c r="AF117" i="9"/>
  <c r="AF118" i="9"/>
  <c r="AF119" i="9"/>
  <c r="AF120" i="9"/>
  <c r="AF121" i="9"/>
  <c r="AF122" i="9"/>
  <c r="AF123" i="9"/>
  <c r="AF124" i="9"/>
  <c r="AF125" i="9"/>
  <c r="AF126" i="9"/>
  <c r="AF127" i="9"/>
  <c r="AF128" i="9"/>
  <c r="AF129" i="9"/>
  <c r="AF130" i="9"/>
  <c r="AF131" i="9"/>
  <c r="AF132" i="9"/>
  <c r="AF133" i="9"/>
  <c r="AF134" i="9"/>
  <c r="AF135" i="9"/>
  <c r="AF136" i="9"/>
  <c r="AF137" i="9"/>
  <c r="AF138" i="9"/>
  <c r="AF139" i="9"/>
  <c r="AF140" i="9"/>
  <c r="AF141" i="9"/>
  <c r="AF142" i="9"/>
  <c r="AF143" i="9"/>
  <c r="AF144" i="9"/>
  <c r="AF145" i="9"/>
  <c r="AF146" i="9"/>
  <c r="AF147" i="9"/>
  <c r="AF148" i="9"/>
  <c r="AF149" i="9"/>
  <c r="AF150" i="9"/>
  <c r="AF151" i="9"/>
  <c r="AF152" i="9"/>
  <c r="AF153" i="9"/>
  <c r="AF154" i="9"/>
  <c r="AF155" i="9"/>
  <c r="AF156" i="9"/>
  <c r="AF157" i="9"/>
  <c r="AF158" i="9"/>
  <c r="AF159" i="9"/>
  <c r="AF160" i="9"/>
  <c r="AF161" i="9"/>
  <c r="AF162" i="9"/>
  <c r="AF163" i="9"/>
  <c r="AF164" i="9"/>
  <c r="AF165" i="9"/>
  <c r="AF166" i="9"/>
  <c r="AF167" i="9"/>
  <c r="AF168" i="9"/>
  <c r="AF169" i="9"/>
  <c r="AF170" i="9"/>
  <c r="AF171" i="9"/>
  <c r="AF172" i="9"/>
  <c r="AF173" i="9"/>
  <c r="AF174" i="9"/>
  <c r="AF175" i="9"/>
  <c r="AF176" i="9"/>
  <c r="AF177" i="9"/>
  <c r="AF178" i="9"/>
  <c r="AF179" i="9"/>
  <c r="AF180" i="9"/>
  <c r="AF181" i="9"/>
  <c r="AF182" i="9"/>
  <c r="AF183" i="9"/>
  <c r="AF184" i="9"/>
  <c r="AF185" i="9"/>
  <c r="AF186" i="9"/>
  <c r="AF187" i="9"/>
  <c r="AF188" i="9"/>
  <c r="AF189" i="9"/>
  <c r="AF190" i="9"/>
  <c r="AF191" i="9"/>
  <c r="AF192" i="9"/>
  <c r="AF193" i="9"/>
  <c r="AF194" i="9"/>
  <c r="AF195" i="9"/>
  <c r="AF196" i="9"/>
  <c r="AF197" i="9"/>
  <c r="AF198" i="9"/>
  <c r="AF199" i="9"/>
  <c r="AF200" i="9"/>
  <c r="AF201" i="9"/>
  <c r="AF202" i="9"/>
  <c r="AF203" i="9"/>
  <c r="AF204" i="9"/>
  <c r="AF205" i="9"/>
  <c r="AF206" i="9"/>
  <c r="AF207" i="9"/>
  <c r="AF208" i="9"/>
  <c r="AF209" i="9"/>
  <c r="AF210" i="9"/>
  <c r="AF211" i="9"/>
  <c r="AF212" i="9"/>
  <c r="AF213" i="9"/>
  <c r="AF214" i="9"/>
  <c r="AF215" i="9"/>
  <c r="BZ81" i="9"/>
  <c r="BY81" i="9"/>
  <c r="BX81" i="9"/>
  <c r="BO81" i="9"/>
  <c r="BN81" i="9"/>
  <c r="BL81" i="9"/>
  <c r="BJ81" i="9"/>
  <c r="BH81" i="9"/>
  <c r="BG81" i="9"/>
  <c r="BF81" i="9"/>
  <c r="AY81" i="9"/>
  <c r="BW81" i="9"/>
  <c r="AX81" i="9"/>
  <c r="BV81" i="9"/>
  <c r="AW81" i="9"/>
  <c r="BU81" i="9"/>
  <c r="AV81" i="9"/>
  <c r="BT81" i="9"/>
  <c r="AU81" i="9"/>
  <c r="BS81" i="9"/>
  <c r="AT81" i="9"/>
  <c r="BR81" i="9"/>
  <c r="AS81" i="9"/>
  <c r="BQ81" i="9"/>
  <c r="AR81" i="9"/>
  <c r="AP81" i="9"/>
  <c r="AO81" i="9"/>
  <c r="AN81" i="9"/>
  <c r="AH81" i="9"/>
  <c r="AG81" i="9"/>
  <c r="BD81" i="9"/>
  <c r="BZ80" i="9"/>
  <c r="BY80" i="9"/>
  <c r="BX80" i="9"/>
  <c r="BO80" i="9"/>
  <c r="BN80" i="9"/>
  <c r="BL80" i="9"/>
  <c r="BJ80" i="9"/>
  <c r="BH80" i="9"/>
  <c r="BG80" i="9"/>
  <c r="BF80" i="9"/>
  <c r="AY80" i="9"/>
  <c r="BW80" i="9"/>
  <c r="AX80" i="9"/>
  <c r="BV80" i="9"/>
  <c r="AW80" i="9"/>
  <c r="BU80" i="9"/>
  <c r="AV80" i="9"/>
  <c r="BT80" i="9"/>
  <c r="AU80" i="9"/>
  <c r="BS80" i="9"/>
  <c r="AT80" i="9"/>
  <c r="BR80" i="9"/>
  <c r="AS80" i="9"/>
  <c r="BQ80" i="9"/>
  <c r="AR80" i="9"/>
  <c r="AP80" i="9"/>
  <c r="AO80" i="9"/>
  <c r="AN80" i="9"/>
  <c r="AH80" i="9"/>
  <c r="AG80" i="9"/>
  <c r="BD80" i="9"/>
  <c r="BZ79" i="9"/>
  <c r="BY79" i="9"/>
  <c r="BX79" i="9"/>
  <c r="BO79" i="9"/>
  <c r="BN79" i="9"/>
  <c r="BL79" i="9"/>
  <c r="BJ79" i="9"/>
  <c r="BH79" i="9"/>
  <c r="BG79" i="9"/>
  <c r="BF79" i="9"/>
  <c r="AY79" i="9"/>
  <c r="BW79" i="9"/>
  <c r="AX79" i="9"/>
  <c r="BV79" i="9"/>
  <c r="AW79" i="9"/>
  <c r="BU79" i="9"/>
  <c r="AV79" i="9"/>
  <c r="BT79" i="9"/>
  <c r="AU79" i="9"/>
  <c r="BS79" i="9"/>
  <c r="AT79" i="9"/>
  <c r="BR79" i="9"/>
  <c r="AS79" i="9"/>
  <c r="BQ79" i="9"/>
  <c r="AR79" i="9"/>
  <c r="BP79" i="9"/>
  <c r="AP79" i="9"/>
  <c r="AO79" i="9"/>
  <c r="AN79" i="9"/>
  <c r="AH79" i="9"/>
  <c r="AG79" i="9"/>
  <c r="BD79" i="9"/>
  <c r="BZ78" i="9"/>
  <c r="BY78" i="9"/>
  <c r="BX78" i="9"/>
  <c r="BJ78" i="9"/>
  <c r="BH78" i="9"/>
  <c r="BG78" i="9"/>
  <c r="BF78" i="9"/>
  <c r="AY78" i="9"/>
  <c r="BW78" i="9"/>
  <c r="AX78" i="9"/>
  <c r="BV78" i="9"/>
  <c r="AW78" i="9"/>
  <c r="BU78" i="9"/>
  <c r="AV78" i="9"/>
  <c r="BT78" i="9"/>
  <c r="AU78" i="9"/>
  <c r="BS78" i="9"/>
  <c r="AT78" i="9"/>
  <c r="BR78" i="9"/>
  <c r="AS78" i="9"/>
  <c r="BQ78" i="9"/>
  <c r="AR78" i="9"/>
  <c r="AP78" i="9"/>
  <c r="AO78" i="9"/>
  <c r="AN78" i="9"/>
  <c r="AH78" i="9"/>
  <c r="AG78" i="9"/>
  <c r="BD78" i="9"/>
  <c r="BZ77" i="9"/>
  <c r="BY77" i="9"/>
  <c r="BX77" i="9"/>
  <c r="BO77" i="9"/>
  <c r="BN77" i="9"/>
  <c r="BL77" i="9"/>
  <c r="BJ77" i="9"/>
  <c r="BH77" i="9"/>
  <c r="BG77" i="9"/>
  <c r="BF77" i="9"/>
  <c r="AY77" i="9"/>
  <c r="BW77" i="9"/>
  <c r="AX77" i="9"/>
  <c r="BV77" i="9"/>
  <c r="AW77" i="9"/>
  <c r="BU77" i="9"/>
  <c r="AV77" i="9"/>
  <c r="BT77" i="9"/>
  <c r="AU77" i="9"/>
  <c r="BS77" i="9"/>
  <c r="AT77" i="9"/>
  <c r="BR77" i="9"/>
  <c r="AS77" i="9"/>
  <c r="AR77" i="9"/>
  <c r="BP77" i="9"/>
  <c r="AP77" i="9"/>
  <c r="AO77" i="9"/>
  <c r="AN77" i="9"/>
  <c r="AH77" i="9"/>
  <c r="AL77" i="9"/>
  <c r="AG77" i="9"/>
  <c r="BD77" i="9"/>
  <c r="BZ76" i="9"/>
  <c r="BY76" i="9"/>
  <c r="BX76" i="9"/>
  <c r="BO76" i="9"/>
  <c r="BN76" i="9"/>
  <c r="BL76" i="9"/>
  <c r="BJ76" i="9"/>
  <c r="BH76" i="9"/>
  <c r="BG76" i="9"/>
  <c r="BF76" i="9"/>
  <c r="AY76" i="9"/>
  <c r="BW76" i="9"/>
  <c r="AX76" i="9"/>
  <c r="BV76" i="9"/>
  <c r="AW76" i="9"/>
  <c r="BU76" i="9"/>
  <c r="AV76" i="9"/>
  <c r="BT76" i="9"/>
  <c r="AU76" i="9"/>
  <c r="BS76" i="9"/>
  <c r="AT76" i="9"/>
  <c r="BR76" i="9"/>
  <c r="AS76" i="9"/>
  <c r="BQ76" i="9"/>
  <c r="AR76" i="9"/>
  <c r="AP76" i="9"/>
  <c r="AO76" i="9"/>
  <c r="AN76" i="9"/>
  <c r="AH76" i="9"/>
  <c r="AL76" i="9"/>
  <c r="AG76" i="9"/>
  <c r="BD76" i="9"/>
  <c r="BZ75" i="9"/>
  <c r="BY75" i="9"/>
  <c r="BX75" i="9"/>
  <c r="BO75" i="9"/>
  <c r="BN75" i="9"/>
  <c r="BL75" i="9"/>
  <c r="BJ75" i="9"/>
  <c r="BH75" i="9"/>
  <c r="BG75" i="9"/>
  <c r="BF75" i="9"/>
  <c r="AY75" i="9"/>
  <c r="BW75" i="9"/>
  <c r="AX75" i="9"/>
  <c r="BV75" i="9"/>
  <c r="AW75" i="9"/>
  <c r="BU75" i="9"/>
  <c r="AV75" i="9"/>
  <c r="BT75" i="9"/>
  <c r="AU75" i="9"/>
  <c r="BS75" i="9"/>
  <c r="AT75" i="9"/>
  <c r="BR75" i="9"/>
  <c r="AS75" i="9"/>
  <c r="BQ75" i="9"/>
  <c r="AR75" i="9"/>
  <c r="BP75" i="9"/>
  <c r="AP75" i="9"/>
  <c r="AO75" i="9"/>
  <c r="AN75" i="9"/>
  <c r="AH75" i="9"/>
  <c r="AL75" i="9"/>
  <c r="AG75" i="9"/>
  <c r="BD75" i="9"/>
  <c r="BZ215" i="9"/>
  <c r="BY215" i="9"/>
  <c r="BX215" i="9"/>
  <c r="BO215" i="9"/>
  <c r="BN215" i="9"/>
  <c r="BL215" i="9"/>
  <c r="BJ215" i="9"/>
  <c r="BH215" i="9"/>
  <c r="BG215" i="9"/>
  <c r="BF215" i="9"/>
  <c r="AY215" i="9"/>
  <c r="BW215" i="9"/>
  <c r="AX215" i="9"/>
  <c r="BV215" i="9"/>
  <c r="AW215" i="9"/>
  <c r="BU215" i="9"/>
  <c r="AV215" i="9"/>
  <c r="BT215" i="9"/>
  <c r="AU215" i="9"/>
  <c r="BS215" i="9"/>
  <c r="AT215" i="9"/>
  <c r="BR215" i="9"/>
  <c r="AS215" i="9"/>
  <c r="BQ215" i="9"/>
  <c r="AR215" i="9"/>
  <c r="BP215" i="9"/>
  <c r="AP215" i="9"/>
  <c r="AO215" i="9"/>
  <c r="AN215" i="9"/>
  <c r="AH215" i="9"/>
  <c r="AL215" i="9"/>
  <c r="AG215" i="9"/>
  <c r="BD215" i="9"/>
  <c r="BZ214" i="9"/>
  <c r="BY214" i="9"/>
  <c r="BX214" i="9"/>
  <c r="BO214" i="9"/>
  <c r="BN214" i="9"/>
  <c r="BL214" i="9"/>
  <c r="BJ214" i="9"/>
  <c r="BH214" i="9"/>
  <c r="BG214" i="9"/>
  <c r="BF214" i="9"/>
  <c r="AY214" i="9"/>
  <c r="BW214" i="9"/>
  <c r="AX214" i="9"/>
  <c r="BV214" i="9"/>
  <c r="AW214" i="9"/>
  <c r="BU214" i="9"/>
  <c r="AV214" i="9"/>
  <c r="BT214" i="9"/>
  <c r="AU214" i="9"/>
  <c r="BS214" i="9"/>
  <c r="AT214" i="9"/>
  <c r="BR214" i="9"/>
  <c r="AS214" i="9"/>
  <c r="BQ214" i="9"/>
  <c r="AR214" i="9"/>
  <c r="AP214" i="9"/>
  <c r="AO214" i="9"/>
  <c r="AN214" i="9"/>
  <c r="AH214" i="9"/>
  <c r="AG214" i="9"/>
  <c r="BD214" i="9"/>
  <c r="BZ213" i="9"/>
  <c r="BY213" i="9"/>
  <c r="BX213" i="9"/>
  <c r="BO213" i="9"/>
  <c r="BN213" i="9"/>
  <c r="BL213" i="9"/>
  <c r="BJ213" i="9"/>
  <c r="BH213" i="9"/>
  <c r="BG213" i="9"/>
  <c r="BF213" i="9"/>
  <c r="AY213" i="9"/>
  <c r="BW213" i="9"/>
  <c r="AX213" i="9"/>
  <c r="BV213" i="9"/>
  <c r="AW213" i="9"/>
  <c r="BU213" i="9"/>
  <c r="AV213" i="9"/>
  <c r="BT213" i="9"/>
  <c r="AU213" i="9"/>
  <c r="BS213" i="9"/>
  <c r="AT213" i="9"/>
  <c r="BR213" i="9"/>
  <c r="AS213" i="9"/>
  <c r="BQ213" i="9"/>
  <c r="AR213" i="9"/>
  <c r="BP213" i="9"/>
  <c r="AP213" i="9"/>
  <c r="AO213" i="9"/>
  <c r="AN213" i="9"/>
  <c r="AH213" i="9"/>
  <c r="AG213" i="9"/>
  <c r="BD213" i="9"/>
  <c r="BZ212" i="9"/>
  <c r="BY212" i="9"/>
  <c r="BX212" i="9"/>
  <c r="BO212" i="9"/>
  <c r="BN212" i="9"/>
  <c r="BL212" i="9"/>
  <c r="BJ212" i="9"/>
  <c r="BH212" i="9"/>
  <c r="BG212" i="9"/>
  <c r="BF212" i="9"/>
  <c r="AY212" i="9"/>
  <c r="BW212" i="9"/>
  <c r="AX212" i="9"/>
  <c r="BV212" i="9"/>
  <c r="AW212" i="9"/>
  <c r="BU212" i="9"/>
  <c r="AV212" i="9"/>
  <c r="BT212" i="9"/>
  <c r="AU212" i="9"/>
  <c r="BS212" i="9"/>
  <c r="AT212" i="9"/>
  <c r="BR212" i="9"/>
  <c r="AS212" i="9"/>
  <c r="BQ212" i="9"/>
  <c r="AR212" i="9"/>
  <c r="BP212" i="9"/>
  <c r="AP212" i="9"/>
  <c r="AO212" i="9"/>
  <c r="AN212" i="9"/>
  <c r="AH212" i="9"/>
  <c r="AG212" i="9"/>
  <c r="BD212" i="9"/>
  <c r="BZ74" i="9"/>
  <c r="BY74" i="9"/>
  <c r="BX74" i="9"/>
  <c r="BO74" i="9"/>
  <c r="BN74" i="9"/>
  <c r="BL74" i="9"/>
  <c r="BJ74" i="9"/>
  <c r="BH74" i="9"/>
  <c r="BG74" i="9"/>
  <c r="BF74" i="9"/>
  <c r="AY74" i="9"/>
  <c r="BW74" i="9"/>
  <c r="AX74" i="9"/>
  <c r="BV74" i="9"/>
  <c r="AW74" i="9"/>
  <c r="BU74" i="9"/>
  <c r="AV74" i="9"/>
  <c r="BT74" i="9"/>
  <c r="AU74" i="9"/>
  <c r="BS74" i="9"/>
  <c r="AT74" i="9"/>
  <c r="BR74" i="9"/>
  <c r="AS74" i="9"/>
  <c r="BQ74" i="9"/>
  <c r="AR74" i="9"/>
  <c r="BP74" i="9"/>
  <c r="AP74" i="9"/>
  <c r="AO74" i="9"/>
  <c r="AN74" i="9"/>
  <c r="AH74" i="9"/>
  <c r="AG74" i="9"/>
  <c r="BD74" i="9"/>
  <c r="BZ73" i="9"/>
  <c r="BY73" i="9"/>
  <c r="BX73" i="9"/>
  <c r="BO73" i="9"/>
  <c r="BN73" i="9"/>
  <c r="BL73" i="9"/>
  <c r="BJ73" i="9"/>
  <c r="BH73" i="9"/>
  <c r="BG73" i="9"/>
  <c r="BF73" i="9"/>
  <c r="AY73" i="9"/>
  <c r="BW73" i="9"/>
  <c r="AX73" i="9"/>
  <c r="BV73" i="9"/>
  <c r="AW73" i="9"/>
  <c r="BU73" i="9"/>
  <c r="AV73" i="9"/>
  <c r="BT73" i="9"/>
  <c r="AU73" i="9"/>
  <c r="BS73" i="9"/>
  <c r="AT73" i="9"/>
  <c r="BR73" i="9"/>
  <c r="AS73" i="9"/>
  <c r="BQ73" i="9"/>
  <c r="AR73" i="9"/>
  <c r="AP73" i="9"/>
  <c r="AO73" i="9"/>
  <c r="AN73" i="9"/>
  <c r="AH73" i="9"/>
  <c r="AG73" i="9"/>
  <c r="BD73" i="9"/>
  <c r="BZ72" i="9"/>
  <c r="BY72" i="9"/>
  <c r="BX72" i="9"/>
  <c r="BO72" i="9"/>
  <c r="BN72" i="9"/>
  <c r="BL72" i="9"/>
  <c r="BJ72" i="9"/>
  <c r="BH72" i="9"/>
  <c r="BG72" i="9"/>
  <c r="BF72" i="9"/>
  <c r="AY72" i="9"/>
  <c r="BW72" i="9"/>
  <c r="AX72" i="9"/>
  <c r="BV72" i="9"/>
  <c r="AW72" i="9"/>
  <c r="BU72" i="9"/>
  <c r="AV72" i="9"/>
  <c r="BT72" i="9"/>
  <c r="AU72" i="9"/>
  <c r="BS72" i="9"/>
  <c r="AT72" i="9"/>
  <c r="BR72" i="9"/>
  <c r="AS72" i="9"/>
  <c r="BQ72" i="9"/>
  <c r="AR72" i="9"/>
  <c r="BP72" i="9"/>
  <c r="AP72" i="9"/>
  <c r="AO72" i="9"/>
  <c r="AN72" i="9"/>
  <c r="AH72" i="9"/>
  <c r="AJ72" i="9"/>
  <c r="AG72" i="9"/>
  <c r="BD72" i="9"/>
  <c r="BZ71" i="9"/>
  <c r="BY71" i="9"/>
  <c r="BX71" i="9"/>
  <c r="BO71" i="9"/>
  <c r="BN71" i="9"/>
  <c r="BL71" i="9"/>
  <c r="BJ71" i="9"/>
  <c r="BH71" i="9"/>
  <c r="BG71" i="9"/>
  <c r="BF71" i="9"/>
  <c r="AY71" i="9"/>
  <c r="BW71" i="9"/>
  <c r="AX71" i="9"/>
  <c r="BV71" i="9"/>
  <c r="AW71" i="9"/>
  <c r="BU71" i="9"/>
  <c r="AV71" i="9"/>
  <c r="BT71" i="9"/>
  <c r="AU71" i="9"/>
  <c r="BS71" i="9"/>
  <c r="AT71" i="9"/>
  <c r="BR71" i="9"/>
  <c r="AS71" i="9"/>
  <c r="BQ71" i="9"/>
  <c r="AR71" i="9"/>
  <c r="BP71" i="9"/>
  <c r="AP71" i="9"/>
  <c r="AO71" i="9"/>
  <c r="AN71" i="9"/>
  <c r="AH71" i="9"/>
  <c r="AG71" i="9"/>
  <c r="BD71" i="9"/>
  <c r="BZ70" i="9"/>
  <c r="BY70" i="9"/>
  <c r="BX70" i="9"/>
  <c r="BO70" i="9"/>
  <c r="BN70" i="9"/>
  <c r="BL70" i="9"/>
  <c r="BJ70" i="9"/>
  <c r="BH70" i="9"/>
  <c r="BG70" i="9"/>
  <c r="BF70" i="9"/>
  <c r="AY70" i="9"/>
  <c r="BW70" i="9"/>
  <c r="AX70" i="9"/>
  <c r="BV70" i="9"/>
  <c r="AW70" i="9"/>
  <c r="BU70" i="9"/>
  <c r="AV70" i="9"/>
  <c r="BT70" i="9"/>
  <c r="AU70" i="9"/>
  <c r="BS70" i="9"/>
  <c r="AT70" i="9"/>
  <c r="BR70" i="9"/>
  <c r="AS70" i="9"/>
  <c r="BQ70" i="9"/>
  <c r="AR70" i="9"/>
  <c r="AP70" i="9"/>
  <c r="AO70" i="9"/>
  <c r="AN70" i="9"/>
  <c r="AH70" i="9"/>
  <c r="AG70" i="9"/>
  <c r="BD70" i="9"/>
  <c r="BZ211" i="9"/>
  <c r="BY211" i="9"/>
  <c r="BX211" i="9"/>
  <c r="BO211" i="9"/>
  <c r="BN211" i="9"/>
  <c r="BL211" i="9"/>
  <c r="BJ211" i="9"/>
  <c r="BH211" i="9"/>
  <c r="BG211" i="9"/>
  <c r="BF211" i="9"/>
  <c r="AY211" i="9"/>
  <c r="BW211" i="9"/>
  <c r="AX211" i="9"/>
  <c r="BV211" i="9"/>
  <c r="AW211" i="9"/>
  <c r="BU211" i="9"/>
  <c r="AV211" i="9"/>
  <c r="BT211" i="9"/>
  <c r="AU211" i="9"/>
  <c r="BS211" i="9"/>
  <c r="AT211" i="9"/>
  <c r="BR211" i="9"/>
  <c r="AS211" i="9"/>
  <c r="BQ211" i="9"/>
  <c r="AR211" i="9"/>
  <c r="AP211" i="9"/>
  <c r="AO211" i="9"/>
  <c r="AN211" i="9"/>
  <c r="AH211" i="9"/>
  <c r="AG211" i="9"/>
  <c r="BD211" i="9"/>
  <c r="BZ210" i="9"/>
  <c r="BY210" i="9"/>
  <c r="BX210" i="9"/>
  <c r="BO210" i="9"/>
  <c r="BN210" i="9"/>
  <c r="BL210" i="9"/>
  <c r="BJ210" i="9"/>
  <c r="BH210" i="9"/>
  <c r="BG210" i="9"/>
  <c r="BF210" i="9"/>
  <c r="AY210" i="9"/>
  <c r="BW210" i="9"/>
  <c r="AX210" i="9"/>
  <c r="BV210" i="9"/>
  <c r="AW210" i="9"/>
  <c r="BU210" i="9"/>
  <c r="AV210" i="9"/>
  <c r="BT210" i="9"/>
  <c r="AU210" i="9"/>
  <c r="BS210" i="9"/>
  <c r="AT210" i="9"/>
  <c r="BR210" i="9"/>
  <c r="AS210" i="9"/>
  <c r="BQ210" i="9"/>
  <c r="AR210" i="9"/>
  <c r="BP210" i="9"/>
  <c r="AP210" i="9"/>
  <c r="AO210" i="9"/>
  <c r="AN210" i="9"/>
  <c r="AH210" i="9"/>
  <c r="AG210" i="9"/>
  <c r="BD210" i="9"/>
  <c r="BZ69" i="9"/>
  <c r="BY69" i="9"/>
  <c r="BX69" i="9"/>
  <c r="BO69" i="9"/>
  <c r="BN69" i="9"/>
  <c r="BL69" i="9"/>
  <c r="BJ69" i="9"/>
  <c r="BH69" i="9"/>
  <c r="BG69" i="9"/>
  <c r="BF69" i="9"/>
  <c r="AY69" i="9"/>
  <c r="BW69" i="9"/>
  <c r="AX69" i="9"/>
  <c r="BV69" i="9"/>
  <c r="AW69" i="9"/>
  <c r="BU69" i="9"/>
  <c r="AV69" i="9"/>
  <c r="BT69" i="9"/>
  <c r="AU69" i="9"/>
  <c r="BS69" i="9"/>
  <c r="AT69" i="9"/>
  <c r="BR69" i="9"/>
  <c r="AS69" i="9"/>
  <c r="BQ69" i="9"/>
  <c r="AR69" i="9"/>
  <c r="BP69" i="9"/>
  <c r="AP69" i="9"/>
  <c r="AO69" i="9"/>
  <c r="AN69" i="9"/>
  <c r="AH69" i="9"/>
  <c r="AJ69" i="9"/>
  <c r="AG69" i="9"/>
  <c r="BD69" i="9"/>
  <c r="BZ68" i="9"/>
  <c r="BY68" i="9"/>
  <c r="BX68" i="9"/>
  <c r="BO68" i="9"/>
  <c r="BN68" i="9"/>
  <c r="BL68" i="9"/>
  <c r="BJ68" i="9"/>
  <c r="BH68" i="9"/>
  <c r="BG68" i="9"/>
  <c r="BF68" i="9"/>
  <c r="AY68" i="9"/>
  <c r="BW68" i="9"/>
  <c r="AX68" i="9"/>
  <c r="BV68" i="9"/>
  <c r="AW68" i="9"/>
  <c r="BU68" i="9"/>
  <c r="AV68" i="9"/>
  <c r="BT68" i="9"/>
  <c r="AU68" i="9"/>
  <c r="BS68" i="9"/>
  <c r="AT68" i="9"/>
  <c r="BR68" i="9"/>
  <c r="AS68" i="9"/>
  <c r="BQ68" i="9"/>
  <c r="AR68" i="9"/>
  <c r="AP68" i="9"/>
  <c r="AO68" i="9"/>
  <c r="AN68" i="9"/>
  <c r="AH68" i="9"/>
  <c r="AL68" i="9"/>
  <c r="AG68" i="9"/>
  <c r="BD68" i="9"/>
  <c r="BZ67" i="9"/>
  <c r="BY67" i="9"/>
  <c r="BX67" i="9"/>
  <c r="BO67" i="9"/>
  <c r="BN67" i="9"/>
  <c r="BL67" i="9"/>
  <c r="BJ67" i="9"/>
  <c r="BH67" i="9"/>
  <c r="BG67" i="9"/>
  <c r="BF67" i="9"/>
  <c r="AY67" i="9"/>
  <c r="BW67" i="9"/>
  <c r="AX67" i="9"/>
  <c r="BV67" i="9"/>
  <c r="AW67" i="9"/>
  <c r="BU67" i="9"/>
  <c r="AV67" i="9"/>
  <c r="BT67" i="9"/>
  <c r="AU67" i="9"/>
  <c r="BS67" i="9"/>
  <c r="AT67" i="9"/>
  <c r="BR67" i="9"/>
  <c r="AS67" i="9"/>
  <c r="BQ67" i="9"/>
  <c r="AR67" i="9"/>
  <c r="BP67" i="9"/>
  <c r="AP67" i="9"/>
  <c r="AO67" i="9"/>
  <c r="AN67" i="9"/>
  <c r="AH67" i="9"/>
  <c r="AG67" i="9"/>
  <c r="BD67" i="9"/>
  <c r="BZ209" i="9"/>
  <c r="BY209" i="9"/>
  <c r="BX209" i="9"/>
  <c r="BO209" i="9"/>
  <c r="BN209" i="9"/>
  <c r="BL209" i="9"/>
  <c r="BJ209" i="9"/>
  <c r="BH209" i="9"/>
  <c r="BG209" i="9"/>
  <c r="BF209" i="9"/>
  <c r="AY209" i="9"/>
  <c r="BW209" i="9"/>
  <c r="AX209" i="9"/>
  <c r="BV209" i="9"/>
  <c r="AW209" i="9"/>
  <c r="BU209" i="9"/>
  <c r="AV209" i="9"/>
  <c r="BT209" i="9"/>
  <c r="AU209" i="9"/>
  <c r="BS209" i="9"/>
  <c r="AT209" i="9"/>
  <c r="BR209" i="9"/>
  <c r="AS209" i="9"/>
  <c r="BQ209" i="9"/>
  <c r="AR209" i="9"/>
  <c r="BP209" i="9"/>
  <c r="AP209" i="9"/>
  <c r="AO209" i="9"/>
  <c r="AN209" i="9"/>
  <c r="AH209" i="9"/>
  <c r="AL209" i="9"/>
  <c r="AG209" i="9"/>
  <c r="BD209" i="9"/>
  <c r="BZ66" i="9"/>
  <c r="BY66" i="9"/>
  <c r="BX66" i="9"/>
  <c r="BO66" i="9"/>
  <c r="BN66" i="9"/>
  <c r="BL66" i="9"/>
  <c r="BJ66" i="9"/>
  <c r="BH66" i="9"/>
  <c r="BG66" i="9"/>
  <c r="BF66" i="9"/>
  <c r="AY66" i="9"/>
  <c r="BW66" i="9"/>
  <c r="AX66" i="9"/>
  <c r="BV66" i="9"/>
  <c r="AW66" i="9"/>
  <c r="BU66" i="9"/>
  <c r="AV66" i="9"/>
  <c r="BT66" i="9"/>
  <c r="AU66" i="9"/>
  <c r="BS66" i="9"/>
  <c r="AT66" i="9"/>
  <c r="BR66" i="9"/>
  <c r="AS66" i="9"/>
  <c r="BQ66" i="9"/>
  <c r="AR66" i="9"/>
  <c r="BP66" i="9"/>
  <c r="AP66" i="9"/>
  <c r="AO66" i="9"/>
  <c r="AN66" i="9"/>
  <c r="AH66" i="9"/>
  <c r="AL66" i="9"/>
  <c r="AG66" i="9"/>
  <c r="BD66" i="9"/>
  <c r="BZ65" i="9"/>
  <c r="BY65" i="9"/>
  <c r="BX65" i="9"/>
  <c r="BO65" i="9"/>
  <c r="BN65" i="9"/>
  <c r="BL65" i="9"/>
  <c r="BJ65" i="9"/>
  <c r="BH65" i="9"/>
  <c r="BG65" i="9"/>
  <c r="BF65" i="9"/>
  <c r="AY65" i="9"/>
  <c r="BW65" i="9"/>
  <c r="AX65" i="9"/>
  <c r="BV65" i="9"/>
  <c r="AW65" i="9"/>
  <c r="BU65" i="9"/>
  <c r="AV65" i="9"/>
  <c r="BT65" i="9"/>
  <c r="AU65" i="9"/>
  <c r="BS65" i="9"/>
  <c r="AT65" i="9"/>
  <c r="BR65" i="9"/>
  <c r="AS65" i="9"/>
  <c r="BQ65" i="9"/>
  <c r="AR65" i="9"/>
  <c r="BP65" i="9"/>
  <c r="AP65" i="9"/>
  <c r="AO65" i="9"/>
  <c r="AN65" i="9"/>
  <c r="AH65" i="9"/>
  <c r="AG65" i="9"/>
  <c r="BD65" i="9"/>
  <c r="BZ64" i="9"/>
  <c r="BY64" i="9"/>
  <c r="BX64" i="9"/>
  <c r="BO64" i="9"/>
  <c r="BN64" i="9"/>
  <c r="BL64" i="9"/>
  <c r="BJ64" i="9"/>
  <c r="BH64" i="9"/>
  <c r="BG64" i="9"/>
  <c r="BF64" i="9"/>
  <c r="AY64" i="9"/>
  <c r="BW64" i="9"/>
  <c r="AX64" i="9"/>
  <c r="BV64" i="9"/>
  <c r="AW64" i="9"/>
  <c r="BU64" i="9"/>
  <c r="AV64" i="9"/>
  <c r="BT64" i="9"/>
  <c r="AU64" i="9"/>
  <c r="BS64" i="9"/>
  <c r="AT64" i="9"/>
  <c r="BR64" i="9"/>
  <c r="AS64" i="9"/>
  <c r="BQ64" i="9"/>
  <c r="AR64" i="9"/>
  <c r="AP64" i="9"/>
  <c r="AO64" i="9"/>
  <c r="AN64" i="9"/>
  <c r="AH64" i="9"/>
  <c r="AL64" i="9"/>
  <c r="AG64" i="9"/>
  <c r="BD64" i="9"/>
  <c r="BZ63" i="9"/>
  <c r="BY63" i="9"/>
  <c r="BX63" i="9"/>
  <c r="BO63" i="9"/>
  <c r="BN63" i="9"/>
  <c r="BL63" i="9"/>
  <c r="BJ63" i="9"/>
  <c r="BH63" i="9"/>
  <c r="BG63" i="9"/>
  <c r="BF63" i="9"/>
  <c r="AY63" i="9"/>
  <c r="BW63" i="9"/>
  <c r="AX63" i="9"/>
  <c r="BV63" i="9"/>
  <c r="AW63" i="9"/>
  <c r="BU63" i="9"/>
  <c r="AV63" i="9"/>
  <c r="BT63" i="9"/>
  <c r="AU63" i="9"/>
  <c r="BS63" i="9"/>
  <c r="AT63" i="9"/>
  <c r="BR63" i="9"/>
  <c r="AS63" i="9"/>
  <c r="BQ63" i="9"/>
  <c r="AR63" i="9"/>
  <c r="BP63" i="9"/>
  <c r="AP63" i="9"/>
  <c r="AO63" i="9"/>
  <c r="AN63" i="9"/>
  <c r="AH63" i="9"/>
  <c r="AL63" i="9"/>
  <c r="AG63" i="9"/>
  <c r="BD63" i="9"/>
  <c r="BZ62" i="9"/>
  <c r="BY62" i="9"/>
  <c r="BX62" i="9"/>
  <c r="BO62" i="9"/>
  <c r="BN62" i="9"/>
  <c r="BL62" i="9"/>
  <c r="BJ62" i="9"/>
  <c r="BH62" i="9"/>
  <c r="BG62" i="9"/>
  <c r="BF62" i="9"/>
  <c r="AY62" i="9"/>
  <c r="BW62" i="9"/>
  <c r="AX62" i="9"/>
  <c r="BV62" i="9"/>
  <c r="AW62" i="9"/>
  <c r="BU62" i="9"/>
  <c r="AV62" i="9"/>
  <c r="BT62" i="9"/>
  <c r="AU62" i="9"/>
  <c r="BS62" i="9"/>
  <c r="AT62" i="9"/>
  <c r="AS62" i="9"/>
  <c r="BQ62" i="9"/>
  <c r="AR62" i="9"/>
  <c r="BP62" i="9"/>
  <c r="AP62" i="9"/>
  <c r="AO62" i="9"/>
  <c r="AN62" i="9"/>
  <c r="AH62" i="9"/>
  <c r="AL62" i="9"/>
  <c r="AG62" i="9"/>
  <c r="BD62" i="9"/>
  <c r="BZ61" i="9"/>
  <c r="BY61" i="9"/>
  <c r="BX61" i="9"/>
  <c r="BO61" i="9"/>
  <c r="BN61" i="9"/>
  <c r="BL61" i="9"/>
  <c r="BJ61" i="9"/>
  <c r="BH61" i="9"/>
  <c r="BG61" i="9"/>
  <c r="BF61" i="9"/>
  <c r="AY61" i="9"/>
  <c r="BW61" i="9"/>
  <c r="AX61" i="9"/>
  <c r="BV61" i="9"/>
  <c r="AW61" i="9"/>
  <c r="BU61" i="9"/>
  <c r="AV61" i="9"/>
  <c r="BT61" i="9"/>
  <c r="AU61" i="9"/>
  <c r="BS61" i="9"/>
  <c r="AT61" i="9"/>
  <c r="BR61" i="9"/>
  <c r="AS61" i="9"/>
  <c r="BQ61" i="9"/>
  <c r="AR61" i="9"/>
  <c r="BP61" i="9"/>
  <c r="AP61" i="9"/>
  <c r="AO61" i="9"/>
  <c r="AN61" i="9"/>
  <c r="AH61" i="9"/>
  <c r="AG61" i="9"/>
  <c r="BD61" i="9"/>
  <c r="BZ60" i="9"/>
  <c r="BY60" i="9"/>
  <c r="BX60" i="9"/>
  <c r="BO60" i="9"/>
  <c r="BN60" i="9"/>
  <c r="BL60" i="9"/>
  <c r="BJ60" i="9"/>
  <c r="BH60" i="9"/>
  <c r="BG60" i="9"/>
  <c r="BF60" i="9"/>
  <c r="AY60" i="9"/>
  <c r="BW60" i="9"/>
  <c r="AX60" i="9"/>
  <c r="BV60" i="9"/>
  <c r="AW60" i="9"/>
  <c r="BU60" i="9"/>
  <c r="AV60" i="9"/>
  <c r="BT60" i="9"/>
  <c r="AU60" i="9"/>
  <c r="BS60" i="9"/>
  <c r="AT60" i="9"/>
  <c r="BR60" i="9"/>
  <c r="AS60" i="9"/>
  <c r="BQ60" i="9"/>
  <c r="AR60" i="9"/>
  <c r="BP60" i="9"/>
  <c r="AP60" i="9"/>
  <c r="AO60" i="9"/>
  <c r="AN60" i="9"/>
  <c r="AH60" i="9"/>
  <c r="AG60" i="9"/>
  <c r="BD60" i="9"/>
  <c r="BZ208" i="9"/>
  <c r="BY208" i="9"/>
  <c r="BX208" i="9"/>
  <c r="BO208" i="9"/>
  <c r="BN208" i="9"/>
  <c r="BL208" i="9"/>
  <c r="BJ208" i="9"/>
  <c r="BH208" i="9"/>
  <c r="BG208" i="9"/>
  <c r="BF208" i="9"/>
  <c r="AY208" i="9"/>
  <c r="BW208" i="9"/>
  <c r="AX208" i="9"/>
  <c r="BV208" i="9"/>
  <c r="AW208" i="9"/>
  <c r="BU208" i="9"/>
  <c r="AV208" i="9"/>
  <c r="BT208" i="9"/>
  <c r="AU208" i="9"/>
  <c r="BS208" i="9"/>
  <c r="AT208" i="9"/>
  <c r="BR208" i="9"/>
  <c r="AS208" i="9"/>
  <c r="BQ208" i="9"/>
  <c r="AR208" i="9"/>
  <c r="AP208" i="9"/>
  <c r="AO208" i="9"/>
  <c r="AN208" i="9"/>
  <c r="AH208" i="9"/>
  <c r="AG208" i="9"/>
  <c r="BD208" i="9"/>
  <c r="BZ59" i="9"/>
  <c r="BY59" i="9"/>
  <c r="BX59" i="9"/>
  <c r="BO59" i="9"/>
  <c r="BN59" i="9"/>
  <c r="BL59" i="9"/>
  <c r="BJ59" i="9"/>
  <c r="BH59" i="9"/>
  <c r="BG59" i="9"/>
  <c r="BF59" i="9"/>
  <c r="AY59" i="9"/>
  <c r="BW59" i="9"/>
  <c r="AX59" i="9"/>
  <c r="BV59" i="9"/>
  <c r="AW59" i="9"/>
  <c r="BU59" i="9"/>
  <c r="AV59" i="9"/>
  <c r="BT59" i="9"/>
  <c r="AU59" i="9"/>
  <c r="BS59" i="9"/>
  <c r="AT59" i="9"/>
  <c r="BR59" i="9"/>
  <c r="AS59" i="9"/>
  <c r="BQ59" i="9"/>
  <c r="AR59" i="9"/>
  <c r="BP59" i="9"/>
  <c r="AP59" i="9"/>
  <c r="AO59" i="9"/>
  <c r="AN59" i="9"/>
  <c r="AH59" i="9"/>
  <c r="AG59" i="9"/>
  <c r="BD59" i="9"/>
  <c r="BZ58" i="9"/>
  <c r="BY58" i="9"/>
  <c r="BX58" i="9"/>
  <c r="BO58" i="9"/>
  <c r="BN58" i="9"/>
  <c r="BL58" i="9"/>
  <c r="BJ58" i="9"/>
  <c r="BH58" i="9"/>
  <c r="BG58" i="9"/>
  <c r="BF58" i="9"/>
  <c r="AY58" i="9"/>
  <c r="BW58" i="9"/>
  <c r="AX58" i="9"/>
  <c r="BV58" i="9"/>
  <c r="AW58" i="9"/>
  <c r="BU58" i="9"/>
  <c r="AV58" i="9"/>
  <c r="BT58" i="9"/>
  <c r="AU58" i="9"/>
  <c r="BS58" i="9"/>
  <c r="AT58" i="9"/>
  <c r="BR58" i="9"/>
  <c r="AS58" i="9"/>
  <c r="BQ58" i="9"/>
  <c r="AR58" i="9"/>
  <c r="BP58" i="9"/>
  <c r="AP58" i="9"/>
  <c r="AO58" i="9"/>
  <c r="AN58" i="9"/>
  <c r="AH58" i="9"/>
  <c r="AG58" i="9"/>
  <c r="BD58" i="9"/>
  <c r="BZ207" i="9"/>
  <c r="BY207" i="9"/>
  <c r="BX207" i="9"/>
  <c r="BO207" i="9"/>
  <c r="BN207" i="9"/>
  <c r="BL207" i="9"/>
  <c r="BJ207" i="9"/>
  <c r="BH207" i="9"/>
  <c r="BG207" i="9"/>
  <c r="BF207" i="9"/>
  <c r="AY207" i="9"/>
  <c r="BW207" i="9"/>
  <c r="AX207" i="9"/>
  <c r="BV207" i="9"/>
  <c r="AW207" i="9"/>
  <c r="BU207" i="9"/>
  <c r="AV207" i="9"/>
  <c r="BT207" i="9"/>
  <c r="AU207" i="9"/>
  <c r="BS207" i="9"/>
  <c r="AT207" i="9"/>
  <c r="BR207" i="9"/>
  <c r="AS207" i="9"/>
  <c r="BQ207" i="9"/>
  <c r="AR207" i="9"/>
  <c r="BP207" i="9"/>
  <c r="AP207" i="9"/>
  <c r="AO207" i="9"/>
  <c r="AN207" i="9"/>
  <c r="AH207" i="9"/>
  <c r="AG207" i="9"/>
  <c r="BD207" i="9"/>
  <c r="BZ57" i="9"/>
  <c r="BY57" i="9"/>
  <c r="BX57" i="9"/>
  <c r="BO57" i="9"/>
  <c r="BN57" i="9"/>
  <c r="BL57" i="9"/>
  <c r="BJ57" i="9"/>
  <c r="BH57" i="9"/>
  <c r="BG57" i="9"/>
  <c r="BF57" i="9"/>
  <c r="AY57" i="9"/>
  <c r="BW57" i="9"/>
  <c r="AX57" i="9"/>
  <c r="BV57" i="9"/>
  <c r="AW57" i="9"/>
  <c r="BU57" i="9"/>
  <c r="AV57" i="9"/>
  <c r="BT57" i="9"/>
  <c r="AU57" i="9"/>
  <c r="BS57" i="9"/>
  <c r="AT57" i="9"/>
  <c r="BR57" i="9"/>
  <c r="AS57" i="9"/>
  <c r="BQ57" i="9"/>
  <c r="AR57" i="9"/>
  <c r="AP57" i="9"/>
  <c r="AO57" i="9"/>
  <c r="AN57" i="9"/>
  <c r="AH57" i="9"/>
  <c r="AG57" i="9"/>
  <c r="BD57" i="9"/>
  <c r="BZ206" i="9"/>
  <c r="BY206" i="9"/>
  <c r="BX206" i="9"/>
  <c r="BO206" i="9"/>
  <c r="BN206" i="9"/>
  <c r="BL206" i="9"/>
  <c r="BJ206" i="9"/>
  <c r="BH206" i="9"/>
  <c r="BG206" i="9"/>
  <c r="BF206" i="9"/>
  <c r="AY206" i="9"/>
  <c r="BW206" i="9"/>
  <c r="AX206" i="9"/>
  <c r="BV206" i="9"/>
  <c r="AW206" i="9"/>
  <c r="BU206" i="9"/>
  <c r="AV206" i="9"/>
  <c r="BT206" i="9"/>
  <c r="AU206" i="9"/>
  <c r="BS206" i="9"/>
  <c r="AT206" i="9"/>
  <c r="AS206" i="9"/>
  <c r="BQ206" i="9"/>
  <c r="AR206" i="9"/>
  <c r="BP206" i="9"/>
  <c r="AP206" i="9"/>
  <c r="AO206" i="9"/>
  <c r="AN206" i="9"/>
  <c r="AH206" i="9"/>
  <c r="AG206" i="9"/>
  <c r="BD206" i="9"/>
  <c r="BZ205" i="9"/>
  <c r="BY205" i="9"/>
  <c r="BX205" i="9"/>
  <c r="BO205" i="9"/>
  <c r="BN205" i="9"/>
  <c r="BL205" i="9"/>
  <c r="BJ205" i="9"/>
  <c r="BH205" i="9"/>
  <c r="BG205" i="9"/>
  <c r="BF205" i="9"/>
  <c r="AY205" i="9"/>
  <c r="BW205" i="9"/>
  <c r="AX205" i="9"/>
  <c r="BV205" i="9"/>
  <c r="AW205" i="9"/>
  <c r="BU205" i="9"/>
  <c r="AV205" i="9"/>
  <c r="BT205" i="9"/>
  <c r="AU205" i="9"/>
  <c r="BS205" i="9"/>
  <c r="AT205" i="9"/>
  <c r="BR205" i="9"/>
  <c r="AS205" i="9"/>
  <c r="BQ205" i="9"/>
  <c r="AR205" i="9"/>
  <c r="AP205" i="9"/>
  <c r="AO205" i="9"/>
  <c r="AN205" i="9"/>
  <c r="AH205" i="9"/>
  <c r="AG205" i="9"/>
  <c r="BD205" i="9"/>
  <c r="BZ204" i="9"/>
  <c r="BY204" i="9"/>
  <c r="BX204" i="9"/>
  <c r="BO204" i="9"/>
  <c r="BN204" i="9"/>
  <c r="BL204" i="9"/>
  <c r="BJ204" i="9"/>
  <c r="BH204" i="9"/>
  <c r="BG204" i="9"/>
  <c r="BF204" i="9"/>
  <c r="AY204" i="9"/>
  <c r="BW204" i="9"/>
  <c r="AX204" i="9"/>
  <c r="BV204" i="9"/>
  <c r="AW204" i="9"/>
  <c r="BU204" i="9"/>
  <c r="AV204" i="9"/>
  <c r="BT204" i="9"/>
  <c r="AU204" i="9"/>
  <c r="BS204" i="9"/>
  <c r="AT204" i="9"/>
  <c r="BR204" i="9"/>
  <c r="AS204" i="9"/>
  <c r="BQ204" i="9"/>
  <c r="AR204" i="9"/>
  <c r="BP204" i="9"/>
  <c r="AP204" i="9"/>
  <c r="AO204" i="9"/>
  <c r="AN204" i="9"/>
  <c r="AH204" i="9"/>
  <c r="AG204" i="9"/>
  <c r="BD204" i="9"/>
  <c r="BZ203" i="9"/>
  <c r="BY203" i="9"/>
  <c r="BX203" i="9"/>
  <c r="BO203" i="9"/>
  <c r="BN203" i="9"/>
  <c r="BL203" i="9"/>
  <c r="BJ203" i="9"/>
  <c r="BH203" i="9"/>
  <c r="BG203" i="9"/>
  <c r="BF203" i="9"/>
  <c r="AY203" i="9"/>
  <c r="BW203" i="9"/>
  <c r="AX203" i="9"/>
  <c r="BV203" i="9"/>
  <c r="AW203" i="9"/>
  <c r="BU203" i="9"/>
  <c r="AV203" i="9"/>
  <c r="BT203" i="9"/>
  <c r="AU203" i="9"/>
  <c r="BS203" i="9"/>
  <c r="AT203" i="9"/>
  <c r="BR203" i="9"/>
  <c r="AS203" i="9"/>
  <c r="BQ203" i="9"/>
  <c r="AR203" i="9"/>
  <c r="BP203" i="9"/>
  <c r="AP203" i="9"/>
  <c r="AO203" i="9"/>
  <c r="AN203" i="9"/>
  <c r="AH203" i="9"/>
  <c r="AL203" i="9"/>
  <c r="AG203" i="9"/>
  <c r="BD203" i="9"/>
  <c r="BZ202" i="9"/>
  <c r="BY202" i="9"/>
  <c r="BX202" i="9"/>
  <c r="BO202" i="9"/>
  <c r="BN202" i="9"/>
  <c r="BL202" i="9"/>
  <c r="BJ202" i="9"/>
  <c r="BH202" i="9"/>
  <c r="BG202" i="9"/>
  <c r="BF202" i="9"/>
  <c r="AY202" i="9"/>
  <c r="BW202" i="9"/>
  <c r="AX202" i="9"/>
  <c r="BV202" i="9"/>
  <c r="AW202" i="9"/>
  <c r="BU202" i="9"/>
  <c r="AV202" i="9"/>
  <c r="BT202" i="9"/>
  <c r="AU202" i="9"/>
  <c r="BS202" i="9"/>
  <c r="AT202" i="9"/>
  <c r="BR202" i="9"/>
  <c r="AS202" i="9"/>
  <c r="BQ202" i="9"/>
  <c r="AR202" i="9"/>
  <c r="AP202" i="9"/>
  <c r="AO202" i="9"/>
  <c r="AN202" i="9"/>
  <c r="AH202" i="9"/>
  <c r="AG202" i="9"/>
  <c r="BD202" i="9"/>
  <c r="BZ201" i="9"/>
  <c r="BY201" i="9"/>
  <c r="BX201" i="9"/>
  <c r="BO201" i="9"/>
  <c r="BN201" i="9"/>
  <c r="BL201" i="9"/>
  <c r="BJ201" i="9"/>
  <c r="BH201" i="9"/>
  <c r="BG201" i="9"/>
  <c r="BF201" i="9"/>
  <c r="AY201" i="9"/>
  <c r="BW201" i="9"/>
  <c r="AX201" i="9"/>
  <c r="BV201" i="9"/>
  <c r="AW201" i="9"/>
  <c r="BU201" i="9"/>
  <c r="AV201" i="9"/>
  <c r="BT201" i="9"/>
  <c r="AU201" i="9"/>
  <c r="BS201" i="9"/>
  <c r="AT201" i="9"/>
  <c r="BR201" i="9"/>
  <c r="AS201" i="9"/>
  <c r="BQ201" i="9"/>
  <c r="AR201" i="9"/>
  <c r="AP201" i="9"/>
  <c r="AO201" i="9"/>
  <c r="AN201" i="9"/>
  <c r="AH201" i="9"/>
  <c r="AJ201" i="9"/>
  <c r="AG201" i="9"/>
  <c r="BD201" i="9"/>
  <c r="BZ56" i="9"/>
  <c r="BY56" i="9"/>
  <c r="BX56" i="9"/>
  <c r="BO56" i="9"/>
  <c r="BN56" i="9"/>
  <c r="BL56" i="9"/>
  <c r="BJ56" i="9"/>
  <c r="BH56" i="9"/>
  <c r="BG56" i="9"/>
  <c r="BF56" i="9"/>
  <c r="AY56" i="9"/>
  <c r="BW56" i="9"/>
  <c r="AX56" i="9"/>
  <c r="BV56" i="9"/>
  <c r="AW56" i="9"/>
  <c r="BU56" i="9"/>
  <c r="AV56" i="9"/>
  <c r="BT56" i="9"/>
  <c r="AU56" i="9"/>
  <c r="BS56" i="9"/>
  <c r="AT56" i="9"/>
  <c r="BR56" i="9"/>
  <c r="AS56" i="9"/>
  <c r="BQ56" i="9"/>
  <c r="AR56" i="9"/>
  <c r="BP56" i="9"/>
  <c r="AP56" i="9"/>
  <c r="AO56" i="9"/>
  <c r="AN56" i="9"/>
  <c r="AH56" i="9"/>
  <c r="AK56" i="9"/>
  <c r="AG56" i="9"/>
  <c r="BD56" i="9"/>
  <c r="BZ55" i="9"/>
  <c r="BY55" i="9"/>
  <c r="BX55" i="9"/>
  <c r="BO55" i="9"/>
  <c r="BN55" i="9"/>
  <c r="BL55" i="9"/>
  <c r="BJ55" i="9"/>
  <c r="BH55" i="9"/>
  <c r="BG55" i="9"/>
  <c r="BF55" i="9"/>
  <c r="AY55" i="9"/>
  <c r="BW55" i="9"/>
  <c r="AX55" i="9"/>
  <c r="BV55" i="9"/>
  <c r="AW55" i="9"/>
  <c r="BU55" i="9"/>
  <c r="AV55" i="9"/>
  <c r="BT55" i="9"/>
  <c r="AU55" i="9"/>
  <c r="BS55" i="9"/>
  <c r="AT55" i="9"/>
  <c r="BR55" i="9"/>
  <c r="AS55" i="9"/>
  <c r="BQ55" i="9"/>
  <c r="AR55" i="9"/>
  <c r="BP55" i="9"/>
  <c r="AP55" i="9"/>
  <c r="AO55" i="9"/>
  <c r="AN55" i="9"/>
  <c r="AH55" i="9"/>
  <c r="AL55" i="9"/>
  <c r="AG55" i="9"/>
  <c r="BD55" i="9"/>
  <c r="BZ200" i="9"/>
  <c r="BY200" i="9"/>
  <c r="BX200" i="9"/>
  <c r="BO200" i="9"/>
  <c r="BN200" i="9"/>
  <c r="BL200" i="9"/>
  <c r="BJ200" i="9"/>
  <c r="BH200" i="9"/>
  <c r="BG200" i="9"/>
  <c r="BF200" i="9"/>
  <c r="AY200" i="9"/>
  <c r="BW200" i="9"/>
  <c r="AX200" i="9"/>
  <c r="BV200" i="9"/>
  <c r="AW200" i="9"/>
  <c r="BU200" i="9"/>
  <c r="AV200" i="9"/>
  <c r="BT200" i="9"/>
  <c r="AU200" i="9"/>
  <c r="BS200" i="9"/>
  <c r="AT200" i="9"/>
  <c r="BR200" i="9"/>
  <c r="AS200" i="9"/>
  <c r="BQ200" i="9"/>
  <c r="AR200" i="9"/>
  <c r="AP200" i="9"/>
  <c r="AO200" i="9"/>
  <c r="AN200" i="9"/>
  <c r="AH200" i="9"/>
  <c r="AJ200" i="9"/>
  <c r="AG200" i="9"/>
  <c r="BD200" i="9"/>
  <c r="BZ199" i="9"/>
  <c r="BY199" i="9"/>
  <c r="BX199" i="9"/>
  <c r="BO199" i="9"/>
  <c r="BN199" i="9"/>
  <c r="BL199" i="9"/>
  <c r="BJ199" i="9"/>
  <c r="BH199" i="9"/>
  <c r="BG199" i="9"/>
  <c r="BF199" i="9"/>
  <c r="AY199" i="9"/>
  <c r="BW199" i="9"/>
  <c r="AX199" i="9"/>
  <c r="BV199" i="9"/>
  <c r="AW199" i="9"/>
  <c r="BU199" i="9"/>
  <c r="AV199" i="9"/>
  <c r="BT199" i="9"/>
  <c r="AU199" i="9"/>
  <c r="BS199" i="9"/>
  <c r="AT199" i="9"/>
  <c r="BR199" i="9"/>
  <c r="AS199" i="9"/>
  <c r="BQ199" i="9"/>
  <c r="AR199" i="9"/>
  <c r="AP199" i="9"/>
  <c r="AO199" i="9"/>
  <c r="AN199" i="9"/>
  <c r="AH199" i="9"/>
  <c r="AK199" i="9"/>
  <c r="AG199" i="9"/>
  <c r="BD199" i="9"/>
  <c r="BZ54" i="9"/>
  <c r="BY54" i="9"/>
  <c r="BX54" i="9"/>
  <c r="BO54" i="9"/>
  <c r="BN54" i="9"/>
  <c r="BL54" i="9"/>
  <c r="BJ54" i="9"/>
  <c r="BH54" i="9"/>
  <c r="BG54" i="9"/>
  <c r="BF54" i="9"/>
  <c r="AY54" i="9"/>
  <c r="BW54" i="9"/>
  <c r="AX54" i="9"/>
  <c r="BV54" i="9"/>
  <c r="AW54" i="9"/>
  <c r="BU54" i="9"/>
  <c r="AV54" i="9"/>
  <c r="BT54" i="9"/>
  <c r="AU54" i="9"/>
  <c r="BS54" i="9"/>
  <c r="AT54" i="9"/>
  <c r="BR54" i="9"/>
  <c r="AS54" i="9"/>
  <c r="BQ54" i="9"/>
  <c r="AR54" i="9"/>
  <c r="BP54" i="9"/>
  <c r="AP54" i="9"/>
  <c r="AO54" i="9"/>
  <c r="AN54" i="9"/>
  <c r="AH54" i="9"/>
  <c r="AJ54" i="9"/>
  <c r="AG54" i="9"/>
  <c r="BD54" i="9"/>
  <c r="BZ198" i="9"/>
  <c r="BY198" i="9"/>
  <c r="BX198" i="9"/>
  <c r="BO198" i="9"/>
  <c r="BN198" i="9"/>
  <c r="BL198" i="9"/>
  <c r="BJ198" i="9"/>
  <c r="BH198" i="9"/>
  <c r="BG198" i="9"/>
  <c r="BF198" i="9"/>
  <c r="AY198" i="9"/>
  <c r="BW198" i="9"/>
  <c r="AX198" i="9"/>
  <c r="BV198" i="9"/>
  <c r="AW198" i="9"/>
  <c r="BU198" i="9"/>
  <c r="AV198" i="9"/>
  <c r="BT198" i="9"/>
  <c r="AU198" i="9"/>
  <c r="BS198" i="9"/>
  <c r="AT198" i="9"/>
  <c r="BR198" i="9"/>
  <c r="AS198" i="9"/>
  <c r="BQ198" i="9"/>
  <c r="AR198" i="9"/>
  <c r="BP198" i="9"/>
  <c r="AP198" i="9"/>
  <c r="AO198" i="9"/>
  <c r="AN198" i="9"/>
  <c r="AH198" i="9"/>
  <c r="AG198" i="9"/>
  <c r="BD198" i="9"/>
  <c r="BZ197" i="9"/>
  <c r="BY197" i="9"/>
  <c r="BX197" i="9"/>
  <c r="BO197" i="9"/>
  <c r="BN197" i="9"/>
  <c r="BL197" i="9"/>
  <c r="BJ197" i="9"/>
  <c r="BH197" i="9"/>
  <c r="BG197" i="9"/>
  <c r="BF197" i="9"/>
  <c r="AY197" i="9"/>
  <c r="BW197" i="9"/>
  <c r="AX197" i="9"/>
  <c r="BV197" i="9"/>
  <c r="AW197" i="9"/>
  <c r="BU197" i="9"/>
  <c r="AV197" i="9"/>
  <c r="BT197" i="9"/>
  <c r="AU197" i="9"/>
  <c r="BS197" i="9"/>
  <c r="AT197" i="9"/>
  <c r="BR197" i="9"/>
  <c r="AS197" i="9"/>
  <c r="BQ197" i="9"/>
  <c r="AR197" i="9"/>
  <c r="AP197" i="9"/>
  <c r="AO197" i="9"/>
  <c r="AN197" i="9"/>
  <c r="AH197" i="9"/>
  <c r="AG197" i="9"/>
  <c r="BD197" i="9"/>
  <c r="BZ196" i="9"/>
  <c r="BY196" i="9"/>
  <c r="BX196" i="9"/>
  <c r="BO196" i="9"/>
  <c r="BN196" i="9"/>
  <c r="BL196" i="9"/>
  <c r="BJ196" i="9"/>
  <c r="BH196" i="9"/>
  <c r="BG196" i="9"/>
  <c r="BF196" i="9"/>
  <c r="AY196" i="9"/>
  <c r="BW196" i="9"/>
  <c r="AX196" i="9"/>
  <c r="BV196" i="9"/>
  <c r="AW196" i="9"/>
  <c r="BU196" i="9"/>
  <c r="AV196" i="9"/>
  <c r="BT196" i="9"/>
  <c r="AU196" i="9"/>
  <c r="BS196" i="9"/>
  <c r="AT196" i="9"/>
  <c r="BR196" i="9"/>
  <c r="AS196" i="9"/>
  <c r="BQ196" i="9"/>
  <c r="AR196" i="9"/>
  <c r="AP196" i="9"/>
  <c r="AO196" i="9"/>
  <c r="AN196" i="9"/>
  <c r="AH196" i="9"/>
  <c r="AG196" i="9"/>
  <c r="BD196" i="9"/>
  <c r="BZ195" i="9"/>
  <c r="BY195" i="9"/>
  <c r="BX195" i="9"/>
  <c r="BO195" i="9"/>
  <c r="BN195" i="9"/>
  <c r="BL195" i="9"/>
  <c r="BJ195" i="9"/>
  <c r="BH195" i="9"/>
  <c r="BG195" i="9"/>
  <c r="BF195" i="9"/>
  <c r="AY195" i="9"/>
  <c r="BW195" i="9"/>
  <c r="AX195" i="9"/>
  <c r="BV195" i="9"/>
  <c r="AW195" i="9"/>
  <c r="BU195" i="9"/>
  <c r="AV195" i="9"/>
  <c r="BT195" i="9"/>
  <c r="AU195" i="9"/>
  <c r="BS195" i="9"/>
  <c r="AT195" i="9"/>
  <c r="BR195" i="9"/>
  <c r="AS195" i="9"/>
  <c r="BQ195" i="9"/>
  <c r="AR195" i="9"/>
  <c r="AP195" i="9"/>
  <c r="AO195" i="9"/>
  <c r="AN195" i="9"/>
  <c r="AH195" i="9"/>
  <c r="AG195" i="9"/>
  <c r="BD195" i="9"/>
  <c r="BZ194" i="9"/>
  <c r="BY194" i="9"/>
  <c r="BX194" i="9"/>
  <c r="BO194" i="9"/>
  <c r="BN194" i="9"/>
  <c r="BL194" i="9"/>
  <c r="BJ194" i="9"/>
  <c r="BH194" i="9"/>
  <c r="BG194" i="9"/>
  <c r="BF194" i="9"/>
  <c r="AY194" i="9"/>
  <c r="BW194" i="9"/>
  <c r="AX194" i="9"/>
  <c r="BV194" i="9"/>
  <c r="AW194" i="9"/>
  <c r="BU194" i="9"/>
  <c r="AV194" i="9"/>
  <c r="BT194" i="9"/>
  <c r="AU194" i="9"/>
  <c r="BS194" i="9"/>
  <c r="AT194" i="9"/>
  <c r="BR194" i="9"/>
  <c r="AS194" i="9"/>
  <c r="BQ194" i="9"/>
  <c r="AR194" i="9"/>
  <c r="BP194" i="9"/>
  <c r="AP194" i="9"/>
  <c r="AO194" i="9"/>
  <c r="AN194" i="9"/>
  <c r="AH194" i="9"/>
  <c r="AI194" i="9"/>
  <c r="AG194" i="9"/>
  <c r="BD194" i="9"/>
  <c r="BZ193" i="9"/>
  <c r="BY193" i="9"/>
  <c r="BX193" i="9"/>
  <c r="BO193" i="9"/>
  <c r="BN193" i="9"/>
  <c r="BL193" i="9"/>
  <c r="BJ193" i="9"/>
  <c r="BH193" i="9"/>
  <c r="BG193" i="9"/>
  <c r="BF193" i="9"/>
  <c r="AY193" i="9"/>
  <c r="BW193" i="9"/>
  <c r="AX193" i="9"/>
  <c r="BV193" i="9"/>
  <c r="AW193" i="9"/>
  <c r="BU193" i="9"/>
  <c r="AV193" i="9"/>
  <c r="BT193" i="9"/>
  <c r="AU193" i="9"/>
  <c r="BS193" i="9"/>
  <c r="AT193" i="9"/>
  <c r="BR193" i="9"/>
  <c r="AS193" i="9"/>
  <c r="BQ193" i="9"/>
  <c r="AR193" i="9"/>
  <c r="AP193" i="9"/>
  <c r="AO193" i="9"/>
  <c r="AN193" i="9"/>
  <c r="AH193" i="9"/>
  <c r="AL193" i="9"/>
  <c r="AG193" i="9"/>
  <c r="BD193" i="9"/>
  <c r="BZ192" i="9"/>
  <c r="BY192" i="9"/>
  <c r="BX192" i="9"/>
  <c r="BO192" i="9"/>
  <c r="BN192" i="9"/>
  <c r="BL192" i="9"/>
  <c r="BJ192" i="9"/>
  <c r="BH192" i="9"/>
  <c r="BG192" i="9"/>
  <c r="BF192" i="9"/>
  <c r="AY192" i="9"/>
  <c r="BW192" i="9"/>
  <c r="AX192" i="9"/>
  <c r="BV192" i="9"/>
  <c r="AW192" i="9"/>
  <c r="BU192" i="9"/>
  <c r="AV192" i="9"/>
  <c r="BT192" i="9"/>
  <c r="AU192" i="9"/>
  <c r="BS192" i="9"/>
  <c r="AT192" i="9"/>
  <c r="BR192" i="9"/>
  <c r="AS192" i="9"/>
  <c r="BQ192" i="9"/>
  <c r="AR192" i="9"/>
  <c r="BP192" i="9"/>
  <c r="AP192" i="9"/>
  <c r="AO192" i="9"/>
  <c r="AN192" i="9"/>
  <c r="AH192" i="9"/>
  <c r="AJ192" i="9"/>
  <c r="AG192" i="9"/>
  <c r="BD192" i="9"/>
  <c r="BZ191" i="9"/>
  <c r="BY191" i="9"/>
  <c r="BX191" i="9"/>
  <c r="BO191" i="9"/>
  <c r="BN191" i="9"/>
  <c r="BL191" i="9"/>
  <c r="BJ191" i="9"/>
  <c r="BH191" i="9"/>
  <c r="BG191" i="9"/>
  <c r="BF191" i="9"/>
  <c r="AY191" i="9"/>
  <c r="BW191" i="9"/>
  <c r="AX191" i="9"/>
  <c r="BV191" i="9"/>
  <c r="AW191" i="9"/>
  <c r="BU191" i="9"/>
  <c r="AV191" i="9"/>
  <c r="BT191" i="9"/>
  <c r="AU191" i="9"/>
  <c r="BS191" i="9"/>
  <c r="AT191" i="9"/>
  <c r="BR191" i="9"/>
  <c r="AS191" i="9"/>
  <c r="BQ191" i="9"/>
  <c r="AR191" i="9"/>
  <c r="AP191" i="9"/>
  <c r="AO191" i="9"/>
  <c r="AN191" i="9"/>
  <c r="AH191" i="9"/>
  <c r="AL191" i="9"/>
  <c r="AG191" i="9"/>
  <c r="BD191" i="9"/>
  <c r="BZ190" i="9"/>
  <c r="BY190" i="9"/>
  <c r="BX190" i="9"/>
  <c r="BO190" i="9"/>
  <c r="BN190" i="9"/>
  <c r="BL190" i="9"/>
  <c r="BJ190" i="9"/>
  <c r="BH190" i="9"/>
  <c r="BG190" i="9"/>
  <c r="BF190" i="9"/>
  <c r="AY190" i="9"/>
  <c r="BW190" i="9"/>
  <c r="AX190" i="9"/>
  <c r="BV190" i="9"/>
  <c r="AW190" i="9"/>
  <c r="BU190" i="9"/>
  <c r="AV190" i="9"/>
  <c r="BT190" i="9"/>
  <c r="AU190" i="9"/>
  <c r="BS190" i="9"/>
  <c r="AT190" i="9"/>
  <c r="BR190" i="9"/>
  <c r="AS190" i="9"/>
  <c r="BQ190" i="9"/>
  <c r="AR190" i="9"/>
  <c r="BP190" i="9"/>
  <c r="AP190" i="9"/>
  <c r="AO190" i="9"/>
  <c r="AN190" i="9"/>
  <c r="AH190" i="9"/>
  <c r="AI190" i="9"/>
  <c r="AG190" i="9"/>
  <c r="BD190" i="9"/>
  <c r="BZ189" i="9"/>
  <c r="BY189" i="9"/>
  <c r="BX189" i="9"/>
  <c r="BO189" i="9"/>
  <c r="BN189" i="9"/>
  <c r="BL189" i="9"/>
  <c r="BJ189" i="9"/>
  <c r="BH189" i="9"/>
  <c r="BG189" i="9"/>
  <c r="BF189" i="9"/>
  <c r="AY189" i="9"/>
  <c r="BW189" i="9"/>
  <c r="AX189" i="9"/>
  <c r="BV189" i="9"/>
  <c r="AW189" i="9"/>
  <c r="BU189" i="9"/>
  <c r="AV189" i="9"/>
  <c r="BT189" i="9"/>
  <c r="AU189" i="9"/>
  <c r="BS189" i="9"/>
  <c r="AT189" i="9"/>
  <c r="BR189" i="9"/>
  <c r="AS189" i="9"/>
  <c r="BQ189" i="9"/>
  <c r="AR189" i="9"/>
  <c r="AP189" i="9"/>
  <c r="AO189" i="9"/>
  <c r="AN189" i="9"/>
  <c r="AH189" i="9"/>
  <c r="AG189" i="9"/>
  <c r="BD189" i="9"/>
  <c r="BZ188" i="9"/>
  <c r="BY188" i="9"/>
  <c r="BX188" i="9"/>
  <c r="BO188" i="9"/>
  <c r="BN188" i="9"/>
  <c r="BL188" i="9"/>
  <c r="BJ188" i="9"/>
  <c r="BH188" i="9"/>
  <c r="BG188" i="9"/>
  <c r="BF188" i="9"/>
  <c r="AY188" i="9"/>
  <c r="BW188" i="9"/>
  <c r="AX188" i="9"/>
  <c r="BV188" i="9"/>
  <c r="AW188" i="9"/>
  <c r="BU188" i="9"/>
  <c r="AV188" i="9"/>
  <c r="BT188" i="9"/>
  <c r="AU188" i="9"/>
  <c r="BS188" i="9"/>
  <c r="AT188" i="9"/>
  <c r="BR188" i="9"/>
  <c r="AS188" i="9"/>
  <c r="BQ188" i="9"/>
  <c r="AR188" i="9"/>
  <c r="BP188" i="9"/>
  <c r="AP188" i="9"/>
  <c r="AO188" i="9"/>
  <c r="AN188" i="9"/>
  <c r="AH188" i="9"/>
  <c r="AG188" i="9"/>
  <c r="BD188" i="9"/>
  <c r="BZ187" i="9"/>
  <c r="BY187" i="9"/>
  <c r="BX187" i="9"/>
  <c r="BO187" i="9"/>
  <c r="BN187" i="9"/>
  <c r="BL187" i="9"/>
  <c r="BJ187" i="9"/>
  <c r="BH187" i="9"/>
  <c r="BG187" i="9"/>
  <c r="BF187" i="9"/>
  <c r="AY187" i="9"/>
  <c r="BW187" i="9"/>
  <c r="AX187" i="9"/>
  <c r="BV187" i="9"/>
  <c r="AW187" i="9"/>
  <c r="BU187" i="9"/>
  <c r="AV187" i="9"/>
  <c r="BT187" i="9"/>
  <c r="AU187" i="9"/>
  <c r="BS187" i="9"/>
  <c r="AT187" i="9"/>
  <c r="BR187" i="9"/>
  <c r="AS187" i="9"/>
  <c r="BQ187" i="9"/>
  <c r="AR187" i="9"/>
  <c r="BP187" i="9"/>
  <c r="AP187" i="9"/>
  <c r="AO187" i="9"/>
  <c r="AN187" i="9"/>
  <c r="AH187" i="9"/>
  <c r="AL187" i="9"/>
  <c r="AG187" i="9"/>
  <c r="BD187" i="9"/>
  <c r="BZ186" i="9"/>
  <c r="BY186" i="9"/>
  <c r="BX186" i="9"/>
  <c r="BO186" i="9"/>
  <c r="BN186" i="9"/>
  <c r="BL186" i="9"/>
  <c r="BJ186" i="9"/>
  <c r="BH186" i="9"/>
  <c r="BG186" i="9"/>
  <c r="BF186" i="9"/>
  <c r="AY186" i="9"/>
  <c r="BW186" i="9"/>
  <c r="AX186" i="9"/>
  <c r="BV186" i="9"/>
  <c r="AW186" i="9"/>
  <c r="BU186" i="9"/>
  <c r="AV186" i="9"/>
  <c r="BT186" i="9"/>
  <c r="AU186" i="9"/>
  <c r="BS186" i="9"/>
  <c r="AT186" i="9"/>
  <c r="BR186" i="9"/>
  <c r="AS186" i="9"/>
  <c r="BQ186" i="9"/>
  <c r="AR186" i="9"/>
  <c r="AP186" i="9"/>
  <c r="AO186" i="9"/>
  <c r="AN186" i="9"/>
  <c r="AH186" i="9"/>
  <c r="AG186" i="9"/>
  <c r="BD186" i="9"/>
  <c r="BZ185" i="9"/>
  <c r="BY185" i="9"/>
  <c r="BX185" i="9"/>
  <c r="BO185" i="9"/>
  <c r="BN185" i="9"/>
  <c r="BL185" i="9"/>
  <c r="BJ185" i="9"/>
  <c r="BH185" i="9"/>
  <c r="BG185" i="9"/>
  <c r="BF185" i="9"/>
  <c r="AY185" i="9"/>
  <c r="BW185" i="9"/>
  <c r="AX185" i="9"/>
  <c r="BV185" i="9"/>
  <c r="AW185" i="9"/>
  <c r="BU185" i="9"/>
  <c r="AV185" i="9"/>
  <c r="BT185" i="9"/>
  <c r="AU185" i="9"/>
  <c r="BS185" i="9"/>
  <c r="AT185" i="9"/>
  <c r="BR185" i="9"/>
  <c r="AS185" i="9"/>
  <c r="BQ185" i="9"/>
  <c r="AR185" i="9"/>
  <c r="BP185" i="9"/>
  <c r="AP185" i="9"/>
  <c r="AO185" i="9"/>
  <c r="AN185" i="9"/>
  <c r="AH185" i="9"/>
  <c r="AG185" i="9"/>
  <c r="BD185" i="9"/>
  <c r="BZ184" i="9"/>
  <c r="BY184" i="9"/>
  <c r="BX184" i="9"/>
  <c r="BO184" i="9"/>
  <c r="BN184" i="9"/>
  <c r="BL184" i="9"/>
  <c r="BJ184" i="9"/>
  <c r="BH184" i="9"/>
  <c r="BG184" i="9"/>
  <c r="BF184" i="9"/>
  <c r="AY184" i="9"/>
  <c r="BW184" i="9"/>
  <c r="AX184" i="9"/>
  <c r="BV184" i="9"/>
  <c r="AW184" i="9"/>
  <c r="BU184" i="9"/>
  <c r="AV184" i="9"/>
  <c r="BT184" i="9"/>
  <c r="AU184" i="9"/>
  <c r="BS184" i="9"/>
  <c r="AT184" i="9"/>
  <c r="BR184" i="9"/>
  <c r="AS184" i="9"/>
  <c r="BQ184" i="9"/>
  <c r="AR184" i="9"/>
  <c r="BP184" i="9"/>
  <c r="AP184" i="9"/>
  <c r="AO184" i="9"/>
  <c r="AN184" i="9"/>
  <c r="AH184" i="9"/>
  <c r="AI184" i="9"/>
  <c r="AG184" i="9"/>
  <c r="BD184" i="9"/>
  <c r="BZ183" i="9"/>
  <c r="BY183" i="9"/>
  <c r="BX183" i="9"/>
  <c r="BO183" i="9"/>
  <c r="BN183" i="9"/>
  <c r="BL183" i="9"/>
  <c r="BJ183" i="9"/>
  <c r="BH183" i="9"/>
  <c r="BG183" i="9"/>
  <c r="BF183" i="9"/>
  <c r="AY183" i="9"/>
  <c r="BW183" i="9"/>
  <c r="AX183" i="9"/>
  <c r="BV183" i="9"/>
  <c r="AW183" i="9"/>
  <c r="BU183" i="9"/>
  <c r="AV183" i="9"/>
  <c r="BT183" i="9"/>
  <c r="AU183" i="9"/>
  <c r="BS183" i="9"/>
  <c r="AT183" i="9"/>
  <c r="BR183" i="9"/>
  <c r="AS183" i="9"/>
  <c r="BQ183" i="9"/>
  <c r="AR183" i="9"/>
  <c r="BP183" i="9"/>
  <c r="AP183" i="9"/>
  <c r="AO183" i="9"/>
  <c r="AN183" i="9"/>
  <c r="AH183" i="9"/>
  <c r="AG183" i="9"/>
  <c r="BD183" i="9"/>
  <c r="BZ182" i="9"/>
  <c r="BY182" i="9"/>
  <c r="BX182" i="9"/>
  <c r="BO182" i="9"/>
  <c r="BN182" i="9"/>
  <c r="BL182" i="9"/>
  <c r="BJ182" i="9"/>
  <c r="BH182" i="9"/>
  <c r="BG182" i="9"/>
  <c r="BF182" i="9"/>
  <c r="AY182" i="9"/>
  <c r="BW182" i="9"/>
  <c r="AX182" i="9"/>
  <c r="BV182" i="9"/>
  <c r="AW182" i="9"/>
  <c r="BU182" i="9"/>
  <c r="AV182" i="9"/>
  <c r="BT182" i="9"/>
  <c r="AU182" i="9"/>
  <c r="BS182" i="9"/>
  <c r="AT182" i="9"/>
  <c r="BR182" i="9"/>
  <c r="AS182" i="9"/>
  <c r="BQ182" i="9"/>
  <c r="AR182" i="9"/>
  <c r="AP182" i="9"/>
  <c r="AO182" i="9"/>
  <c r="AN182" i="9"/>
  <c r="AH182" i="9"/>
  <c r="AK182" i="9"/>
  <c r="AG182" i="9"/>
  <c r="BD182" i="9"/>
  <c r="BZ181" i="9"/>
  <c r="BY181" i="9"/>
  <c r="BX181" i="9"/>
  <c r="BO181" i="9"/>
  <c r="BN181" i="9"/>
  <c r="BL181" i="9"/>
  <c r="BJ181" i="9"/>
  <c r="BH181" i="9"/>
  <c r="BG181" i="9"/>
  <c r="BF181" i="9"/>
  <c r="AY181" i="9"/>
  <c r="BW181" i="9"/>
  <c r="AX181" i="9"/>
  <c r="BV181" i="9"/>
  <c r="AW181" i="9"/>
  <c r="BU181" i="9"/>
  <c r="AV181" i="9"/>
  <c r="BT181" i="9"/>
  <c r="AU181" i="9"/>
  <c r="BS181" i="9"/>
  <c r="AT181" i="9"/>
  <c r="BR181" i="9"/>
  <c r="AS181" i="9"/>
  <c r="BQ181" i="9"/>
  <c r="AR181" i="9"/>
  <c r="BP181" i="9"/>
  <c r="AP181" i="9"/>
  <c r="AO181" i="9"/>
  <c r="AN181" i="9"/>
  <c r="AH181" i="9"/>
  <c r="AG181" i="9"/>
  <c r="BD181" i="9"/>
  <c r="BZ180" i="9"/>
  <c r="BY180" i="9"/>
  <c r="BX180" i="9"/>
  <c r="BO180" i="9"/>
  <c r="BN180" i="9"/>
  <c r="BL180" i="9"/>
  <c r="BJ180" i="9"/>
  <c r="BH180" i="9"/>
  <c r="BG180" i="9"/>
  <c r="BF180" i="9"/>
  <c r="AY180" i="9"/>
  <c r="BW180" i="9"/>
  <c r="AX180" i="9"/>
  <c r="BV180" i="9"/>
  <c r="AW180" i="9"/>
  <c r="BU180" i="9"/>
  <c r="AV180" i="9"/>
  <c r="BT180" i="9"/>
  <c r="AU180" i="9"/>
  <c r="BS180" i="9"/>
  <c r="AT180" i="9"/>
  <c r="BR180" i="9"/>
  <c r="AS180" i="9"/>
  <c r="BQ180" i="9"/>
  <c r="AR180" i="9"/>
  <c r="BP180" i="9"/>
  <c r="AP180" i="9"/>
  <c r="AO180" i="9"/>
  <c r="AN180" i="9"/>
  <c r="AH180" i="9"/>
  <c r="AG180" i="9"/>
  <c r="BD180" i="9"/>
  <c r="BZ179" i="9"/>
  <c r="BY179" i="9"/>
  <c r="BX179" i="9"/>
  <c r="BO179" i="9"/>
  <c r="BN179" i="9"/>
  <c r="BL179" i="9"/>
  <c r="BJ179" i="9"/>
  <c r="BH179" i="9"/>
  <c r="BG179" i="9"/>
  <c r="BF179" i="9"/>
  <c r="AY179" i="9"/>
  <c r="BW179" i="9"/>
  <c r="AX179" i="9"/>
  <c r="BV179" i="9"/>
  <c r="AW179" i="9"/>
  <c r="BU179" i="9"/>
  <c r="AV179" i="9"/>
  <c r="BT179" i="9"/>
  <c r="AU179" i="9"/>
  <c r="BS179" i="9"/>
  <c r="AT179" i="9"/>
  <c r="BR179" i="9"/>
  <c r="AS179" i="9"/>
  <c r="BQ179" i="9"/>
  <c r="AR179" i="9"/>
  <c r="BP179" i="9"/>
  <c r="AP179" i="9"/>
  <c r="AO179" i="9"/>
  <c r="AN179" i="9"/>
  <c r="AH179" i="9"/>
  <c r="AL179" i="9"/>
  <c r="AG179" i="9"/>
  <c r="BD179" i="9"/>
  <c r="BZ178" i="9"/>
  <c r="BY178" i="9"/>
  <c r="BX178" i="9"/>
  <c r="BO178" i="9"/>
  <c r="BN178" i="9"/>
  <c r="BL178" i="9"/>
  <c r="BJ178" i="9"/>
  <c r="BH178" i="9"/>
  <c r="BG178" i="9"/>
  <c r="BF178" i="9"/>
  <c r="AY178" i="9"/>
  <c r="BW178" i="9"/>
  <c r="AX178" i="9"/>
  <c r="BV178" i="9"/>
  <c r="AW178" i="9"/>
  <c r="BU178" i="9"/>
  <c r="AV178" i="9"/>
  <c r="BT178" i="9"/>
  <c r="AU178" i="9"/>
  <c r="BS178" i="9"/>
  <c r="AT178" i="9"/>
  <c r="BR178" i="9"/>
  <c r="AS178" i="9"/>
  <c r="BQ178" i="9"/>
  <c r="AR178" i="9"/>
  <c r="AP178" i="9"/>
  <c r="AO178" i="9"/>
  <c r="AN178" i="9"/>
  <c r="AH178" i="9"/>
  <c r="AG178" i="9"/>
  <c r="BD178" i="9"/>
  <c r="BZ177" i="9"/>
  <c r="BY177" i="9"/>
  <c r="BX177" i="9"/>
  <c r="BO177" i="9"/>
  <c r="BN177" i="9"/>
  <c r="BL177" i="9"/>
  <c r="BJ177" i="9"/>
  <c r="BH177" i="9"/>
  <c r="BG177" i="9"/>
  <c r="BF177" i="9"/>
  <c r="AY177" i="9"/>
  <c r="BW177" i="9"/>
  <c r="AX177" i="9"/>
  <c r="BV177" i="9"/>
  <c r="AW177" i="9"/>
  <c r="BU177" i="9"/>
  <c r="AV177" i="9"/>
  <c r="BT177" i="9"/>
  <c r="AU177" i="9"/>
  <c r="BS177" i="9"/>
  <c r="AT177" i="9"/>
  <c r="BR177" i="9"/>
  <c r="AS177" i="9"/>
  <c r="BQ177" i="9"/>
  <c r="AR177" i="9"/>
  <c r="BP177" i="9"/>
  <c r="AP177" i="9"/>
  <c r="AO177" i="9"/>
  <c r="AN177" i="9"/>
  <c r="AH177" i="9"/>
  <c r="AG177" i="9"/>
  <c r="BD177" i="9"/>
  <c r="BZ176" i="9"/>
  <c r="BY176" i="9"/>
  <c r="BX176" i="9"/>
  <c r="BO176" i="9"/>
  <c r="BN176" i="9"/>
  <c r="BL176" i="9"/>
  <c r="BJ176" i="9"/>
  <c r="BH176" i="9"/>
  <c r="BG176" i="9"/>
  <c r="BF176" i="9"/>
  <c r="AY176" i="9"/>
  <c r="BW176" i="9"/>
  <c r="AX176" i="9"/>
  <c r="BV176" i="9"/>
  <c r="AW176" i="9"/>
  <c r="BU176" i="9"/>
  <c r="AV176" i="9"/>
  <c r="BT176" i="9"/>
  <c r="AU176" i="9"/>
  <c r="BS176" i="9"/>
  <c r="AT176" i="9"/>
  <c r="BR176" i="9"/>
  <c r="AS176" i="9"/>
  <c r="AR176" i="9"/>
  <c r="BP176" i="9"/>
  <c r="AP176" i="9"/>
  <c r="AO176" i="9"/>
  <c r="AN176" i="9"/>
  <c r="AH176" i="9"/>
  <c r="AI176" i="9"/>
  <c r="AG176" i="9"/>
  <c r="BD176" i="9"/>
  <c r="BZ175" i="9"/>
  <c r="BY175" i="9"/>
  <c r="BX175" i="9"/>
  <c r="BO175" i="9"/>
  <c r="BN175" i="9"/>
  <c r="BL175" i="9"/>
  <c r="BJ175" i="9"/>
  <c r="BH175" i="9"/>
  <c r="BG175" i="9"/>
  <c r="BF175" i="9"/>
  <c r="AY175" i="9"/>
  <c r="BW175" i="9"/>
  <c r="AX175" i="9"/>
  <c r="BV175" i="9"/>
  <c r="AW175" i="9"/>
  <c r="BU175" i="9"/>
  <c r="AV175" i="9"/>
  <c r="BT175" i="9"/>
  <c r="AU175" i="9"/>
  <c r="BS175" i="9"/>
  <c r="AT175" i="9"/>
  <c r="BR175" i="9"/>
  <c r="AS175" i="9"/>
  <c r="BQ175" i="9"/>
  <c r="AR175" i="9"/>
  <c r="BP175" i="9"/>
  <c r="AP175" i="9"/>
  <c r="AO175" i="9"/>
  <c r="AN175" i="9"/>
  <c r="AH175" i="9"/>
  <c r="AG175" i="9"/>
  <c r="BD175" i="9"/>
  <c r="BZ174" i="9"/>
  <c r="BY174" i="9"/>
  <c r="BX174" i="9"/>
  <c r="BO174" i="9"/>
  <c r="BN174" i="9"/>
  <c r="BL174" i="9"/>
  <c r="BJ174" i="9"/>
  <c r="BH174" i="9"/>
  <c r="BG174" i="9"/>
  <c r="BF174" i="9"/>
  <c r="AY174" i="9"/>
  <c r="BW174" i="9"/>
  <c r="AX174" i="9"/>
  <c r="BV174" i="9"/>
  <c r="AW174" i="9"/>
  <c r="BU174" i="9"/>
  <c r="AV174" i="9"/>
  <c r="BT174" i="9"/>
  <c r="AU174" i="9"/>
  <c r="BS174" i="9"/>
  <c r="AT174" i="9"/>
  <c r="BR174" i="9"/>
  <c r="AS174" i="9"/>
  <c r="BQ174" i="9"/>
  <c r="AR174" i="9"/>
  <c r="AP174" i="9"/>
  <c r="AO174" i="9"/>
  <c r="AN174" i="9"/>
  <c r="AH174" i="9"/>
  <c r="AL174" i="9"/>
  <c r="AG174" i="9"/>
  <c r="BD174" i="9"/>
  <c r="BZ173" i="9"/>
  <c r="BY173" i="9"/>
  <c r="BX173" i="9"/>
  <c r="BO173" i="9"/>
  <c r="BN173" i="9"/>
  <c r="BL173" i="9"/>
  <c r="BJ173" i="9"/>
  <c r="BH173" i="9"/>
  <c r="BG173" i="9"/>
  <c r="BF173" i="9"/>
  <c r="AY173" i="9"/>
  <c r="BW173" i="9"/>
  <c r="AX173" i="9"/>
  <c r="BV173" i="9"/>
  <c r="AW173" i="9"/>
  <c r="BU173" i="9"/>
  <c r="AV173" i="9"/>
  <c r="BT173" i="9"/>
  <c r="AU173" i="9"/>
  <c r="BS173" i="9"/>
  <c r="AT173" i="9"/>
  <c r="BR173" i="9"/>
  <c r="AS173" i="9"/>
  <c r="BQ173" i="9"/>
  <c r="AR173" i="9"/>
  <c r="BP173" i="9"/>
  <c r="AP173" i="9"/>
  <c r="AO173" i="9"/>
  <c r="AN173" i="9"/>
  <c r="AH173" i="9"/>
  <c r="AG173" i="9"/>
  <c r="BD173" i="9"/>
  <c r="BZ172" i="9"/>
  <c r="BY172" i="9"/>
  <c r="BX172" i="9"/>
  <c r="BO172" i="9"/>
  <c r="BN172" i="9"/>
  <c r="BL172" i="9"/>
  <c r="BJ172" i="9"/>
  <c r="BH172" i="9"/>
  <c r="BG172" i="9"/>
  <c r="BF172" i="9"/>
  <c r="AY172" i="9"/>
  <c r="BW172" i="9"/>
  <c r="AX172" i="9"/>
  <c r="BV172" i="9"/>
  <c r="AW172" i="9"/>
  <c r="BU172" i="9"/>
  <c r="AV172" i="9"/>
  <c r="BT172" i="9"/>
  <c r="AU172" i="9"/>
  <c r="BS172" i="9"/>
  <c r="AT172" i="9"/>
  <c r="BR172" i="9"/>
  <c r="AS172" i="9"/>
  <c r="AR172" i="9"/>
  <c r="BP172" i="9"/>
  <c r="AP172" i="9"/>
  <c r="AO172" i="9"/>
  <c r="AN172" i="9"/>
  <c r="AH172" i="9"/>
  <c r="AK172" i="9"/>
  <c r="AG172" i="9"/>
  <c r="BD172" i="9"/>
  <c r="BZ171" i="9"/>
  <c r="BY171" i="9"/>
  <c r="BX171" i="9"/>
  <c r="BO171" i="9"/>
  <c r="BN171" i="9"/>
  <c r="BL171" i="9"/>
  <c r="BJ171" i="9"/>
  <c r="BH171" i="9"/>
  <c r="BG171" i="9"/>
  <c r="BF171" i="9"/>
  <c r="AY171" i="9"/>
  <c r="BW171" i="9"/>
  <c r="AX171" i="9"/>
  <c r="BV171" i="9"/>
  <c r="AW171" i="9"/>
  <c r="BU171" i="9"/>
  <c r="AV171" i="9"/>
  <c r="BT171" i="9"/>
  <c r="AU171" i="9"/>
  <c r="BS171" i="9"/>
  <c r="AT171" i="9"/>
  <c r="BR171" i="9"/>
  <c r="AS171" i="9"/>
  <c r="BQ171" i="9"/>
  <c r="AR171" i="9"/>
  <c r="BP171" i="9"/>
  <c r="AP171" i="9"/>
  <c r="AO171" i="9"/>
  <c r="AN171" i="9"/>
  <c r="AH171" i="9"/>
  <c r="AG171" i="9"/>
  <c r="BD171" i="9"/>
  <c r="BZ53" i="9"/>
  <c r="BY53" i="9"/>
  <c r="BX53" i="9"/>
  <c r="BO53" i="9"/>
  <c r="BN53" i="9"/>
  <c r="BL53" i="9"/>
  <c r="BJ53" i="9"/>
  <c r="BH53" i="9"/>
  <c r="BG53" i="9"/>
  <c r="BF53" i="9"/>
  <c r="AY53" i="9"/>
  <c r="BW53" i="9"/>
  <c r="AX53" i="9"/>
  <c r="BV53" i="9"/>
  <c r="AW53" i="9"/>
  <c r="BU53" i="9"/>
  <c r="AV53" i="9"/>
  <c r="BT53" i="9"/>
  <c r="AU53" i="9"/>
  <c r="BS53" i="9"/>
  <c r="AT53" i="9"/>
  <c r="BR53" i="9"/>
  <c r="AS53" i="9"/>
  <c r="BQ53" i="9"/>
  <c r="AR53" i="9"/>
  <c r="BP53" i="9"/>
  <c r="AP53" i="9"/>
  <c r="AO53" i="9"/>
  <c r="AN53" i="9"/>
  <c r="AH53" i="9"/>
  <c r="AG53" i="9"/>
  <c r="BD53" i="9"/>
  <c r="BZ170" i="9"/>
  <c r="BY170" i="9"/>
  <c r="BX170" i="9"/>
  <c r="BO170" i="9"/>
  <c r="BN170" i="9"/>
  <c r="BL170" i="9"/>
  <c r="BJ170" i="9"/>
  <c r="BH170" i="9"/>
  <c r="BG170" i="9"/>
  <c r="BF170" i="9"/>
  <c r="AY170" i="9"/>
  <c r="BW170" i="9"/>
  <c r="AX170" i="9"/>
  <c r="BV170" i="9"/>
  <c r="AW170" i="9"/>
  <c r="BU170" i="9"/>
  <c r="AV170" i="9"/>
  <c r="BT170" i="9"/>
  <c r="AU170" i="9"/>
  <c r="BS170" i="9"/>
  <c r="AT170" i="9"/>
  <c r="BR170" i="9"/>
  <c r="AS170" i="9"/>
  <c r="BQ170" i="9"/>
  <c r="AR170" i="9"/>
  <c r="BP170" i="9"/>
  <c r="AP170" i="9"/>
  <c r="AO170" i="9"/>
  <c r="AN170" i="9"/>
  <c r="AH170" i="9"/>
  <c r="AG170" i="9"/>
  <c r="BD170" i="9"/>
  <c r="BZ169" i="9"/>
  <c r="BY169" i="9"/>
  <c r="BX169" i="9"/>
  <c r="BO169" i="9"/>
  <c r="BN169" i="9"/>
  <c r="BL169" i="9"/>
  <c r="BJ169" i="9"/>
  <c r="BH169" i="9"/>
  <c r="BG169" i="9"/>
  <c r="BF169" i="9"/>
  <c r="AY169" i="9"/>
  <c r="BW169" i="9"/>
  <c r="AX169" i="9"/>
  <c r="BV169" i="9"/>
  <c r="AW169" i="9"/>
  <c r="BU169" i="9"/>
  <c r="AV169" i="9"/>
  <c r="BT169" i="9"/>
  <c r="AU169" i="9"/>
  <c r="BS169" i="9"/>
  <c r="AT169" i="9"/>
  <c r="BR169" i="9"/>
  <c r="AS169" i="9"/>
  <c r="BQ169" i="9"/>
  <c r="AR169" i="9"/>
  <c r="BP169" i="9"/>
  <c r="AP169" i="9"/>
  <c r="AO169" i="9"/>
  <c r="AN169" i="9"/>
  <c r="AH169" i="9"/>
  <c r="AG169" i="9"/>
  <c r="BD169" i="9"/>
  <c r="BZ168" i="9"/>
  <c r="BY168" i="9"/>
  <c r="BX168" i="9"/>
  <c r="BO168" i="9"/>
  <c r="BN168" i="9"/>
  <c r="BL168" i="9"/>
  <c r="BJ168" i="9"/>
  <c r="BH168" i="9"/>
  <c r="BG168" i="9"/>
  <c r="BF168" i="9"/>
  <c r="AY168" i="9"/>
  <c r="BW168" i="9"/>
  <c r="AX168" i="9"/>
  <c r="BV168" i="9"/>
  <c r="AW168" i="9"/>
  <c r="BU168" i="9"/>
  <c r="AV168" i="9"/>
  <c r="BT168" i="9"/>
  <c r="AU168" i="9"/>
  <c r="BS168" i="9"/>
  <c r="AT168" i="9"/>
  <c r="BR168" i="9"/>
  <c r="AS168" i="9"/>
  <c r="BQ168" i="9"/>
  <c r="AR168" i="9"/>
  <c r="BP168" i="9"/>
  <c r="AP168" i="9"/>
  <c r="AO168" i="9"/>
  <c r="AN168" i="9"/>
  <c r="AH168" i="9"/>
  <c r="AJ168" i="9"/>
  <c r="AG168" i="9"/>
  <c r="BD168" i="9"/>
  <c r="BZ167" i="9"/>
  <c r="BY167" i="9"/>
  <c r="BX167" i="9"/>
  <c r="BO167" i="9"/>
  <c r="BN167" i="9"/>
  <c r="BL167" i="9"/>
  <c r="BJ167" i="9"/>
  <c r="BH167" i="9"/>
  <c r="BG167" i="9"/>
  <c r="BF167" i="9"/>
  <c r="AY167" i="9"/>
  <c r="BW167" i="9"/>
  <c r="AX167" i="9"/>
  <c r="BV167" i="9"/>
  <c r="AW167" i="9"/>
  <c r="BU167" i="9"/>
  <c r="AV167" i="9"/>
  <c r="BT167" i="9"/>
  <c r="AU167" i="9"/>
  <c r="BS167" i="9"/>
  <c r="AT167" i="9"/>
  <c r="BR167" i="9"/>
  <c r="AS167" i="9"/>
  <c r="BQ167" i="9"/>
  <c r="AR167" i="9"/>
  <c r="BP167" i="9"/>
  <c r="AP167" i="9"/>
  <c r="AO167" i="9"/>
  <c r="AN167" i="9"/>
  <c r="AH167" i="9"/>
  <c r="AG167" i="9"/>
  <c r="BD167" i="9"/>
  <c r="BZ166" i="9"/>
  <c r="BY166" i="9"/>
  <c r="BX166" i="9"/>
  <c r="BO166" i="9"/>
  <c r="BN166" i="9"/>
  <c r="BL166" i="9"/>
  <c r="BJ166" i="9"/>
  <c r="BH166" i="9"/>
  <c r="BG166" i="9"/>
  <c r="BF166" i="9"/>
  <c r="AY166" i="9"/>
  <c r="BW166" i="9"/>
  <c r="AX166" i="9"/>
  <c r="BV166" i="9"/>
  <c r="AW166" i="9"/>
  <c r="BU166" i="9"/>
  <c r="AV166" i="9"/>
  <c r="BT166" i="9"/>
  <c r="AU166" i="9"/>
  <c r="BS166" i="9"/>
  <c r="AT166" i="9"/>
  <c r="BR166" i="9"/>
  <c r="AS166" i="9"/>
  <c r="BQ166" i="9"/>
  <c r="AR166" i="9"/>
  <c r="BP166" i="9"/>
  <c r="AP166" i="9"/>
  <c r="AO166" i="9"/>
  <c r="AN166" i="9"/>
  <c r="AH166" i="9"/>
  <c r="AG166" i="9"/>
  <c r="BD166" i="9"/>
  <c r="BZ52" i="9"/>
  <c r="BY52" i="9"/>
  <c r="BX52" i="9"/>
  <c r="BO52" i="9"/>
  <c r="BN52" i="9"/>
  <c r="BL52" i="9"/>
  <c r="BJ52" i="9"/>
  <c r="BH52" i="9"/>
  <c r="BG52" i="9"/>
  <c r="BF52" i="9"/>
  <c r="AY52" i="9"/>
  <c r="BW52" i="9"/>
  <c r="AX52" i="9"/>
  <c r="BV52" i="9"/>
  <c r="AW52" i="9"/>
  <c r="BU52" i="9"/>
  <c r="AV52" i="9"/>
  <c r="BT52" i="9"/>
  <c r="AU52" i="9"/>
  <c r="BS52" i="9"/>
  <c r="AT52" i="9"/>
  <c r="BR52" i="9"/>
  <c r="AS52" i="9"/>
  <c r="BQ52" i="9"/>
  <c r="AR52" i="9"/>
  <c r="BP52" i="9"/>
  <c r="AP52" i="9"/>
  <c r="AO52" i="9"/>
  <c r="AN52" i="9"/>
  <c r="AH52" i="9"/>
  <c r="AJ52" i="9"/>
  <c r="AG52" i="9"/>
  <c r="BD52" i="9"/>
  <c r="BZ165" i="9"/>
  <c r="BY165" i="9"/>
  <c r="BX165" i="9"/>
  <c r="BO165" i="9"/>
  <c r="BN165" i="9"/>
  <c r="BL165" i="9"/>
  <c r="BJ165" i="9"/>
  <c r="BH165" i="9"/>
  <c r="BG165" i="9"/>
  <c r="BF165" i="9"/>
  <c r="AY165" i="9"/>
  <c r="BW165" i="9"/>
  <c r="AX165" i="9"/>
  <c r="BV165" i="9"/>
  <c r="AW165" i="9"/>
  <c r="BU165" i="9"/>
  <c r="AV165" i="9"/>
  <c r="BT165" i="9"/>
  <c r="AU165" i="9"/>
  <c r="BS165" i="9"/>
  <c r="AT165" i="9"/>
  <c r="BR165" i="9"/>
  <c r="AS165" i="9"/>
  <c r="BQ165" i="9"/>
  <c r="AR165" i="9"/>
  <c r="BP165" i="9"/>
  <c r="AP165" i="9"/>
  <c r="AO165" i="9"/>
  <c r="AN165" i="9"/>
  <c r="AH165" i="9"/>
  <c r="AG165" i="9"/>
  <c r="BD165" i="9"/>
  <c r="BZ164" i="9"/>
  <c r="BY164" i="9"/>
  <c r="BX164" i="9"/>
  <c r="BO164" i="9"/>
  <c r="BN164" i="9"/>
  <c r="BL164" i="9"/>
  <c r="BJ164" i="9"/>
  <c r="BH164" i="9"/>
  <c r="BG164" i="9"/>
  <c r="BF164" i="9"/>
  <c r="AY164" i="9"/>
  <c r="BW164" i="9"/>
  <c r="AX164" i="9"/>
  <c r="BV164" i="9"/>
  <c r="AW164" i="9"/>
  <c r="BU164" i="9"/>
  <c r="AV164" i="9"/>
  <c r="BT164" i="9"/>
  <c r="AU164" i="9"/>
  <c r="BS164" i="9"/>
  <c r="AT164" i="9"/>
  <c r="BR164" i="9"/>
  <c r="AS164" i="9"/>
  <c r="BQ164" i="9"/>
  <c r="AR164" i="9"/>
  <c r="AP164" i="9"/>
  <c r="AO164" i="9"/>
  <c r="AN164" i="9"/>
  <c r="AH164" i="9"/>
  <c r="AG164" i="9"/>
  <c r="BD164" i="9"/>
  <c r="BZ163" i="9"/>
  <c r="BY163" i="9"/>
  <c r="BX163" i="9"/>
  <c r="BO163" i="9"/>
  <c r="BN163" i="9"/>
  <c r="BL163" i="9"/>
  <c r="BJ163" i="9"/>
  <c r="BH163" i="9"/>
  <c r="BG163" i="9"/>
  <c r="BF163" i="9"/>
  <c r="AY163" i="9"/>
  <c r="BW163" i="9"/>
  <c r="AX163" i="9"/>
  <c r="BV163" i="9"/>
  <c r="AW163" i="9"/>
  <c r="BU163" i="9"/>
  <c r="AV163" i="9"/>
  <c r="BT163" i="9"/>
  <c r="AU163" i="9"/>
  <c r="BS163" i="9"/>
  <c r="AT163" i="9"/>
  <c r="BR163" i="9"/>
  <c r="AS163" i="9"/>
  <c r="BQ163" i="9"/>
  <c r="AR163" i="9"/>
  <c r="AP163" i="9"/>
  <c r="AO163" i="9"/>
  <c r="AN163" i="9"/>
  <c r="AH163" i="9"/>
  <c r="AL163" i="9"/>
  <c r="AG163" i="9"/>
  <c r="BD163" i="9"/>
  <c r="BZ162" i="9"/>
  <c r="BY162" i="9"/>
  <c r="BX162" i="9"/>
  <c r="BO162" i="9"/>
  <c r="BN162" i="9"/>
  <c r="BL162" i="9"/>
  <c r="BJ162" i="9"/>
  <c r="BH162" i="9"/>
  <c r="BG162" i="9"/>
  <c r="BF162" i="9"/>
  <c r="AY162" i="9"/>
  <c r="BW162" i="9"/>
  <c r="AX162" i="9"/>
  <c r="BV162" i="9"/>
  <c r="AW162" i="9"/>
  <c r="BU162" i="9"/>
  <c r="AV162" i="9"/>
  <c r="BT162" i="9"/>
  <c r="AU162" i="9"/>
  <c r="BS162" i="9"/>
  <c r="AT162" i="9"/>
  <c r="BR162" i="9"/>
  <c r="AS162" i="9"/>
  <c r="BQ162" i="9"/>
  <c r="AR162" i="9"/>
  <c r="AP162" i="9"/>
  <c r="AO162" i="9"/>
  <c r="AN162" i="9"/>
  <c r="AH162" i="9"/>
  <c r="AG162" i="9"/>
  <c r="BD162" i="9"/>
  <c r="BZ161" i="9"/>
  <c r="BY161" i="9"/>
  <c r="BX161" i="9"/>
  <c r="BO161" i="9"/>
  <c r="BN161" i="9"/>
  <c r="BL161" i="9"/>
  <c r="BJ161" i="9"/>
  <c r="BH161" i="9"/>
  <c r="BG161" i="9"/>
  <c r="BF161" i="9"/>
  <c r="AY161" i="9"/>
  <c r="BW161" i="9"/>
  <c r="AX161" i="9"/>
  <c r="BV161" i="9"/>
  <c r="AW161" i="9"/>
  <c r="BU161" i="9"/>
  <c r="AV161" i="9"/>
  <c r="BT161" i="9"/>
  <c r="AU161" i="9"/>
  <c r="BS161" i="9"/>
  <c r="AT161" i="9"/>
  <c r="BR161" i="9"/>
  <c r="AS161" i="9"/>
  <c r="BQ161" i="9"/>
  <c r="AR161" i="9"/>
  <c r="BP161" i="9"/>
  <c r="AP161" i="9"/>
  <c r="AO161" i="9"/>
  <c r="AN161" i="9"/>
  <c r="AH161" i="9"/>
  <c r="AG161" i="9"/>
  <c r="BD161" i="9"/>
  <c r="BZ160" i="9"/>
  <c r="BY160" i="9"/>
  <c r="BX160" i="9"/>
  <c r="BO160" i="9"/>
  <c r="BN160" i="9"/>
  <c r="BL160" i="9"/>
  <c r="BJ160" i="9"/>
  <c r="BH160" i="9"/>
  <c r="BG160" i="9"/>
  <c r="BF160" i="9"/>
  <c r="AY160" i="9"/>
  <c r="BW160" i="9"/>
  <c r="AX160" i="9"/>
  <c r="BV160" i="9"/>
  <c r="AW160" i="9"/>
  <c r="BU160" i="9"/>
  <c r="AV160" i="9"/>
  <c r="BT160" i="9"/>
  <c r="AU160" i="9"/>
  <c r="BS160" i="9"/>
  <c r="AT160" i="9"/>
  <c r="BR160" i="9"/>
  <c r="AS160" i="9"/>
  <c r="BQ160" i="9"/>
  <c r="AR160" i="9"/>
  <c r="AP160" i="9"/>
  <c r="AO160" i="9"/>
  <c r="AN160" i="9"/>
  <c r="AH160" i="9"/>
  <c r="AG160" i="9"/>
  <c r="BD160" i="9"/>
  <c r="BZ159" i="9"/>
  <c r="BY159" i="9"/>
  <c r="BX159" i="9"/>
  <c r="BO159" i="9"/>
  <c r="BN159" i="9"/>
  <c r="BL159" i="9"/>
  <c r="BJ159" i="9"/>
  <c r="BH159" i="9"/>
  <c r="BG159" i="9"/>
  <c r="BF159" i="9"/>
  <c r="AY159" i="9"/>
  <c r="BW159" i="9"/>
  <c r="AX159" i="9"/>
  <c r="BV159" i="9"/>
  <c r="AW159" i="9"/>
  <c r="BU159" i="9"/>
  <c r="AV159" i="9"/>
  <c r="BT159" i="9"/>
  <c r="AU159" i="9"/>
  <c r="BS159" i="9"/>
  <c r="AT159" i="9"/>
  <c r="BR159" i="9"/>
  <c r="AS159" i="9"/>
  <c r="BQ159" i="9"/>
  <c r="AR159" i="9"/>
  <c r="BP159" i="9"/>
  <c r="AP159" i="9"/>
  <c r="AO159" i="9"/>
  <c r="AN159" i="9"/>
  <c r="AH159" i="9"/>
  <c r="AG159" i="9"/>
  <c r="BD159" i="9"/>
  <c r="BZ158" i="9"/>
  <c r="BY158" i="9"/>
  <c r="BX158" i="9"/>
  <c r="BO158" i="9"/>
  <c r="BN158" i="9"/>
  <c r="BL158" i="9"/>
  <c r="BJ158" i="9"/>
  <c r="BH158" i="9"/>
  <c r="BG158" i="9"/>
  <c r="BF158" i="9"/>
  <c r="AY158" i="9"/>
  <c r="BW158" i="9"/>
  <c r="AX158" i="9"/>
  <c r="BV158" i="9"/>
  <c r="AW158" i="9"/>
  <c r="BU158" i="9"/>
  <c r="AV158" i="9"/>
  <c r="BT158" i="9"/>
  <c r="AU158" i="9"/>
  <c r="BS158" i="9"/>
  <c r="AT158" i="9"/>
  <c r="BR158" i="9"/>
  <c r="AS158" i="9"/>
  <c r="BQ158" i="9"/>
  <c r="AR158" i="9"/>
  <c r="BP158" i="9"/>
  <c r="AP158" i="9"/>
  <c r="AO158" i="9"/>
  <c r="AN158" i="9"/>
  <c r="AH158" i="9"/>
  <c r="AK158" i="9"/>
  <c r="AG158" i="9"/>
  <c r="BD158" i="9"/>
  <c r="BZ157" i="9"/>
  <c r="BY157" i="9"/>
  <c r="BX157" i="9"/>
  <c r="BO157" i="9"/>
  <c r="BN157" i="9"/>
  <c r="BL157" i="9"/>
  <c r="BJ157" i="9"/>
  <c r="BH157" i="9"/>
  <c r="BG157" i="9"/>
  <c r="BF157" i="9"/>
  <c r="AY157" i="9"/>
  <c r="BW157" i="9"/>
  <c r="AX157" i="9"/>
  <c r="BV157" i="9"/>
  <c r="AW157" i="9"/>
  <c r="BU157" i="9"/>
  <c r="AV157" i="9"/>
  <c r="BT157" i="9"/>
  <c r="AU157" i="9"/>
  <c r="BS157" i="9"/>
  <c r="AT157" i="9"/>
  <c r="BR157" i="9"/>
  <c r="AS157" i="9"/>
  <c r="BQ157" i="9"/>
  <c r="AR157" i="9"/>
  <c r="BP157" i="9"/>
  <c r="AP157" i="9"/>
  <c r="AO157" i="9"/>
  <c r="AN157" i="9"/>
  <c r="AH157" i="9"/>
  <c r="AG157" i="9"/>
  <c r="BD157" i="9"/>
  <c r="BZ51" i="9"/>
  <c r="BY51" i="9"/>
  <c r="BX51" i="9"/>
  <c r="BO51" i="9"/>
  <c r="BN51" i="9"/>
  <c r="BL51" i="9"/>
  <c r="BJ51" i="9"/>
  <c r="BH51" i="9"/>
  <c r="BG51" i="9"/>
  <c r="BF51" i="9"/>
  <c r="AY51" i="9"/>
  <c r="BW51" i="9"/>
  <c r="AX51" i="9"/>
  <c r="BV51" i="9"/>
  <c r="AW51" i="9"/>
  <c r="BU51" i="9"/>
  <c r="AV51" i="9"/>
  <c r="BT51" i="9"/>
  <c r="AU51" i="9"/>
  <c r="BS51" i="9"/>
  <c r="AT51" i="9"/>
  <c r="BR51" i="9"/>
  <c r="AS51" i="9"/>
  <c r="BQ51" i="9"/>
  <c r="AR51" i="9"/>
  <c r="BP51" i="9"/>
  <c r="AP51" i="9"/>
  <c r="AO51" i="9"/>
  <c r="AN51" i="9"/>
  <c r="AH51" i="9"/>
  <c r="AG51" i="9"/>
  <c r="BD51" i="9"/>
  <c r="BZ50" i="9"/>
  <c r="BY50" i="9"/>
  <c r="BX50" i="9"/>
  <c r="BO50" i="9"/>
  <c r="BN50" i="9"/>
  <c r="BL50" i="9"/>
  <c r="BJ50" i="9"/>
  <c r="BH50" i="9"/>
  <c r="BG50" i="9"/>
  <c r="BF50" i="9"/>
  <c r="AY50" i="9"/>
  <c r="BW50" i="9"/>
  <c r="AX50" i="9"/>
  <c r="BV50" i="9"/>
  <c r="AW50" i="9"/>
  <c r="BU50" i="9"/>
  <c r="AV50" i="9"/>
  <c r="BT50" i="9"/>
  <c r="AU50" i="9"/>
  <c r="BS50" i="9"/>
  <c r="AT50" i="9"/>
  <c r="BR50" i="9"/>
  <c r="AS50" i="9"/>
  <c r="BQ50" i="9"/>
  <c r="AR50" i="9"/>
  <c r="AP50" i="9"/>
  <c r="AO50" i="9"/>
  <c r="AN50" i="9"/>
  <c r="AH50" i="9"/>
  <c r="AG50" i="9"/>
  <c r="BD50" i="9"/>
  <c r="BZ156" i="9"/>
  <c r="BY156" i="9"/>
  <c r="BX156" i="9"/>
  <c r="BO156" i="9"/>
  <c r="BN156" i="9"/>
  <c r="BL156" i="9"/>
  <c r="BJ156" i="9"/>
  <c r="BH156" i="9"/>
  <c r="BG156" i="9"/>
  <c r="BF156" i="9"/>
  <c r="AY156" i="9"/>
  <c r="BW156" i="9"/>
  <c r="AX156" i="9"/>
  <c r="BV156" i="9"/>
  <c r="AW156" i="9"/>
  <c r="BU156" i="9"/>
  <c r="AV156" i="9"/>
  <c r="BT156" i="9"/>
  <c r="AU156" i="9"/>
  <c r="BS156" i="9"/>
  <c r="AT156" i="9"/>
  <c r="BR156" i="9"/>
  <c r="AS156" i="9"/>
  <c r="BQ156" i="9"/>
  <c r="AR156" i="9"/>
  <c r="AP156" i="9"/>
  <c r="AO156" i="9"/>
  <c r="AN156" i="9"/>
  <c r="AH156" i="9"/>
  <c r="AG156" i="9"/>
  <c r="BD156" i="9"/>
  <c r="BZ155" i="9"/>
  <c r="BY155" i="9"/>
  <c r="BX155" i="9"/>
  <c r="BO155" i="9"/>
  <c r="BN155" i="9"/>
  <c r="BL155" i="9"/>
  <c r="BJ155" i="9"/>
  <c r="BH155" i="9"/>
  <c r="BG155" i="9"/>
  <c r="BF155" i="9"/>
  <c r="AY155" i="9"/>
  <c r="BW155" i="9"/>
  <c r="AX155" i="9"/>
  <c r="BV155" i="9"/>
  <c r="AW155" i="9"/>
  <c r="BU155" i="9"/>
  <c r="AV155" i="9"/>
  <c r="BT155" i="9"/>
  <c r="AU155" i="9"/>
  <c r="BS155" i="9"/>
  <c r="AT155" i="9"/>
  <c r="BR155" i="9"/>
  <c r="AS155" i="9"/>
  <c r="BQ155" i="9"/>
  <c r="AR155" i="9"/>
  <c r="BP155" i="9"/>
  <c r="AP155" i="9"/>
  <c r="AO155" i="9"/>
  <c r="AN155" i="9"/>
  <c r="AH155" i="9"/>
  <c r="AG155" i="9"/>
  <c r="BD155" i="9"/>
  <c r="BZ154" i="9"/>
  <c r="BY154" i="9"/>
  <c r="BX154" i="9"/>
  <c r="BO154" i="9"/>
  <c r="BN154" i="9"/>
  <c r="BL154" i="9"/>
  <c r="BJ154" i="9"/>
  <c r="BH154" i="9"/>
  <c r="BG154" i="9"/>
  <c r="BF154" i="9"/>
  <c r="AY154" i="9"/>
  <c r="BW154" i="9"/>
  <c r="AX154" i="9"/>
  <c r="BV154" i="9"/>
  <c r="AW154" i="9"/>
  <c r="BU154" i="9"/>
  <c r="AV154" i="9"/>
  <c r="BT154" i="9"/>
  <c r="AU154" i="9"/>
  <c r="BS154" i="9"/>
  <c r="AT154" i="9"/>
  <c r="BR154" i="9"/>
  <c r="AS154" i="9"/>
  <c r="BQ154" i="9"/>
  <c r="AR154" i="9"/>
  <c r="AP154" i="9"/>
  <c r="AO154" i="9"/>
  <c r="AN154" i="9"/>
  <c r="AH154" i="9"/>
  <c r="AG154" i="9"/>
  <c r="BD154" i="9"/>
  <c r="BZ49" i="9"/>
  <c r="BY49" i="9"/>
  <c r="BX49" i="9"/>
  <c r="BO49" i="9"/>
  <c r="BN49" i="9"/>
  <c r="BL49" i="9"/>
  <c r="BJ49" i="9"/>
  <c r="BH49" i="9"/>
  <c r="BG49" i="9"/>
  <c r="BF49" i="9"/>
  <c r="AY49" i="9"/>
  <c r="BW49" i="9"/>
  <c r="AX49" i="9"/>
  <c r="BV49" i="9"/>
  <c r="AW49" i="9"/>
  <c r="BU49" i="9"/>
  <c r="AV49" i="9"/>
  <c r="BT49" i="9"/>
  <c r="AU49" i="9"/>
  <c r="BS49" i="9"/>
  <c r="AT49" i="9"/>
  <c r="BR49" i="9"/>
  <c r="AS49" i="9"/>
  <c r="BQ49" i="9"/>
  <c r="AR49" i="9"/>
  <c r="BP49" i="9"/>
  <c r="AP49" i="9"/>
  <c r="AO49" i="9"/>
  <c r="AN49" i="9"/>
  <c r="AH49" i="9"/>
  <c r="AG49" i="9"/>
  <c r="BD49" i="9"/>
  <c r="BZ48" i="9"/>
  <c r="BY48" i="9"/>
  <c r="BX48" i="9"/>
  <c r="BO48" i="9"/>
  <c r="BN48" i="9"/>
  <c r="BL48" i="9"/>
  <c r="BJ48" i="9"/>
  <c r="BH48" i="9"/>
  <c r="BG48" i="9"/>
  <c r="BF48" i="9"/>
  <c r="AY48" i="9"/>
  <c r="BW48" i="9"/>
  <c r="AX48" i="9"/>
  <c r="BV48" i="9"/>
  <c r="AW48" i="9"/>
  <c r="BU48" i="9"/>
  <c r="AV48" i="9"/>
  <c r="BT48" i="9"/>
  <c r="AU48" i="9"/>
  <c r="BS48" i="9"/>
  <c r="AT48" i="9"/>
  <c r="BR48" i="9"/>
  <c r="AS48" i="9"/>
  <c r="BQ48" i="9"/>
  <c r="AR48" i="9"/>
  <c r="BP48" i="9"/>
  <c r="AP48" i="9"/>
  <c r="AO48" i="9"/>
  <c r="AN48" i="9"/>
  <c r="AH48" i="9"/>
  <c r="AJ48" i="9"/>
  <c r="AG48" i="9"/>
  <c r="BD48" i="9"/>
  <c r="BZ153" i="9"/>
  <c r="BY153" i="9"/>
  <c r="BX153" i="9"/>
  <c r="BO153" i="9"/>
  <c r="BN153" i="9"/>
  <c r="BL153" i="9"/>
  <c r="BJ153" i="9"/>
  <c r="BH153" i="9"/>
  <c r="BG153" i="9"/>
  <c r="BF153" i="9"/>
  <c r="AY153" i="9"/>
  <c r="BW153" i="9"/>
  <c r="AX153" i="9"/>
  <c r="BV153" i="9"/>
  <c r="AW153" i="9"/>
  <c r="BU153" i="9"/>
  <c r="AV153" i="9"/>
  <c r="BT153" i="9"/>
  <c r="AU153" i="9"/>
  <c r="BS153" i="9"/>
  <c r="AT153" i="9"/>
  <c r="BR153" i="9"/>
  <c r="AS153" i="9"/>
  <c r="BQ153" i="9"/>
  <c r="AR153" i="9"/>
  <c r="BP153" i="9"/>
  <c r="AP153" i="9"/>
  <c r="AO153" i="9"/>
  <c r="AN153" i="9"/>
  <c r="AH153" i="9"/>
  <c r="AG153" i="9"/>
  <c r="BD153" i="9"/>
  <c r="BZ47" i="9"/>
  <c r="BY47" i="9"/>
  <c r="BX47" i="9"/>
  <c r="BO47" i="9"/>
  <c r="BN47" i="9"/>
  <c r="BL47" i="9"/>
  <c r="BJ47" i="9"/>
  <c r="BH47" i="9"/>
  <c r="BG47" i="9"/>
  <c r="BF47" i="9"/>
  <c r="AY47" i="9"/>
  <c r="BW47" i="9"/>
  <c r="AX47" i="9"/>
  <c r="BV47" i="9"/>
  <c r="AW47" i="9"/>
  <c r="BU47" i="9"/>
  <c r="AV47" i="9"/>
  <c r="BT47" i="9"/>
  <c r="AU47" i="9"/>
  <c r="BS47" i="9"/>
  <c r="AT47" i="9"/>
  <c r="BR47" i="9"/>
  <c r="AS47" i="9"/>
  <c r="BQ47" i="9"/>
  <c r="AR47" i="9"/>
  <c r="AP47" i="9"/>
  <c r="AO47" i="9"/>
  <c r="AN47" i="9"/>
  <c r="AH47" i="9"/>
  <c r="AG47" i="9"/>
  <c r="BD47" i="9"/>
  <c r="BZ152" i="9"/>
  <c r="BY152" i="9"/>
  <c r="BX152" i="9"/>
  <c r="BO152" i="9"/>
  <c r="BN152" i="9"/>
  <c r="BL152" i="9"/>
  <c r="BJ152" i="9"/>
  <c r="BH152" i="9"/>
  <c r="BG152" i="9"/>
  <c r="BF152" i="9"/>
  <c r="AY152" i="9"/>
  <c r="BW152" i="9"/>
  <c r="AX152" i="9"/>
  <c r="BV152" i="9"/>
  <c r="AW152" i="9"/>
  <c r="BU152" i="9"/>
  <c r="AV152" i="9"/>
  <c r="BT152" i="9"/>
  <c r="AU152" i="9"/>
  <c r="BS152" i="9"/>
  <c r="AT152" i="9"/>
  <c r="BR152" i="9"/>
  <c r="AS152" i="9"/>
  <c r="BQ152" i="9"/>
  <c r="AR152" i="9"/>
  <c r="AP152" i="9"/>
  <c r="AO152" i="9"/>
  <c r="AN152" i="9"/>
  <c r="AH152" i="9"/>
  <c r="AG152" i="9"/>
  <c r="BD152" i="9"/>
  <c r="BZ151" i="9"/>
  <c r="BY151" i="9"/>
  <c r="BX151" i="9"/>
  <c r="BO151" i="9"/>
  <c r="BN151" i="9"/>
  <c r="BL151" i="9"/>
  <c r="BJ151" i="9"/>
  <c r="BH151" i="9"/>
  <c r="BG151" i="9"/>
  <c r="BF151" i="9"/>
  <c r="AY151" i="9"/>
  <c r="BW151" i="9"/>
  <c r="AX151" i="9"/>
  <c r="BV151" i="9"/>
  <c r="AW151" i="9"/>
  <c r="BU151" i="9"/>
  <c r="AV151" i="9"/>
  <c r="BT151" i="9"/>
  <c r="AU151" i="9"/>
  <c r="BS151" i="9"/>
  <c r="AT151" i="9"/>
  <c r="BR151" i="9"/>
  <c r="AS151" i="9"/>
  <c r="BQ151" i="9"/>
  <c r="AR151" i="9"/>
  <c r="BP151" i="9"/>
  <c r="AP151" i="9"/>
  <c r="AO151" i="9"/>
  <c r="AN151" i="9"/>
  <c r="AH151" i="9"/>
  <c r="AG151" i="9"/>
  <c r="BD151" i="9"/>
  <c r="BZ150" i="9"/>
  <c r="BY150" i="9"/>
  <c r="BX150" i="9"/>
  <c r="BO150" i="9"/>
  <c r="BN150" i="9"/>
  <c r="BL150" i="9"/>
  <c r="BJ150" i="9"/>
  <c r="BH150" i="9"/>
  <c r="BG150" i="9"/>
  <c r="BF150" i="9"/>
  <c r="AY150" i="9"/>
  <c r="BW150" i="9"/>
  <c r="AX150" i="9"/>
  <c r="BV150" i="9"/>
  <c r="AW150" i="9"/>
  <c r="BU150" i="9"/>
  <c r="AV150" i="9"/>
  <c r="BT150" i="9"/>
  <c r="AU150" i="9"/>
  <c r="BS150" i="9"/>
  <c r="AT150" i="9"/>
  <c r="BR150" i="9"/>
  <c r="AS150" i="9"/>
  <c r="BQ150" i="9"/>
  <c r="AR150" i="9"/>
  <c r="AP150" i="9"/>
  <c r="AO150" i="9"/>
  <c r="AN150" i="9"/>
  <c r="AH150" i="9"/>
  <c r="AG150" i="9"/>
  <c r="BD150" i="9"/>
  <c r="BZ149" i="9"/>
  <c r="BY149" i="9"/>
  <c r="BX149" i="9"/>
  <c r="BO149" i="9"/>
  <c r="BN149" i="9"/>
  <c r="BL149" i="9"/>
  <c r="BJ149" i="9"/>
  <c r="BH149" i="9"/>
  <c r="BG149" i="9"/>
  <c r="BF149" i="9"/>
  <c r="AY149" i="9"/>
  <c r="BW149" i="9"/>
  <c r="AX149" i="9"/>
  <c r="BV149" i="9"/>
  <c r="AW149" i="9"/>
  <c r="BU149" i="9"/>
  <c r="AV149" i="9"/>
  <c r="BT149" i="9"/>
  <c r="AU149" i="9"/>
  <c r="BS149" i="9"/>
  <c r="AT149" i="9"/>
  <c r="BR149" i="9"/>
  <c r="AS149" i="9"/>
  <c r="BQ149" i="9"/>
  <c r="AR149" i="9"/>
  <c r="AP149" i="9"/>
  <c r="AO149" i="9"/>
  <c r="AN149" i="9"/>
  <c r="AH149" i="9"/>
  <c r="AG149" i="9"/>
  <c r="BD149" i="9"/>
  <c r="BZ148" i="9"/>
  <c r="BY148" i="9"/>
  <c r="BX148" i="9"/>
  <c r="BO148" i="9"/>
  <c r="BN148" i="9"/>
  <c r="BL148" i="9"/>
  <c r="BJ148" i="9"/>
  <c r="BH148" i="9"/>
  <c r="BG148" i="9"/>
  <c r="BF148" i="9"/>
  <c r="AY148" i="9"/>
  <c r="BW148" i="9"/>
  <c r="AX148" i="9"/>
  <c r="BV148" i="9"/>
  <c r="AW148" i="9"/>
  <c r="BU148" i="9"/>
  <c r="AV148" i="9"/>
  <c r="BT148" i="9"/>
  <c r="AU148" i="9"/>
  <c r="BS148" i="9"/>
  <c r="AT148" i="9"/>
  <c r="BR148" i="9"/>
  <c r="AS148" i="9"/>
  <c r="BQ148" i="9"/>
  <c r="AR148" i="9"/>
  <c r="AP148" i="9"/>
  <c r="AO148" i="9"/>
  <c r="AN148" i="9"/>
  <c r="AH148" i="9"/>
  <c r="AG148" i="9"/>
  <c r="BD148" i="9"/>
  <c r="BZ147" i="9"/>
  <c r="BY147" i="9"/>
  <c r="BX147" i="9"/>
  <c r="BO147" i="9"/>
  <c r="BN147" i="9"/>
  <c r="BL147" i="9"/>
  <c r="BJ147" i="9"/>
  <c r="BH147" i="9"/>
  <c r="BG147" i="9"/>
  <c r="BF147" i="9"/>
  <c r="AY147" i="9"/>
  <c r="BW147" i="9"/>
  <c r="AX147" i="9"/>
  <c r="BV147" i="9"/>
  <c r="AW147" i="9"/>
  <c r="BU147" i="9"/>
  <c r="AV147" i="9"/>
  <c r="BT147" i="9"/>
  <c r="AU147" i="9"/>
  <c r="BS147" i="9"/>
  <c r="AT147" i="9"/>
  <c r="BR147" i="9"/>
  <c r="AS147" i="9"/>
  <c r="BQ147" i="9"/>
  <c r="AR147" i="9"/>
  <c r="BP147" i="9"/>
  <c r="AP147" i="9"/>
  <c r="AO147" i="9"/>
  <c r="AN147" i="9"/>
  <c r="AH147" i="9"/>
  <c r="AG147" i="9"/>
  <c r="BD147" i="9"/>
  <c r="BZ46" i="9"/>
  <c r="BY46" i="9"/>
  <c r="BX46" i="9"/>
  <c r="BO46" i="9"/>
  <c r="BN46" i="9"/>
  <c r="BL46" i="9"/>
  <c r="BJ46" i="9"/>
  <c r="BH46" i="9"/>
  <c r="BG46" i="9"/>
  <c r="BF46" i="9"/>
  <c r="AY46" i="9"/>
  <c r="BW46" i="9"/>
  <c r="AX46" i="9"/>
  <c r="BV46" i="9"/>
  <c r="AW46" i="9"/>
  <c r="BU46" i="9"/>
  <c r="AV46" i="9"/>
  <c r="BT46" i="9"/>
  <c r="AU46" i="9"/>
  <c r="BS46" i="9"/>
  <c r="AT46" i="9"/>
  <c r="BR46" i="9"/>
  <c r="AS46" i="9"/>
  <c r="BQ46" i="9"/>
  <c r="AR46" i="9"/>
  <c r="AP46" i="9"/>
  <c r="AO46" i="9"/>
  <c r="AN46" i="9"/>
  <c r="AH46" i="9"/>
  <c r="AG46" i="9"/>
  <c r="BD46" i="9"/>
  <c r="BZ146" i="9"/>
  <c r="BY146" i="9"/>
  <c r="BX146" i="9"/>
  <c r="BO146" i="9"/>
  <c r="BN146" i="9"/>
  <c r="BL146" i="9"/>
  <c r="BJ146" i="9"/>
  <c r="BH146" i="9"/>
  <c r="BG146" i="9"/>
  <c r="BF146" i="9"/>
  <c r="AY146" i="9"/>
  <c r="BW146" i="9"/>
  <c r="AX146" i="9"/>
  <c r="BV146" i="9"/>
  <c r="AW146" i="9"/>
  <c r="BU146" i="9"/>
  <c r="AV146" i="9"/>
  <c r="BT146" i="9"/>
  <c r="AU146" i="9"/>
  <c r="BS146" i="9"/>
  <c r="AT146" i="9"/>
  <c r="BR146" i="9"/>
  <c r="AS146" i="9"/>
  <c r="BQ146" i="9"/>
  <c r="AR146" i="9"/>
  <c r="AP146" i="9"/>
  <c r="AO146" i="9"/>
  <c r="AN146" i="9"/>
  <c r="AH146" i="9"/>
  <c r="AG146" i="9"/>
  <c r="BD146" i="9"/>
  <c r="BZ145" i="9"/>
  <c r="BY145" i="9"/>
  <c r="BX145" i="9"/>
  <c r="BO145" i="9"/>
  <c r="BN145" i="9"/>
  <c r="BL145" i="9"/>
  <c r="BJ145" i="9"/>
  <c r="BH145" i="9"/>
  <c r="BG145" i="9"/>
  <c r="BF145" i="9"/>
  <c r="AY145" i="9"/>
  <c r="BW145" i="9"/>
  <c r="AX145" i="9"/>
  <c r="BV145" i="9"/>
  <c r="AW145" i="9"/>
  <c r="BU145" i="9"/>
  <c r="AV145" i="9"/>
  <c r="BT145" i="9"/>
  <c r="AU145" i="9"/>
  <c r="BS145" i="9"/>
  <c r="AT145" i="9"/>
  <c r="BR145" i="9"/>
  <c r="AS145" i="9"/>
  <c r="BQ145" i="9"/>
  <c r="AR145" i="9"/>
  <c r="AP145" i="9"/>
  <c r="AO145" i="9"/>
  <c r="AN145" i="9"/>
  <c r="AH145" i="9"/>
  <c r="AG145" i="9"/>
  <c r="BD145" i="9"/>
  <c r="BZ144" i="9"/>
  <c r="BY144" i="9"/>
  <c r="BX144" i="9"/>
  <c r="BO144" i="9"/>
  <c r="BN144" i="9"/>
  <c r="BL144" i="9"/>
  <c r="BJ144" i="9"/>
  <c r="BH144" i="9"/>
  <c r="BG144" i="9"/>
  <c r="BF144" i="9"/>
  <c r="AY144" i="9"/>
  <c r="BW144" i="9"/>
  <c r="AX144" i="9"/>
  <c r="BV144" i="9"/>
  <c r="AW144" i="9"/>
  <c r="BU144" i="9"/>
  <c r="AV144" i="9"/>
  <c r="BT144" i="9"/>
  <c r="AU144" i="9"/>
  <c r="BS144" i="9"/>
  <c r="AT144" i="9"/>
  <c r="BR144" i="9"/>
  <c r="AS144" i="9"/>
  <c r="BQ144" i="9"/>
  <c r="AR144" i="9"/>
  <c r="BP144" i="9"/>
  <c r="AP144" i="9"/>
  <c r="AO144" i="9"/>
  <c r="AN144" i="9"/>
  <c r="AH144" i="9"/>
  <c r="AG144" i="9"/>
  <c r="BD144" i="9"/>
  <c r="BZ143" i="9"/>
  <c r="BY143" i="9"/>
  <c r="BX143" i="9"/>
  <c r="BO143" i="9"/>
  <c r="BN143" i="9"/>
  <c r="BL143" i="9"/>
  <c r="BJ143" i="9"/>
  <c r="BH143" i="9"/>
  <c r="BG143" i="9"/>
  <c r="BF143" i="9"/>
  <c r="AY143" i="9"/>
  <c r="BW143" i="9"/>
  <c r="AX143" i="9"/>
  <c r="BV143" i="9"/>
  <c r="AW143" i="9"/>
  <c r="BU143" i="9"/>
  <c r="AV143" i="9"/>
  <c r="BT143" i="9"/>
  <c r="AU143" i="9"/>
  <c r="BS143" i="9"/>
  <c r="AT143" i="9"/>
  <c r="BR143" i="9"/>
  <c r="AS143" i="9"/>
  <c r="BQ143" i="9"/>
  <c r="AR143" i="9"/>
  <c r="AP143" i="9"/>
  <c r="AO143" i="9"/>
  <c r="AN143" i="9"/>
  <c r="AH143" i="9"/>
  <c r="AJ143" i="9"/>
  <c r="AG143" i="9"/>
  <c r="BD143" i="9"/>
  <c r="BZ45" i="9"/>
  <c r="BY45" i="9"/>
  <c r="BX45" i="9"/>
  <c r="BO45" i="9"/>
  <c r="BN45" i="9"/>
  <c r="BL45" i="9"/>
  <c r="BJ45" i="9"/>
  <c r="BH45" i="9"/>
  <c r="BG45" i="9"/>
  <c r="BF45" i="9"/>
  <c r="AY45" i="9"/>
  <c r="BW45" i="9"/>
  <c r="AX45" i="9"/>
  <c r="BV45" i="9"/>
  <c r="AW45" i="9"/>
  <c r="BU45" i="9"/>
  <c r="AV45" i="9"/>
  <c r="BT45" i="9"/>
  <c r="AU45" i="9"/>
  <c r="BS45" i="9"/>
  <c r="AT45" i="9"/>
  <c r="BR45" i="9"/>
  <c r="AS45" i="9"/>
  <c r="BQ45" i="9"/>
  <c r="AR45" i="9"/>
  <c r="AP45" i="9"/>
  <c r="AO45" i="9"/>
  <c r="AN45" i="9"/>
  <c r="AH45" i="9"/>
  <c r="AG45" i="9"/>
  <c r="BD45" i="9"/>
  <c r="BZ44" i="9"/>
  <c r="BY44" i="9"/>
  <c r="BX44" i="9"/>
  <c r="BO44" i="9"/>
  <c r="BN44" i="9"/>
  <c r="BL44" i="9"/>
  <c r="BJ44" i="9"/>
  <c r="BH44" i="9"/>
  <c r="BG44" i="9"/>
  <c r="BF44" i="9"/>
  <c r="AY44" i="9"/>
  <c r="BW44" i="9"/>
  <c r="AX44" i="9"/>
  <c r="BV44" i="9"/>
  <c r="AW44" i="9"/>
  <c r="BU44" i="9"/>
  <c r="AV44" i="9"/>
  <c r="BT44" i="9"/>
  <c r="AU44" i="9"/>
  <c r="BS44" i="9"/>
  <c r="AT44" i="9"/>
  <c r="BR44" i="9"/>
  <c r="AS44" i="9"/>
  <c r="BQ44" i="9"/>
  <c r="AR44" i="9"/>
  <c r="AP44" i="9"/>
  <c r="AO44" i="9"/>
  <c r="AN44" i="9"/>
  <c r="AH44" i="9"/>
  <c r="AG44" i="9"/>
  <c r="BD44" i="9"/>
  <c r="BZ142" i="9"/>
  <c r="BY142" i="9"/>
  <c r="BX142" i="9"/>
  <c r="BO142" i="9"/>
  <c r="BN142" i="9"/>
  <c r="BL142" i="9"/>
  <c r="BJ142" i="9"/>
  <c r="BH142" i="9"/>
  <c r="BG142" i="9"/>
  <c r="BF142" i="9"/>
  <c r="AY142" i="9"/>
  <c r="BW142" i="9"/>
  <c r="AX142" i="9"/>
  <c r="BV142" i="9"/>
  <c r="AW142" i="9"/>
  <c r="BU142" i="9"/>
  <c r="AV142" i="9"/>
  <c r="BT142" i="9"/>
  <c r="AU142" i="9"/>
  <c r="BS142" i="9"/>
  <c r="AT142" i="9"/>
  <c r="BR142" i="9"/>
  <c r="AS142" i="9"/>
  <c r="BQ142" i="9"/>
  <c r="AR142" i="9"/>
  <c r="BP142" i="9"/>
  <c r="AP142" i="9"/>
  <c r="AO142" i="9"/>
  <c r="AN142" i="9"/>
  <c r="AH142" i="9"/>
  <c r="AG142" i="9"/>
  <c r="BD142" i="9"/>
  <c r="BZ141" i="9"/>
  <c r="BY141" i="9"/>
  <c r="BX141" i="9"/>
  <c r="BO141" i="9"/>
  <c r="BN141" i="9"/>
  <c r="BL141" i="9"/>
  <c r="BJ141" i="9"/>
  <c r="BH141" i="9"/>
  <c r="BG141" i="9"/>
  <c r="BF141" i="9"/>
  <c r="AY141" i="9"/>
  <c r="BW141" i="9"/>
  <c r="AX141" i="9"/>
  <c r="BV141" i="9"/>
  <c r="AW141" i="9"/>
  <c r="BU141" i="9"/>
  <c r="AV141" i="9"/>
  <c r="BT141" i="9"/>
  <c r="AU141" i="9"/>
  <c r="BS141" i="9"/>
  <c r="AT141" i="9"/>
  <c r="BR141" i="9"/>
  <c r="AS141" i="9"/>
  <c r="BQ141" i="9"/>
  <c r="AR141" i="9"/>
  <c r="AP141" i="9"/>
  <c r="AO141" i="9"/>
  <c r="AN141" i="9"/>
  <c r="AH141" i="9"/>
  <c r="AG141" i="9"/>
  <c r="BD141" i="9"/>
  <c r="BZ140" i="9"/>
  <c r="BY140" i="9"/>
  <c r="BX140" i="9"/>
  <c r="BO140" i="9"/>
  <c r="BN140" i="9"/>
  <c r="BL140" i="9"/>
  <c r="BJ140" i="9"/>
  <c r="BH140" i="9"/>
  <c r="BG140" i="9"/>
  <c r="BF140" i="9"/>
  <c r="AY140" i="9"/>
  <c r="BW140" i="9"/>
  <c r="AX140" i="9"/>
  <c r="BV140" i="9"/>
  <c r="AW140" i="9"/>
  <c r="BU140" i="9"/>
  <c r="AV140" i="9"/>
  <c r="BT140" i="9"/>
  <c r="AU140" i="9"/>
  <c r="BS140" i="9"/>
  <c r="AT140" i="9"/>
  <c r="BR140" i="9"/>
  <c r="AS140" i="9"/>
  <c r="BQ140" i="9"/>
  <c r="AR140" i="9"/>
  <c r="AP140" i="9"/>
  <c r="AO140" i="9"/>
  <c r="AN140" i="9"/>
  <c r="AH140" i="9"/>
  <c r="AG140" i="9"/>
  <c r="BD140" i="9"/>
  <c r="BZ139" i="9"/>
  <c r="BY139" i="9"/>
  <c r="BX139" i="9"/>
  <c r="BO139" i="9"/>
  <c r="BN139" i="9"/>
  <c r="BL139" i="9"/>
  <c r="BJ139" i="9"/>
  <c r="BH139" i="9"/>
  <c r="BG139" i="9"/>
  <c r="BF139" i="9"/>
  <c r="AY139" i="9"/>
  <c r="BW139" i="9"/>
  <c r="AX139" i="9"/>
  <c r="BV139" i="9"/>
  <c r="AW139" i="9"/>
  <c r="BU139" i="9"/>
  <c r="AV139" i="9"/>
  <c r="BT139" i="9"/>
  <c r="AU139" i="9"/>
  <c r="BS139" i="9"/>
  <c r="AT139" i="9"/>
  <c r="BR139" i="9"/>
  <c r="AS139" i="9"/>
  <c r="BQ139" i="9"/>
  <c r="AR139" i="9"/>
  <c r="AP139" i="9"/>
  <c r="AO139" i="9"/>
  <c r="AN139" i="9"/>
  <c r="AH139" i="9"/>
  <c r="AG139" i="9"/>
  <c r="BD139" i="9"/>
  <c r="BZ138" i="9"/>
  <c r="BY138" i="9"/>
  <c r="BX138" i="9"/>
  <c r="BO138" i="9"/>
  <c r="BN138" i="9"/>
  <c r="BL138" i="9"/>
  <c r="BJ138" i="9"/>
  <c r="BH138" i="9"/>
  <c r="BG138" i="9"/>
  <c r="BF138" i="9"/>
  <c r="AY138" i="9"/>
  <c r="BW138" i="9"/>
  <c r="AX138" i="9"/>
  <c r="BV138" i="9"/>
  <c r="AW138" i="9"/>
  <c r="BU138" i="9"/>
  <c r="AV138" i="9"/>
  <c r="BT138" i="9"/>
  <c r="AU138" i="9"/>
  <c r="BS138" i="9"/>
  <c r="AT138" i="9"/>
  <c r="BR138" i="9"/>
  <c r="AS138" i="9"/>
  <c r="BQ138" i="9"/>
  <c r="AR138" i="9"/>
  <c r="BP138" i="9"/>
  <c r="AP138" i="9"/>
  <c r="AO138" i="9"/>
  <c r="AN138" i="9"/>
  <c r="AH138" i="9"/>
  <c r="AG138" i="9"/>
  <c r="BD138" i="9"/>
  <c r="BZ43" i="9"/>
  <c r="BY43" i="9"/>
  <c r="BX43" i="9"/>
  <c r="BO43" i="9"/>
  <c r="BN43" i="9"/>
  <c r="BL43" i="9"/>
  <c r="BJ43" i="9"/>
  <c r="BH43" i="9"/>
  <c r="BG43" i="9"/>
  <c r="BF43" i="9"/>
  <c r="AY43" i="9"/>
  <c r="BW43" i="9"/>
  <c r="AX43" i="9"/>
  <c r="BV43" i="9"/>
  <c r="AW43" i="9"/>
  <c r="BU43" i="9"/>
  <c r="AV43" i="9"/>
  <c r="BT43" i="9"/>
  <c r="AU43" i="9"/>
  <c r="BS43" i="9"/>
  <c r="AT43" i="9"/>
  <c r="BR43" i="9"/>
  <c r="AS43" i="9"/>
  <c r="BQ43" i="9"/>
  <c r="AR43" i="9"/>
  <c r="AP43" i="9"/>
  <c r="AO43" i="9"/>
  <c r="AN43" i="9"/>
  <c r="AH43" i="9"/>
  <c r="AG43" i="9"/>
  <c r="BD43" i="9"/>
  <c r="BZ42" i="9"/>
  <c r="BY42" i="9"/>
  <c r="BX42" i="9"/>
  <c r="BO42" i="9"/>
  <c r="BN42" i="9"/>
  <c r="BL42" i="9"/>
  <c r="BJ42" i="9"/>
  <c r="BH42" i="9"/>
  <c r="BG42" i="9"/>
  <c r="BF42" i="9"/>
  <c r="AY42" i="9"/>
  <c r="BW42" i="9"/>
  <c r="AX42" i="9"/>
  <c r="BV42" i="9"/>
  <c r="AW42" i="9"/>
  <c r="BU42" i="9"/>
  <c r="AV42" i="9"/>
  <c r="BT42" i="9"/>
  <c r="AU42" i="9"/>
  <c r="BS42" i="9"/>
  <c r="AT42" i="9"/>
  <c r="BR42" i="9"/>
  <c r="AS42" i="9"/>
  <c r="BQ42" i="9"/>
  <c r="AR42" i="9"/>
  <c r="AP42" i="9"/>
  <c r="AO42" i="9"/>
  <c r="AN42" i="9"/>
  <c r="AH42" i="9"/>
  <c r="AG42" i="9"/>
  <c r="BD42" i="9"/>
  <c r="BZ41" i="9"/>
  <c r="BY41" i="9"/>
  <c r="BX41" i="9"/>
  <c r="BO41" i="9"/>
  <c r="BN41" i="9"/>
  <c r="BL41" i="9"/>
  <c r="BJ41" i="9"/>
  <c r="BH41" i="9"/>
  <c r="BG41" i="9"/>
  <c r="BF41" i="9"/>
  <c r="AY41" i="9"/>
  <c r="BW41" i="9"/>
  <c r="AX41" i="9"/>
  <c r="BV41" i="9"/>
  <c r="AW41" i="9"/>
  <c r="BU41" i="9"/>
  <c r="AV41" i="9"/>
  <c r="BT41" i="9"/>
  <c r="AU41" i="9"/>
  <c r="BS41" i="9"/>
  <c r="AT41" i="9"/>
  <c r="BR41" i="9"/>
  <c r="AS41" i="9"/>
  <c r="BQ41" i="9"/>
  <c r="AR41" i="9"/>
  <c r="AP41" i="9"/>
  <c r="AO41" i="9"/>
  <c r="AN41" i="9"/>
  <c r="AH41" i="9"/>
  <c r="AG41" i="9"/>
  <c r="BD41" i="9"/>
  <c r="BZ40" i="9"/>
  <c r="BY40" i="9"/>
  <c r="BX40" i="9"/>
  <c r="BO40" i="9"/>
  <c r="BN40" i="9"/>
  <c r="BL40" i="9"/>
  <c r="BJ40" i="9"/>
  <c r="BH40" i="9"/>
  <c r="BG40" i="9"/>
  <c r="BF40" i="9"/>
  <c r="AY40" i="9"/>
  <c r="BW40" i="9"/>
  <c r="AX40" i="9"/>
  <c r="BV40" i="9"/>
  <c r="AW40" i="9"/>
  <c r="BU40" i="9"/>
  <c r="AV40" i="9"/>
  <c r="BT40" i="9"/>
  <c r="AU40" i="9"/>
  <c r="BS40" i="9"/>
  <c r="AT40" i="9"/>
  <c r="BR40" i="9"/>
  <c r="AS40" i="9"/>
  <c r="BQ40" i="9"/>
  <c r="AR40" i="9"/>
  <c r="BP40" i="9"/>
  <c r="AP40" i="9"/>
  <c r="AO40" i="9"/>
  <c r="AN40" i="9"/>
  <c r="AH40" i="9"/>
  <c r="AG40" i="9"/>
  <c r="BD40" i="9"/>
  <c r="BZ137" i="9"/>
  <c r="BY137" i="9"/>
  <c r="BX137" i="9"/>
  <c r="BO137" i="9"/>
  <c r="BN137" i="9"/>
  <c r="BL137" i="9"/>
  <c r="BJ137" i="9"/>
  <c r="BH137" i="9"/>
  <c r="BG137" i="9"/>
  <c r="BF137" i="9"/>
  <c r="AY137" i="9"/>
  <c r="BW137" i="9"/>
  <c r="AX137" i="9"/>
  <c r="BV137" i="9"/>
  <c r="AW137" i="9"/>
  <c r="BU137" i="9"/>
  <c r="AV137" i="9"/>
  <c r="BT137" i="9"/>
  <c r="AU137" i="9"/>
  <c r="BS137" i="9"/>
  <c r="AT137" i="9"/>
  <c r="BR137" i="9"/>
  <c r="AS137" i="9"/>
  <c r="BQ137" i="9"/>
  <c r="AR137" i="9"/>
  <c r="AP137" i="9"/>
  <c r="AO137" i="9"/>
  <c r="AN137" i="9"/>
  <c r="AH137" i="9"/>
  <c r="AG137" i="9"/>
  <c r="BD137" i="9"/>
  <c r="BZ136" i="9"/>
  <c r="BY136" i="9"/>
  <c r="BX136" i="9"/>
  <c r="BO136" i="9"/>
  <c r="BN136" i="9"/>
  <c r="BL136" i="9"/>
  <c r="BJ136" i="9"/>
  <c r="BH136" i="9"/>
  <c r="BG136" i="9"/>
  <c r="BF136" i="9"/>
  <c r="AY136" i="9"/>
  <c r="BW136" i="9"/>
  <c r="AX136" i="9"/>
  <c r="BV136" i="9"/>
  <c r="AW136" i="9"/>
  <c r="BU136" i="9"/>
  <c r="AV136" i="9"/>
  <c r="BT136" i="9"/>
  <c r="AU136" i="9"/>
  <c r="BS136" i="9"/>
  <c r="AT136" i="9"/>
  <c r="BR136" i="9"/>
  <c r="AS136" i="9"/>
  <c r="BQ136" i="9"/>
  <c r="AR136" i="9"/>
  <c r="AP136" i="9"/>
  <c r="AO136" i="9"/>
  <c r="AN136" i="9"/>
  <c r="AH136" i="9"/>
  <c r="AG136" i="9"/>
  <c r="BD136" i="9"/>
  <c r="BZ135" i="9"/>
  <c r="BY135" i="9"/>
  <c r="BX135" i="9"/>
  <c r="BO135" i="9"/>
  <c r="BN135" i="9"/>
  <c r="BL135" i="9"/>
  <c r="BJ135" i="9"/>
  <c r="BH135" i="9"/>
  <c r="BG135" i="9"/>
  <c r="BF135" i="9"/>
  <c r="AY135" i="9"/>
  <c r="BW135" i="9"/>
  <c r="AX135" i="9"/>
  <c r="BV135" i="9"/>
  <c r="AW135" i="9"/>
  <c r="BU135" i="9"/>
  <c r="AV135" i="9"/>
  <c r="BT135" i="9"/>
  <c r="AU135" i="9"/>
  <c r="BS135" i="9"/>
  <c r="AT135" i="9"/>
  <c r="BR135" i="9"/>
  <c r="AS135" i="9"/>
  <c r="BQ135" i="9"/>
  <c r="AR135" i="9"/>
  <c r="AP135" i="9"/>
  <c r="AO135" i="9"/>
  <c r="AN135" i="9"/>
  <c r="AH135" i="9"/>
  <c r="AG135" i="9"/>
  <c r="BD135" i="9"/>
  <c r="BZ134" i="9"/>
  <c r="BY134" i="9"/>
  <c r="BX134" i="9"/>
  <c r="BO134" i="9"/>
  <c r="BN134" i="9"/>
  <c r="BL134" i="9"/>
  <c r="BJ134" i="9"/>
  <c r="BH134" i="9"/>
  <c r="BG134" i="9"/>
  <c r="BF134" i="9"/>
  <c r="AY134" i="9"/>
  <c r="BW134" i="9"/>
  <c r="AX134" i="9"/>
  <c r="BV134" i="9"/>
  <c r="AW134" i="9"/>
  <c r="BU134" i="9"/>
  <c r="AV134" i="9"/>
  <c r="BT134" i="9"/>
  <c r="AU134" i="9"/>
  <c r="BS134" i="9"/>
  <c r="AT134" i="9"/>
  <c r="BR134" i="9"/>
  <c r="AS134" i="9"/>
  <c r="BQ134" i="9"/>
  <c r="AR134" i="9"/>
  <c r="BP134" i="9"/>
  <c r="AP134" i="9"/>
  <c r="AO134" i="9"/>
  <c r="AN134" i="9"/>
  <c r="AH134" i="9"/>
  <c r="AK134" i="9"/>
  <c r="AG134" i="9"/>
  <c r="BD134" i="9"/>
  <c r="BZ39" i="9"/>
  <c r="BY39" i="9"/>
  <c r="BX39" i="9"/>
  <c r="BO39" i="9"/>
  <c r="BN39" i="9"/>
  <c r="BL39" i="9"/>
  <c r="BJ39" i="9"/>
  <c r="BH39" i="9"/>
  <c r="BG39" i="9"/>
  <c r="BF39" i="9"/>
  <c r="AY39" i="9"/>
  <c r="BW39" i="9"/>
  <c r="AX39" i="9"/>
  <c r="BV39" i="9"/>
  <c r="AW39" i="9"/>
  <c r="BU39" i="9"/>
  <c r="AV39" i="9"/>
  <c r="BT39" i="9"/>
  <c r="AU39" i="9"/>
  <c r="BS39" i="9"/>
  <c r="AT39" i="9"/>
  <c r="BR39" i="9"/>
  <c r="AS39" i="9"/>
  <c r="BQ39" i="9"/>
  <c r="AR39" i="9"/>
  <c r="AP39" i="9"/>
  <c r="AO39" i="9"/>
  <c r="AN39" i="9"/>
  <c r="AH39" i="9"/>
  <c r="AG39" i="9"/>
  <c r="BD39" i="9"/>
  <c r="BZ133" i="9"/>
  <c r="BY133" i="9"/>
  <c r="BX133" i="9"/>
  <c r="BO133" i="9"/>
  <c r="BN133" i="9"/>
  <c r="BL133" i="9"/>
  <c r="BJ133" i="9"/>
  <c r="BH133" i="9"/>
  <c r="BG133" i="9"/>
  <c r="BF133" i="9"/>
  <c r="AY133" i="9"/>
  <c r="BW133" i="9"/>
  <c r="AX133" i="9"/>
  <c r="BV133" i="9"/>
  <c r="AW133" i="9"/>
  <c r="BU133" i="9"/>
  <c r="AV133" i="9"/>
  <c r="BT133" i="9"/>
  <c r="AU133" i="9"/>
  <c r="BS133" i="9"/>
  <c r="AT133" i="9"/>
  <c r="BR133" i="9"/>
  <c r="AS133" i="9"/>
  <c r="BQ133" i="9"/>
  <c r="AR133" i="9"/>
  <c r="AP133" i="9"/>
  <c r="AO133" i="9"/>
  <c r="AN133" i="9"/>
  <c r="AH133" i="9"/>
  <c r="AG133" i="9"/>
  <c r="BD133" i="9"/>
  <c r="BZ132" i="9"/>
  <c r="BY132" i="9"/>
  <c r="BX132" i="9"/>
  <c r="BO132" i="9"/>
  <c r="BN132" i="9"/>
  <c r="BL132" i="9"/>
  <c r="BJ132" i="9"/>
  <c r="BH132" i="9"/>
  <c r="BG132" i="9"/>
  <c r="BF132" i="9"/>
  <c r="AY132" i="9"/>
  <c r="BW132" i="9"/>
  <c r="AX132" i="9"/>
  <c r="BV132" i="9"/>
  <c r="AW132" i="9"/>
  <c r="BU132" i="9"/>
  <c r="AV132" i="9"/>
  <c r="BT132" i="9"/>
  <c r="AU132" i="9"/>
  <c r="BS132" i="9"/>
  <c r="AT132" i="9"/>
  <c r="BR132" i="9"/>
  <c r="AS132" i="9"/>
  <c r="BQ132" i="9"/>
  <c r="AR132" i="9"/>
  <c r="AP132" i="9"/>
  <c r="AO132" i="9"/>
  <c r="AN132" i="9"/>
  <c r="AH132" i="9"/>
  <c r="AG132" i="9"/>
  <c r="BD132" i="9"/>
  <c r="BZ38" i="9"/>
  <c r="BY38" i="9"/>
  <c r="BX38" i="9"/>
  <c r="BO38" i="9"/>
  <c r="BN38" i="9"/>
  <c r="BL38" i="9"/>
  <c r="BJ38" i="9"/>
  <c r="BH38" i="9"/>
  <c r="BG38" i="9"/>
  <c r="BF38" i="9"/>
  <c r="AY38" i="9"/>
  <c r="BW38" i="9"/>
  <c r="AX38" i="9"/>
  <c r="BV38" i="9"/>
  <c r="AW38" i="9"/>
  <c r="BU38" i="9"/>
  <c r="AV38" i="9"/>
  <c r="BT38" i="9"/>
  <c r="AU38" i="9"/>
  <c r="BS38" i="9"/>
  <c r="AT38" i="9"/>
  <c r="BR38" i="9"/>
  <c r="AS38" i="9"/>
  <c r="BQ38" i="9"/>
  <c r="AR38" i="9"/>
  <c r="BP38" i="9"/>
  <c r="AP38" i="9"/>
  <c r="AO38" i="9"/>
  <c r="AN38" i="9"/>
  <c r="AH38" i="9"/>
  <c r="AG38" i="9"/>
  <c r="BD38" i="9"/>
  <c r="BZ131" i="9"/>
  <c r="BY131" i="9"/>
  <c r="BX131" i="9"/>
  <c r="BO131" i="9"/>
  <c r="BN131" i="9"/>
  <c r="BL131" i="9"/>
  <c r="BJ131" i="9"/>
  <c r="BH131" i="9"/>
  <c r="BG131" i="9"/>
  <c r="BF131" i="9"/>
  <c r="AY131" i="9"/>
  <c r="BW131" i="9"/>
  <c r="AX131" i="9"/>
  <c r="BV131" i="9"/>
  <c r="AW131" i="9"/>
  <c r="BU131" i="9"/>
  <c r="AV131" i="9"/>
  <c r="BT131" i="9"/>
  <c r="AU131" i="9"/>
  <c r="BS131" i="9"/>
  <c r="AT131" i="9"/>
  <c r="BR131" i="9"/>
  <c r="AS131" i="9"/>
  <c r="BQ131" i="9"/>
  <c r="AR131" i="9"/>
  <c r="AP131" i="9"/>
  <c r="AO131" i="9"/>
  <c r="AN131" i="9"/>
  <c r="AH131" i="9"/>
  <c r="AG131" i="9"/>
  <c r="BD131" i="9"/>
  <c r="BZ130" i="9"/>
  <c r="BY130" i="9"/>
  <c r="BX130" i="9"/>
  <c r="BO130" i="9"/>
  <c r="BN130" i="9"/>
  <c r="BL130" i="9"/>
  <c r="BJ130" i="9"/>
  <c r="BH130" i="9"/>
  <c r="BG130" i="9"/>
  <c r="BF130" i="9"/>
  <c r="AY130" i="9"/>
  <c r="BW130" i="9"/>
  <c r="AX130" i="9"/>
  <c r="BV130" i="9"/>
  <c r="AW130" i="9"/>
  <c r="BU130" i="9"/>
  <c r="AV130" i="9"/>
  <c r="BT130" i="9"/>
  <c r="AU130" i="9"/>
  <c r="BS130" i="9"/>
  <c r="AT130" i="9"/>
  <c r="BR130" i="9"/>
  <c r="AS130" i="9"/>
  <c r="BQ130" i="9"/>
  <c r="AR130" i="9"/>
  <c r="AP130" i="9"/>
  <c r="AO130" i="9"/>
  <c r="AN130" i="9"/>
  <c r="AH130" i="9"/>
  <c r="AG130" i="9"/>
  <c r="BD130" i="9"/>
  <c r="BZ129" i="9"/>
  <c r="BY129" i="9"/>
  <c r="BX129" i="9"/>
  <c r="BO129" i="9"/>
  <c r="BN129" i="9"/>
  <c r="BL129" i="9"/>
  <c r="BJ129" i="9"/>
  <c r="BH129" i="9"/>
  <c r="BG129" i="9"/>
  <c r="BF129" i="9"/>
  <c r="AY129" i="9"/>
  <c r="BW129" i="9"/>
  <c r="AX129" i="9"/>
  <c r="BV129" i="9"/>
  <c r="AW129" i="9"/>
  <c r="BU129" i="9"/>
  <c r="AV129" i="9"/>
  <c r="BT129" i="9"/>
  <c r="AU129" i="9"/>
  <c r="BS129" i="9"/>
  <c r="AT129" i="9"/>
  <c r="BR129" i="9"/>
  <c r="AS129" i="9"/>
  <c r="BQ129" i="9"/>
  <c r="AR129" i="9"/>
  <c r="AP129" i="9"/>
  <c r="AO129" i="9"/>
  <c r="AN129" i="9"/>
  <c r="AH129" i="9"/>
  <c r="AG129" i="9"/>
  <c r="BD129" i="9"/>
  <c r="BZ128" i="9"/>
  <c r="BY128" i="9"/>
  <c r="BX128" i="9"/>
  <c r="BO128" i="9"/>
  <c r="BN128" i="9"/>
  <c r="BL128" i="9"/>
  <c r="BJ128" i="9"/>
  <c r="BH128" i="9"/>
  <c r="BG128" i="9"/>
  <c r="BF128" i="9"/>
  <c r="AY128" i="9"/>
  <c r="BW128" i="9"/>
  <c r="AX128" i="9"/>
  <c r="BV128" i="9"/>
  <c r="AW128" i="9"/>
  <c r="BU128" i="9"/>
  <c r="AV128" i="9"/>
  <c r="BT128" i="9"/>
  <c r="AU128" i="9"/>
  <c r="BS128" i="9"/>
  <c r="AT128" i="9"/>
  <c r="BR128" i="9"/>
  <c r="AS128" i="9"/>
  <c r="BQ128" i="9"/>
  <c r="AR128" i="9"/>
  <c r="BP128" i="9"/>
  <c r="AP128" i="9"/>
  <c r="AO128" i="9"/>
  <c r="AN128" i="9"/>
  <c r="AH128" i="9"/>
  <c r="AG128" i="9"/>
  <c r="BD128" i="9"/>
  <c r="BZ127" i="9"/>
  <c r="BY127" i="9"/>
  <c r="BX127" i="9"/>
  <c r="BO127" i="9"/>
  <c r="BN127" i="9"/>
  <c r="BL127" i="9"/>
  <c r="BJ127" i="9"/>
  <c r="BH127" i="9"/>
  <c r="BG127" i="9"/>
  <c r="BF127" i="9"/>
  <c r="AY127" i="9"/>
  <c r="BW127" i="9"/>
  <c r="AX127" i="9"/>
  <c r="BV127" i="9"/>
  <c r="AW127" i="9"/>
  <c r="BU127" i="9"/>
  <c r="AV127" i="9"/>
  <c r="BT127" i="9"/>
  <c r="AU127" i="9"/>
  <c r="BS127" i="9"/>
  <c r="AT127" i="9"/>
  <c r="BR127" i="9"/>
  <c r="AS127" i="9"/>
  <c r="BQ127" i="9"/>
  <c r="AR127" i="9"/>
  <c r="AP127" i="9"/>
  <c r="AO127" i="9"/>
  <c r="AN127" i="9"/>
  <c r="AH127" i="9"/>
  <c r="AG127" i="9"/>
  <c r="BD127" i="9"/>
  <c r="BZ126" i="9"/>
  <c r="BY126" i="9"/>
  <c r="BX126" i="9"/>
  <c r="BO126" i="9"/>
  <c r="BN126" i="9"/>
  <c r="BL126" i="9"/>
  <c r="BJ126" i="9"/>
  <c r="BH126" i="9"/>
  <c r="BG126" i="9"/>
  <c r="BF126" i="9"/>
  <c r="AY126" i="9"/>
  <c r="BW126" i="9"/>
  <c r="AX126" i="9"/>
  <c r="BV126" i="9"/>
  <c r="AW126" i="9"/>
  <c r="BU126" i="9"/>
  <c r="AV126" i="9"/>
  <c r="BT126" i="9"/>
  <c r="AU126" i="9"/>
  <c r="BS126" i="9"/>
  <c r="AT126" i="9"/>
  <c r="BR126" i="9"/>
  <c r="AS126" i="9"/>
  <c r="BQ126" i="9"/>
  <c r="AR126" i="9"/>
  <c r="AP126" i="9"/>
  <c r="AO126" i="9"/>
  <c r="AN126" i="9"/>
  <c r="AH126" i="9"/>
  <c r="AG126" i="9"/>
  <c r="BD126" i="9"/>
  <c r="BZ125" i="9"/>
  <c r="BY125" i="9"/>
  <c r="BX125" i="9"/>
  <c r="BO125" i="9"/>
  <c r="BN125" i="9"/>
  <c r="BL125" i="9"/>
  <c r="BJ125" i="9"/>
  <c r="BH125" i="9"/>
  <c r="BG125" i="9"/>
  <c r="BF125" i="9"/>
  <c r="AY125" i="9"/>
  <c r="BW125" i="9"/>
  <c r="AX125" i="9"/>
  <c r="BV125" i="9"/>
  <c r="AW125" i="9"/>
  <c r="BU125" i="9"/>
  <c r="AV125" i="9"/>
  <c r="BT125" i="9"/>
  <c r="AU125" i="9"/>
  <c r="BS125" i="9"/>
  <c r="AT125" i="9"/>
  <c r="BR125" i="9"/>
  <c r="AS125" i="9"/>
  <c r="BQ125" i="9"/>
  <c r="AR125" i="9"/>
  <c r="AP125" i="9"/>
  <c r="AO125" i="9"/>
  <c r="AN125" i="9"/>
  <c r="AH125" i="9"/>
  <c r="AG125" i="9"/>
  <c r="BD125" i="9"/>
  <c r="BZ37" i="9"/>
  <c r="BY37" i="9"/>
  <c r="BX37" i="9"/>
  <c r="BO37" i="9"/>
  <c r="BN37" i="9"/>
  <c r="BL37" i="9"/>
  <c r="BJ37" i="9"/>
  <c r="BH37" i="9"/>
  <c r="BG37" i="9"/>
  <c r="BF37" i="9"/>
  <c r="AY37" i="9"/>
  <c r="AX37" i="9"/>
  <c r="AW37" i="9"/>
  <c r="BU37" i="9"/>
  <c r="AV37" i="9"/>
  <c r="AU37" i="9"/>
  <c r="AT37" i="9"/>
  <c r="BR37" i="9"/>
  <c r="AS37" i="9"/>
  <c r="BQ37" i="9"/>
  <c r="AR37" i="9"/>
  <c r="AP37" i="9"/>
  <c r="AO37" i="9"/>
  <c r="AN37" i="9"/>
  <c r="AH37" i="9"/>
  <c r="AI37" i="9"/>
  <c r="AG37" i="9"/>
  <c r="BD37" i="9"/>
  <c r="BZ36" i="9"/>
  <c r="BY36" i="9"/>
  <c r="BX36" i="9"/>
  <c r="BO36" i="9"/>
  <c r="BN36" i="9"/>
  <c r="BL36" i="9"/>
  <c r="BJ36" i="9"/>
  <c r="BH36" i="9"/>
  <c r="BG36" i="9"/>
  <c r="BF36" i="9"/>
  <c r="AY36" i="9"/>
  <c r="AX36" i="9"/>
  <c r="AW36" i="9"/>
  <c r="AV36" i="9"/>
  <c r="AU36" i="9"/>
  <c r="AT36" i="9"/>
  <c r="AS36" i="9"/>
  <c r="BQ36" i="9"/>
  <c r="AR36" i="9"/>
  <c r="AP36" i="9"/>
  <c r="AO36" i="9"/>
  <c r="AN36" i="9"/>
  <c r="AH36" i="9"/>
  <c r="AG36" i="9"/>
  <c r="BD36" i="9"/>
  <c r="BZ35" i="9"/>
  <c r="BY35" i="9"/>
  <c r="BX35" i="9"/>
  <c r="BO35" i="9"/>
  <c r="BN35" i="9"/>
  <c r="BL35" i="9"/>
  <c r="BJ35" i="9"/>
  <c r="BH35" i="9"/>
  <c r="BG35" i="9"/>
  <c r="BF35" i="9"/>
  <c r="AY35" i="9"/>
  <c r="AX35" i="9"/>
  <c r="AW35" i="9"/>
  <c r="AV35" i="9"/>
  <c r="BT35" i="9"/>
  <c r="AU35" i="9"/>
  <c r="AT35" i="9"/>
  <c r="AS35" i="9"/>
  <c r="AR35" i="9"/>
  <c r="AP35" i="9"/>
  <c r="AO35" i="9"/>
  <c r="AN35" i="9"/>
  <c r="AH35" i="9"/>
  <c r="AG35" i="9"/>
  <c r="BD35" i="9"/>
  <c r="BZ124" i="9"/>
  <c r="BY124" i="9"/>
  <c r="BX124" i="9"/>
  <c r="BO124" i="9"/>
  <c r="BN124" i="9"/>
  <c r="BL124" i="9"/>
  <c r="BJ124" i="9"/>
  <c r="BH124" i="9"/>
  <c r="BG124" i="9"/>
  <c r="BF124" i="9"/>
  <c r="AY124" i="9"/>
  <c r="BW124" i="9"/>
  <c r="AX124" i="9"/>
  <c r="AW124" i="9"/>
  <c r="AV124" i="9"/>
  <c r="AU124" i="9"/>
  <c r="AT124" i="9"/>
  <c r="AS124" i="9"/>
  <c r="AR124" i="9"/>
  <c r="AP124" i="9"/>
  <c r="AO124" i="9"/>
  <c r="AN124" i="9"/>
  <c r="AH124" i="9"/>
  <c r="AJ124" i="9"/>
  <c r="AG124" i="9"/>
  <c r="BD124" i="9"/>
  <c r="BZ123" i="9"/>
  <c r="BY123" i="9"/>
  <c r="BX123" i="9"/>
  <c r="BO123" i="9"/>
  <c r="BN123" i="9"/>
  <c r="BL123" i="9"/>
  <c r="BJ123" i="9"/>
  <c r="BH123" i="9"/>
  <c r="BG123" i="9"/>
  <c r="BF123" i="9"/>
  <c r="AY123" i="9"/>
  <c r="AX123" i="9"/>
  <c r="AW123" i="9"/>
  <c r="AV123" i="9"/>
  <c r="AU123" i="9"/>
  <c r="AT123" i="9"/>
  <c r="AS123" i="9"/>
  <c r="AR123" i="9"/>
  <c r="AP123" i="9"/>
  <c r="AO123" i="9"/>
  <c r="AN123" i="9"/>
  <c r="AH123" i="9"/>
  <c r="AG123" i="9"/>
  <c r="BD123" i="9"/>
  <c r="BZ122" i="9"/>
  <c r="BY122" i="9"/>
  <c r="BX122" i="9"/>
  <c r="BO122" i="9"/>
  <c r="BN122" i="9"/>
  <c r="BL122" i="9"/>
  <c r="BJ122" i="9"/>
  <c r="BH122" i="9"/>
  <c r="BG122" i="9"/>
  <c r="BF122" i="9"/>
  <c r="AY122" i="9"/>
  <c r="AX122" i="9"/>
  <c r="AW122" i="9"/>
  <c r="AV122" i="9"/>
  <c r="BT122" i="9"/>
  <c r="AU122" i="9"/>
  <c r="AT122" i="9"/>
  <c r="AS122" i="9"/>
  <c r="AR122" i="9"/>
  <c r="AP122" i="9"/>
  <c r="AO122" i="9"/>
  <c r="AN122" i="9"/>
  <c r="AH122" i="9"/>
  <c r="AG122" i="9"/>
  <c r="BD122" i="9"/>
  <c r="BZ34" i="9"/>
  <c r="BY34" i="9"/>
  <c r="BX34" i="9"/>
  <c r="BO34" i="9"/>
  <c r="BN34" i="9"/>
  <c r="BL34" i="9"/>
  <c r="BJ34" i="9"/>
  <c r="BH34" i="9"/>
  <c r="BG34" i="9"/>
  <c r="BF34" i="9"/>
  <c r="AY34" i="9"/>
  <c r="AX34" i="9"/>
  <c r="AW34" i="9"/>
  <c r="AV34" i="9"/>
  <c r="AU34" i="9"/>
  <c r="AT34" i="9"/>
  <c r="AS34" i="9"/>
  <c r="AR34" i="9"/>
  <c r="AP34" i="9"/>
  <c r="AO34" i="9"/>
  <c r="AN34" i="9"/>
  <c r="AH34" i="9"/>
  <c r="AG34" i="9"/>
  <c r="BD34" i="9"/>
  <c r="BZ121" i="9"/>
  <c r="BY121" i="9"/>
  <c r="BX121" i="9"/>
  <c r="BO121" i="9"/>
  <c r="BN121" i="9"/>
  <c r="BL121" i="9"/>
  <c r="BJ121" i="9"/>
  <c r="BH121" i="9"/>
  <c r="BG121" i="9"/>
  <c r="BF121" i="9"/>
  <c r="AY121" i="9"/>
  <c r="BW121" i="9"/>
  <c r="AX121" i="9"/>
  <c r="AW121" i="9"/>
  <c r="BU121" i="9"/>
  <c r="AV121" i="9"/>
  <c r="AU121" i="9"/>
  <c r="BS121" i="9"/>
  <c r="AT121" i="9"/>
  <c r="AS121" i="9"/>
  <c r="AR121" i="9"/>
  <c r="AP121" i="9"/>
  <c r="AO121" i="9"/>
  <c r="AN121" i="9"/>
  <c r="AH121" i="9"/>
  <c r="AG121" i="9"/>
  <c r="BD121" i="9"/>
  <c r="BZ120" i="9"/>
  <c r="BY120" i="9"/>
  <c r="BX120" i="9"/>
  <c r="BO120" i="9"/>
  <c r="BN120" i="9"/>
  <c r="BL120" i="9"/>
  <c r="BJ120" i="9"/>
  <c r="BH120" i="9"/>
  <c r="BG120" i="9"/>
  <c r="BF120" i="9"/>
  <c r="AY120" i="9"/>
  <c r="BW120" i="9"/>
  <c r="AX120" i="9"/>
  <c r="AW120" i="9"/>
  <c r="BU120" i="9"/>
  <c r="AV120" i="9"/>
  <c r="AU120" i="9"/>
  <c r="AT120" i="9"/>
  <c r="AS120" i="9"/>
  <c r="AR120" i="9"/>
  <c r="AP120" i="9"/>
  <c r="AO120" i="9"/>
  <c r="AN120" i="9"/>
  <c r="AH120" i="9"/>
  <c r="AG120" i="9"/>
  <c r="BD120" i="9"/>
  <c r="BZ119" i="9"/>
  <c r="BY119" i="9"/>
  <c r="BX119" i="9"/>
  <c r="BO119" i="9"/>
  <c r="BN119" i="9"/>
  <c r="BL119" i="9"/>
  <c r="BJ119" i="9"/>
  <c r="BH119" i="9"/>
  <c r="BG119" i="9"/>
  <c r="BF119" i="9"/>
  <c r="AY119" i="9"/>
  <c r="AX119" i="9"/>
  <c r="AW119" i="9"/>
  <c r="AV119" i="9"/>
  <c r="AU119" i="9"/>
  <c r="AT119" i="9"/>
  <c r="BR119" i="9"/>
  <c r="AS119" i="9"/>
  <c r="AR119" i="9"/>
  <c r="AP119" i="9"/>
  <c r="AO119" i="9"/>
  <c r="AN119" i="9"/>
  <c r="AH119" i="9"/>
  <c r="AL119" i="9"/>
  <c r="AG119" i="9"/>
  <c r="BD119" i="9"/>
  <c r="BZ33" i="9"/>
  <c r="BY33" i="9"/>
  <c r="BX33" i="9"/>
  <c r="BO33" i="9"/>
  <c r="BN33" i="9"/>
  <c r="BL33" i="9"/>
  <c r="BJ33" i="9"/>
  <c r="BH33" i="9"/>
  <c r="BG33" i="9"/>
  <c r="BF33" i="9"/>
  <c r="AY33" i="9"/>
  <c r="AX33" i="9"/>
  <c r="BV33" i="9"/>
  <c r="AW33" i="9"/>
  <c r="AV33" i="9"/>
  <c r="BT33" i="9"/>
  <c r="AU33" i="9"/>
  <c r="AT33" i="9"/>
  <c r="AS33" i="9"/>
  <c r="BQ33" i="9"/>
  <c r="AR33" i="9"/>
  <c r="AP33" i="9"/>
  <c r="AO33" i="9"/>
  <c r="AN33" i="9"/>
  <c r="AH33" i="9"/>
  <c r="AG33" i="9"/>
  <c r="BD33" i="9"/>
  <c r="BZ118" i="9"/>
  <c r="BY118" i="9"/>
  <c r="BX118" i="9"/>
  <c r="BO118" i="9"/>
  <c r="BN118" i="9"/>
  <c r="BL118" i="9"/>
  <c r="BJ118" i="9"/>
  <c r="BH118" i="9"/>
  <c r="BG118" i="9"/>
  <c r="BF118" i="9"/>
  <c r="AY118" i="9"/>
  <c r="AX118" i="9"/>
  <c r="AW118" i="9"/>
  <c r="BU118" i="9"/>
  <c r="AV118" i="9"/>
  <c r="AU118" i="9"/>
  <c r="AT118" i="9"/>
  <c r="AS118" i="9"/>
  <c r="BQ118" i="9"/>
  <c r="AR118" i="9"/>
  <c r="AP118" i="9"/>
  <c r="AO118" i="9"/>
  <c r="AN118" i="9"/>
  <c r="AH118" i="9"/>
  <c r="AG118" i="9"/>
  <c r="BD118" i="9"/>
  <c r="BZ117" i="9"/>
  <c r="BY117" i="9"/>
  <c r="BX117" i="9"/>
  <c r="BO117" i="9"/>
  <c r="BN117" i="9"/>
  <c r="BL117" i="9"/>
  <c r="BJ117" i="9"/>
  <c r="BH117" i="9"/>
  <c r="BG117" i="9"/>
  <c r="BF117" i="9"/>
  <c r="AY117" i="9"/>
  <c r="AX117" i="9"/>
  <c r="AW117" i="9"/>
  <c r="AV117" i="9"/>
  <c r="BT117" i="9"/>
  <c r="AU117" i="9"/>
  <c r="AT117" i="9"/>
  <c r="AS117" i="9"/>
  <c r="AR117" i="9"/>
  <c r="BP117" i="9"/>
  <c r="AP117" i="9"/>
  <c r="AO117" i="9"/>
  <c r="AN117" i="9"/>
  <c r="AH117" i="9"/>
  <c r="AG117" i="9"/>
  <c r="BD117" i="9"/>
  <c r="BZ116" i="9"/>
  <c r="BY116" i="9"/>
  <c r="BX116" i="9"/>
  <c r="BO116" i="9"/>
  <c r="BN116" i="9"/>
  <c r="BL116" i="9"/>
  <c r="BJ116" i="9"/>
  <c r="BH116" i="9"/>
  <c r="BG116" i="9"/>
  <c r="BF116" i="9"/>
  <c r="AY116" i="9"/>
  <c r="AX116" i="9"/>
  <c r="AW116" i="9"/>
  <c r="BU116" i="9"/>
  <c r="AV116" i="9"/>
  <c r="AU116" i="9"/>
  <c r="AT116" i="9"/>
  <c r="AS116" i="9"/>
  <c r="AR116" i="9"/>
  <c r="AP116" i="9"/>
  <c r="AO116" i="9"/>
  <c r="AN116" i="9"/>
  <c r="AH116" i="9"/>
  <c r="AG116" i="9"/>
  <c r="BD116" i="9"/>
  <c r="BZ115" i="9"/>
  <c r="BY115" i="9"/>
  <c r="BX115" i="9"/>
  <c r="BO115" i="9"/>
  <c r="BN115" i="9"/>
  <c r="BL115" i="9"/>
  <c r="BJ115" i="9"/>
  <c r="BH115" i="9"/>
  <c r="BG115" i="9"/>
  <c r="BF115" i="9"/>
  <c r="AY115" i="9"/>
  <c r="AX115" i="9"/>
  <c r="AW115" i="9"/>
  <c r="AV115" i="9"/>
  <c r="AU115" i="9"/>
  <c r="AT115" i="9"/>
  <c r="AS115" i="9"/>
  <c r="AR115" i="9"/>
  <c r="AP115" i="9"/>
  <c r="AO115" i="9"/>
  <c r="AN115" i="9"/>
  <c r="AH115" i="9"/>
  <c r="AG115" i="9"/>
  <c r="BD115" i="9"/>
  <c r="BZ114" i="9"/>
  <c r="BY114" i="9"/>
  <c r="BX114" i="9"/>
  <c r="BO114" i="9"/>
  <c r="BN114" i="9"/>
  <c r="BL114" i="9"/>
  <c r="BJ114" i="9"/>
  <c r="BH114" i="9"/>
  <c r="BG114" i="9"/>
  <c r="BF114" i="9"/>
  <c r="AY114" i="9"/>
  <c r="AX114" i="9"/>
  <c r="AW114" i="9"/>
  <c r="AV114" i="9"/>
  <c r="AU114" i="9"/>
  <c r="BS114" i="9"/>
  <c r="AT114" i="9"/>
  <c r="AS114" i="9"/>
  <c r="BQ114" i="9"/>
  <c r="AR114" i="9"/>
  <c r="AP114" i="9"/>
  <c r="AO114" i="9"/>
  <c r="AN114" i="9"/>
  <c r="AH114" i="9"/>
  <c r="AG114" i="9"/>
  <c r="BD114" i="9"/>
  <c r="BZ113" i="9"/>
  <c r="BY113" i="9"/>
  <c r="BX113" i="9"/>
  <c r="BO113" i="9"/>
  <c r="BN113" i="9"/>
  <c r="BL113" i="9"/>
  <c r="BJ113" i="9"/>
  <c r="BH113" i="9"/>
  <c r="BG113" i="9"/>
  <c r="BF113" i="9"/>
  <c r="AY113" i="9"/>
  <c r="AX113" i="9"/>
  <c r="BV113" i="9"/>
  <c r="AW113" i="9"/>
  <c r="AV113" i="9"/>
  <c r="AU113" i="9"/>
  <c r="AT113" i="9"/>
  <c r="AS113" i="9"/>
  <c r="AR113" i="9"/>
  <c r="AP113" i="9"/>
  <c r="AO113" i="9"/>
  <c r="AN113" i="9"/>
  <c r="AH113" i="9"/>
  <c r="AG113" i="9"/>
  <c r="BD113" i="9"/>
  <c r="BZ112" i="9"/>
  <c r="BY112" i="9"/>
  <c r="BX112" i="9"/>
  <c r="BO112" i="9"/>
  <c r="BN112" i="9"/>
  <c r="BL112" i="9"/>
  <c r="BJ112" i="9"/>
  <c r="BH112" i="9"/>
  <c r="BG112" i="9"/>
  <c r="BF112" i="9"/>
  <c r="AY112" i="9"/>
  <c r="BW112" i="9"/>
  <c r="AX112" i="9"/>
  <c r="AW112" i="9"/>
  <c r="AV112" i="9"/>
  <c r="AU112" i="9"/>
  <c r="AT112" i="9"/>
  <c r="AS112" i="9"/>
  <c r="AR112" i="9"/>
  <c r="AP112" i="9"/>
  <c r="AO112" i="9"/>
  <c r="AN112" i="9"/>
  <c r="AH112" i="9"/>
  <c r="AG112" i="9"/>
  <c r="BD112" i="9"/>
  <c r="BZ32" i="9"/>
  <c r="BY32" i="9"/>
  <c r="BX32" i="9"/>
  <c r="BO32" i="9"/>
  <c r="BN32" i="9"/>
  <c r="BL32" i="9"/>
  <c r="BJ32" i="9"/>
  <c r="BH32" i="9"/>
  <c r="BG32" i="9"/>
  <c r="BF32" i="9"/>
  <c r="AY32" i="9"/>
  <c r="AX32" i="9"/>
  <c r="AW32" i="9"/>
  <c r="AV32" i="9"/>
  <c r="AU32" i="9"/>
  <c r="AT32" i="9"/>
  <c r="AS32" i="9"/>
  <c r="AR32" i="9"/>
  <c r="AP32" i="9"/>
  <c r="AO32" i="9"/>
  <c r="AN32" i="9"/>
  <c r="AH32" i="9"/>
  <c r="AG32" i="9"/>
  <c r="BD32" i="9"/>
  <c r="BZ31" i="9"/>
  <c r="BY31" i="9"/>
  <c r="BX31" i="9"/>
  <c r="BO31" i="9"/>
  <c r="BN31" i="9"/>
  <c r="BL31" i="9"/>
  <c r="BJ31" i="9"/>
  <c r="BH31" i="9"/>
  <c r="BG31" i="9"/>
  <c r="BF31" i="9"/>
  <c r="AY31" i="9"/>
  <c r="AX31" i="9"/>
  <c r="AW31" i="9"/>
  <c r="AV31" i="9"/>
  <c r="AU31" i="9"/>
  <c r="AT31" i="9"/>
  <c r="AS31" i="9"/>
  <c r="AR31" i="9"/>
  <c r="AP31" i="9"/>
  <c r="AO31" i="9"/>
  <c r="AN31" i="9"/>
  <c r="AH31" i="9"/>
  <c r="AG31" i="9"/>
  <c r="BD31" i="9"/>
  <c r="BZ30" i="9"/>
  <c r="BY30" i="9"/>
  <c r="BX30" i="9"/>
  <c r="BO30" i="9"/>
  <c r="BN30" i="9"/>
  <c r="BL30" i="9"/>
  <c r="BJ30" i="9"/>
  <c r="BH30" i="9"/>
  <c r="BG30" i="9"/>
  <c r="BF30" i="9"/>
  <c r="AY30" i="9"/>
  <c r="AX30" i="9"/>
  <c r="AW30" i="9"/>
  <c r="AV30" i="9"/>
  <c r="AU30" i="9"/>
  <c r="AT30" i="9"/>
  <c r="AS30" i="9"/>
  <c r="AR30" i="9"/>
  <c r="AP30" i="9"/>
  <c r="AO30" i="9"/>
  <c r="AN30" i="9"/>
  <c r="AH30" i="9"/>
  <c r="AG30" i="9"/>
  <c r="BD30" i="9"/>
  <c r="BZ29" i="9"/>
  <c r="BY29" i="9"/>
  <c r="BX29" i="9"/>
  <c r="BO29" i="9"/>
  <c r="BN29" i="9"/>
  <c r="BL29" i="9"/>
  <c r="BJ29" i="9"/>
  <c r="BH29" i="9"/>
  <c r="BG29" i="9"/>
  <c r="BF29" i="9"/>
  <c r="AY29" i="9"/>
  <c r="BW29" i="9"/>
  <c r="AX29" i="9"/>
  <c r="BV29" i="9"/>
  <c r="AW29" i="9"/>
  <c r="AV29" i="9"/>
  <c r="AU29" i="9"/>
  <c r="BS29" i="9"/>
  <c r="AT29" i="9"/>
  <c r="AS29" i="9"/>
  <c r="BQ29" i="9"/>
  <c r="AR29" i="9"/>
  <c r="AP29" i="9"/>
  <c r="AO29" i="9"/>
  <c r="AN29" i="9"/>
  <c r="AH29" i="9"/>
  <c r="AG29" i="9"/>
  <c r="BD29" i="9"/>
  <c r="BZ28" i="9"/>
  <c r="BY28" i="9"/>
  <c r="BX28" i="9"/>
  <c r="BO28" i="9"/>
  <c r="BN28" i="9"/>
  <c r="BL28" i="9"/>
  <c r="BJ28" i="9"/>
  <c r="BH28" i="9"/>
  <c r="BG28" i="9"/>
  <c r="BF28" i="9"/>
  <c r="AY28" i="9"/>
  <c r="BW28" i="9"/>
  <c r="AX28" i="9"/>
  <c r="AW28" i="9"/>
  <c r="AV28" i="9"/>
  <c r="BT28" i="9"/>
  <c r="AU28" i="9"/>
  <c r="AT28" i="9"/>
  <c r="AS28" i="9"/>
  <c r="AR28" i="9"/>
  <c r="AP28" i="9"/>
  <c r="AO28" i="9"/>
  <c r="AN28" i="9"/>
  <c r="AH28" i="9"/>
  <c r="AG28" i="9"/>
  <c r="BD28" i="9"/>
  <c r="BZ27" i="9"/>
  <c r="BY27" i="9"/>
  <c r="BX27" i="9"/>
  <c r="BO27" i="9"/>
  <c r="BN27" i="9"/>
  <c r="BL27" i="9"/>
  <c r="BJ27" i="9"/>
  <c r="BH27" i="9"/>
  <c r="BG27" i="9"/>
  <c r="BF27" i="9"/>
  <c r="AY27" i="9"/>
  <c r="AX27" i="9"/>
  <c r="BV27" i="9"/>
  <c r="AW27" i="9"/>
  <c r="BU27" i="9"/>
  <c r="AV27" i="9"/>
  <c r="AU27" i="9"/>
  <c r="AT27" i="9"/>
  <c r="AS27" i="9"/>
  <c r="AR27" i="9"/>
  <c r="AP27" i="9"/>
  <c r="AO27" i="9"/>
  <c r="AN27" i="9"/>
  <c r="AH27" i="9"/>
  <c r="AG27" i="9"/>
  <c r="BD27" i="9"/>
  <c r="BZ26" i="9"/>
  <c r="BY26" i="9"/>
  <c r="BX26" i="9"/>
  <c r="BO26" i="9"/>
  <c r="BN26" i="9"/>
  <c r="BL26" i="9"/>
  <c r="BJ26" i="9"/>
  <c r="BH26" i="9"/>
  <c r="BG26" i="9"/>
  <c r="BF26" i="9"/>
  <c r="AY26" i="9"/>
  <c r="AX26" i="9"/>
  <c r="BV26" i="9"/>
  <c r="AW26" i="9"/>
  <c r="AV26" i="9"/>
  <c r="BT26" i="9"/>
  <c r="AU26" i="9"/>
  <c r="AT26" i="9"/>
  <c r="BR26" i="9"/>
  <c r="AS26" i="9"/>
  <c r="AR26" i="9"/>
  <c r="BP26" i="9"/>
  <c r="AP26" i="9"/>
  <c r="AO26" i="9"/>
  <c r="AN26" i="9"/>
  <c r="AH26" i="9"/>
  <c r="AG26" i="9"/>
  <c r="BD26" i="9"/>
  <c r="BZ25" i="9"/>
  <c r="BY25" i="9"/>
  <c r="BX25" i="9"/>
  <c r="BO25" i="9"/>
  <c r="BN25" i="9"/>
  <c r="BL25" i="9"/>
  <c r="BJ25" i="9"/>
  <c r="BH25" i="9"/>
  <c r="BG25" i="9"/>
  <c r="BF25" i="9"/>
  <c r="AY25" i="9"/>
  <c r="AX25" i="9"/>
  <c r="BV25" i="9"/>
  <c r="AW25" i="9"/>
  <c r="AV25" i="9"/>
  <c r="BT25" i="9"/>
  <c r="AU25" i="9"/>
  <c r="AT25" i="9"/>
  <c r="BR25" i="9"/>
  <c r="AS25" i="9"/>
  <c r="AR25" i="9"/>
  <c r="AP25" i="9"/>
  <c r="AO25" i="9"/>
  <c r="AN25" i="9"/>
  <c r="AH25" i="9"/>
  <c r="AG25" i="9"/>
  <c r="BD25" i="9"/>
  <c r="BZ24" i="9"/>
  <c r="BY24" i="9"/>
  <c r="BX24" i="9"/>
  <c r="BO24" i="9"/>
  <c r="BN24" i="9"/>
  <c r="BL24" i="9"/>
  <c r="BJ24" i="9"/>
  <c r="BH24" i="9"/>
  <c r="BG24" i="9"/>
  <c r="BF24" i="9"/>
  <c r="AY24" i="9"/>
  <c r="AX24" i="9"/>
  <c r="AW24" i="9"/>
  <c r="AV24" i="9"/>
  <c r="BT24" i="9"/>
  <c r="AU24" i="9"/>
  <c r="BS24" i="9"/>
  <c r="AT24" i="9"/>
  <c r="AS24" i="9"/>
  <c r="AR24" i="9"/>
  <c r="AP24" i="9"/>
  <c r="AO24" i="9"/>
  <c r="AN24" i="9"/>
  <c r="AH24" i="9"/>
  <c r="AG24" i="9"/>
  <c r="BD24" i="9"/>
  <c r="BZ23" i="9"/>
  <c r="BY23" i="9"/>
  <c r="BX23" i="9"/>
  <c r="BO23" i="9"/>
  <c r="BN23" i="9"/>
  <c r="BL23" i="9"/>
  <c r="BJ23" i="9"/>
  <c r="BH23" i="9"/>
  <c r="BG23" i="9"/>
  <c r="BF23" i="9"/>
  <c r="AY23" i="9"/>
  <c r="AX23" i="9"/>
  <c r="BV23" i="9"/>
  <c r="AW23" i="9"/>
  <c r="AV23" i="9"/>
  <c r="AU23" i="9"/>
  <c r="AT23" i="9"/>
  <c r="AS23" i="9"/>
  <c r="BQ23" i="9"/>
  <c r="AR23" i="9"/>
  <c r="BP23" i="9"/>
  <c r="AP23" i="9"/>
  <c r="AO23" i="9"/>
  <c r="AN23" i="9"/>
  <c r="AH23" i="9"/>
  <c r="AG23" i="9"/>
  <c r="BD23" i="9"/>
  <c r="BZ111" i="9"/>
  <c r="BY111" i="9"/>
  <c r="BX111" i="9"/>
  <c r="BO111" i="9"/>
  <c r="BN111" i="9"/>
  <c r="BL111" i="9"/>
  <c r="BJ111" i="9"/>
  <c r="BH111" i="9"/>
  <c r="BG111" i="9"/>
  <c r="BF111" i="9"/>
  <c r="AY111" i="9"/>
  <c r="AX111" i="9"/>
  <c r="BV111" i="9"/>
  <c r="AW111" i="9"/>
  <c r="AV111" i="9"/>
  <c r="BT111" i="9"/>
  <c r="AU111" i="9"/>
  <c r="AT111" i="9"/>
  <c r="AS111" i="9"/>
  <c r="AR111" i="9"/>
  <c r="AP111" i="9"/>
  <c r="AO111" i="9"/>
  <c r="AN111" i="9"/>
  <c r="AH111" i="9"/>
  <c r="AG111" i="9"/>
  <c r="BD111" i="9"/>
  <c r="BZ110" i="9"/>
  <c r="BY110" i="9"/>
  <c r="BX110" i="9"/>
  <c r="BO110" i="9"/>
  <c r="BN110" i="9"/>
  <c r="BL110" i="9"/>
  <c r="BJ110" i="9"/>
  <c r="BH110" i="9"/>
  <c r="BG110" i="9"/>
  <c r="BF110" i="9"/>
  <c r="AY110" i="9"/>
  <c r="AX110" i="9"/>
  <c r="BV110" i="9"/>
  <c r="AW110" i="9"/>
  <c r="AV110" i="9"/>
  <c r="AU110" i="9"/>
  <c r="AT110" i="9"/>
  <c r="AS110" i="9"/>
  <c r="AR110" i="9"/>
  <c r="AP110" i="9"/>
  <c r="AO110" i="9"/>
  <c r="AN110" i="9"/>
  <c r="AH110" i="9"/>
  <c r="AG110" i="9"/>
  <c r="BD110" i="9"/>
  <c r="BZ22" i="9"/>
  <c r="BY22" i="9"/>
  <c r="BX22" i="9"/>
  <c r="BO22" i="9"/>
  <c r="BN22" i="9"/>
  <c r="BL22" i="9"/>
  <c r="BJ22" i="9"/>
  <c r="BH22" i="9"/>
  <c r="BG22" i="9"/>
  <c r="BF22" i="9"/>
  <c r="AY22" i="9"/>
  <c r="AX22" i="9"/>
  <c r="AW22" i="9"/>
  <c r="AV22" i="9"/>
  <c r="AU22" i="9"/>
  <c r="BS22" i="9"/>
  <c r="AT22" i="9"/>
  <c r="AS22" i="9"/>
  <c r="AR22" i="9"/>
  <c r="BP22" i="9"/>
  <c r="AP22" i="9"/>
  <c r="AO22" i="9"/>
  <c r="AN22" i="9"/>
  <c r="AH22" i="9"/>
  <c r="AG22" i="9"/>
  <c r="BD22" i="9"/>
  <c r="BZ109" i="9"/>
  <c r="BY109" i="9"/>
  <c r="BX109" i="9"/>
  <c r="BO109" i="9"/>
  <c r="BN109" i="9"/>
  <c r="BL109" i="9"/>
  <c r="BJ109" i="9"/>
  <c r="BH109" i="9"/>
  <c r="BG109" i="9"/>
  <c r="BF109" i="9"/>
  <c r="AY109" i="9"/>
  <c r="BW109" i="9"/>
  <c r="AX109" i="9"/>
  <c r="AW109" i="9"/>
  <c r="AV109" i="9"/>
  <c r="AU109" i="9"/>
  <c r="AT109" i="9"/>
  <c r="BR109" i="9"/>
  <c r="AS109" i="9"/>
  <c r="BQ109" i="9"/>
  <c r="AR109" i="9"/>
  <c r="BP109" i="9"/>
  <c r="AP109" i="9"/>
  <c r="AO109" i="9"/>
  <c r="AN109" i="9"/>
  <c r="AH109" i="9"/>
  <c r="AG109" i="9"/>
  <c r="BD109" i="9"/>
  <c r="BZ21" i="9"/>
  <c r="BY21" i="9"/>
  <c r="BX21" i="9"/>
  <c r="BO21" i="9"/>
  <c r="BN21" i="9"/>
  <c r="BL21" i="9"/>
  <c r="BJ21" i="9"/>
  <c r="BH21" i="9"/>
  <c r="BG21" i="9"/>
  <c r="BF21" i="9"/>
  <c r="AY21" i="9"/>
  <c r="AX21" i="9"/>
  <c r="AW21" i="9"/>
  <c r="AV21" i="9"/>
  <c r="AU21" i="9"/>
  <c r="AT21" i="9"/>
  <c r="AS21" i="9"/>
  <c r="AR21" i="9"/>
  <c r="AP21" i="9"/>
  <c r="AO21" i="9"/>
  <c r="AN21" i="9"/>
  <c r="AH21" i="9"/>
  <c r="AG21" i="9"/>
  <c r="BD21" i="9"/>
  <c r="BZ20" i="9"/>
  <c r="BY20" i="9"/>
  <c r="BX20" i="9"/>
  <c r="BO20" i="9"/>
  <c r="BN20" i="9"/>
  <c r="BL20" i="9"/>
  <c r="BJ20" i="9"/>
  <c r="BH20" i="9"/>
  <c r="BG20" i="9"/>
  <c r="BF20" i="9"/>
  <c r="AY20" i="9"/>
  <c r="AX20" i="9"/>
  <c r="AW20" i="9"/>
  <c r="AV20" i="9"/>
  <c r="AU20" i="9"/>
  <c r="AT20" i="9"/>
  <c r="AS20" i="9"/>
  <c r="AR20" i="9"/>
  <c r="AP20" i="9"/>
  <c r="AO20" i="9"/>
  <c r="AN20" i="9"/>
  <c r="AH20" i="9"/>
  <c r="AG20" i="9"/>
  <c r="BD20" i="9"/>
  <c r="BZ19" i="9"/>
  <c r="BY19" i="9"/>
  <c r="BX19" i="9"/>
  <c r="BO19" i="9"/>
  <c r="BN19" i="9"/>
  <c r="BL19" i="9"/>
  <c r="BJ19" i="9"/>
  <c r="BH19" i="9"/>
  <c r="BG19" i="9"/>
  <c r="BF19" i="9"/>
  <c r="AY19" i="9"/>
  <c r="AX19" i="9"/>
  <c r="AW19" i="9"/>
  <c r="AV19" i="9"/>
  <c r="AU19" i="9"/>
  <c r="BS19" i="9"/>
  <c r="AT19" i="9"/>
  <c r="AS19" i="9"/>
  <c r="BQ19" i="9"/>
  <c r="AR19" i="9"/>
  <c r="AP19" i="9"/>
  <c r="AO19" i="9"/>
  <c r="AN19" i="9"/>
  <c r="AH19" i="9"/>
  <c r="AG19" i="9"/>
  <c r="BD19" i="9"/>
  <c r="BZ108" i="9"/>
  <c r="BY108" i="9"/>
  <c r="BX108" i="9"/>
  <c r="BO108" i="9"/>
  <c r="BN108" i="9"/>
  <c r="BL108" i="9"/>
  <c r="BJ108" i="9"/>
  <c r="BH108" i="9"/>
  <c r="BG108" i="9"/>
  <c r="BF108" i="9"/>
  <c r="AY108" i="9"/>
  <c r="AX108" i="9"/>
  <c r="AW108" i="9"/>
  <c r="AV108" i="9"/>
  <c r="AU108" i="9"/>
  <c r="AT108" i="9"/>
  <c r="AS108" i="9"/>
  <c r="AR108" i="9"/>
  <c r="AP108" i="9"/>
  <c r="AO108" i="9"/>
  <c r="AN108" i="9"/>
  <c r="AH108" i="9"/>
  <c r="AG108" i="9"/>
  <c r="BD108" i="9"/>
  <c r="BZ107" i="9"/>
  <c r="BY107" i="9"/>
  <c r="BX107" i="9"/>
  <c r="BO107" i="9"/>
  <c r="BN107" i="9"/>
  <c r="BL107" i="9"/>
  <c r="BJ107" i="9"/>
  <c r="BH107" i="9"/>
  <c r="BG107" i="9"/>
  <c r="BF107" i="9"/>
  <c r="AY107" i="9"/>
  <c r="AX107" i="9"/>
  <c r="AW107" i="9"/>
  <c r="AV107" i="9"/>
  <c r="AU107" i="9"/>
  <c r="AT107" i="9"/>
  <c r="AS107" i="9"/>
  <c r="BQ107" i="9"/>
  <c r="AR107" i="9"/>
  <c r="BP107" i="9"/>
  <c r="AP107" i="9"/>
  <c r="AO107" i="9"/>
  <c r="AN107" i="9"/>
  <c r="AH107" i="9"/>
  <c r="AG107" i="9"/>
  <c r="BD107" i="9"/>
  <c r="BZ106" i="9"/>
  <c r="BY106" i="9"/>
  <c r="BX106" i="9"/>
  <c r="BO106" i="9"/>
  <c r="BN106" i="9"/>
  <c r="BL106" i="9"/>
  <c r="BJ106" i="9"/>
  <c r="BH106" i="9"/>
  <c r="BG106" i="9"/>
  <c r="BF106" i="9"/>
  <c r="AY106" i="9"/>
  <c r="AX106" i="9"/>
  <c r="AW106" i="9"/>
  <c r="AV106" i="9"/>
  <c r="AU106" i="9"/>
  <c r="BS106" i="9"/>
  <c r="AT106" i="9"/>
  <c r="AS106" i="9"/>
  <c r="AR106" i="9"/>
  <c r="AP106" i="9"/>
  <c r="AO106" i="9"/>
  <c r="AN106" i="9"/>
  <c r="AH106" i="9"/>
  <c r="AI106" i="9"/>
  <c r="AG106" i="9"/>
  <c r="BD106" i="9"/>
  <c r="BZ105" i="9"/>
  <c r="BY105" i="9"/>
  <c r="BX105" i="9"/>
  <c r="BO105" i="9"/>
  <c r="BN105" i="9"/>
  <c r="BL105" i="9"/>
  <c r="BJ105" i="9"/>
  <c r="BH105" i="9"/>
  <c r="BG105" i="9"/>
  <c r="BF105" i="9"/>
  <c r="AY105" i="9"/>
  <c r="AX105" i="9"/>
  <c r="AW105" i="9"/>
  <c r="AV105" i="9"/>
  <c r="AU105" i="9"/>
  <c r="BS105" i="9"/>
  <c r="AT105" i="9"/>
  <c r="AS105" i="9"/>
  <c r="AR105" i="9"/>
  <c r="AP105" i="9"/>
  <c r="AO105" i="9"/>
  <c r="AN105" i="9"/>
  <c r="AH105" i="9"/>
  <c r="AG105" i="9"/>
  <c r="BD105" i="9"/>
  <c r="BZ104" i="9"/>
  <c r="BY104" i="9"/>
  <c r="BX104" i="9"/>
  <c r="BO104" i="9"/>
  <c r="BN104" i="9"/>
  <c r="BL104" i="9"/>
  <c r="BJ104" i="9"/>
  <c r="BH104" i="9"/>
  <c r="BG104" i="9"/>
  <c r="BF104" i="9"/>
  <c r="AY104" i="9"/>
  <c r="AX104" i="9"/>
  <c r="AW104" i="9"/>
  <c r="AV104" i="9"/>
  <c r="AU104" i="9"/>
  <c r="AT104" i="9"/>
  <c r="AS104" i="9"/>
  <c r="AR104" i="9"/>
  <c r="BP104" i="9"/>
  <c r="AP104" i="9"/>
  <c r="AO104" i="9"/>
  <c r="AN104" i="9"/>
  <c r="AH104" i="9"/>
  <c r="AG104" i="9"/>
  <c r="BD104" i="9"/>
  <c r="BZ103" i="9"/>
  <c r="BY103" i="9"/>
  <c r="BX103" i="9"/>
  <c r="BO103" i="9"/>
  <c r="BN103" i="9"/>
  <c r="BL103" i="9"/>
  <c r="BJ103" i="9"/>
  <c r="BH103" i="9"/>
  <c r="BG103" i="9"/>
  <c r="BF103" i="9"/>
  <c r="AY103" i="9"/>
  <c r="BW103" i="9"/>
  <c r="AX103" i="9"/>
  <c r="AW103" i="9"/>
  <c r="BU103" i="9"/>
  <c r="AV103" i="9"/>
  <c r="AU103" i="9"/>
  <c r="BS103" i="9"/>
  <c r="AT103" i="9"/>
  <c r="BR103" i="9"/>
  <c r="AS103" i="9"/>
  <c r="AR103" i="9"/>
  <c r="AP103" i="9"/>
  <c r="AO103" i="9"/>
  <c r="AN103" i="9"/>
  <c r="AH103" i="9"/>
  <c r="AG103" i="9"/>
  <c r="BD103" i="9"/>
  <c r="BZ102" i="9"/>
  <c r="BY102" i="9"/>
  <c r="BX102" i="9"/>
  <c r="BO102" i="9"/>
  <c r="BN102" i="9"/>
  <c r="BL102" i="9"/>
  <c r="BJ102" i="9"/>
  <c r="BH102" i="9"/>
  <c r="BG102" i="9"/>
  <c r="BF102" i="9"/>
  <c r="AY102" i="9"/>
  <c r="AX102" i="9"/>
  <c r="BV102" i="9"/>
  <c r="AW102" i="9"/>
  <c r="AV102" i="9"/>
  <c r="BT102" i="9"/>
  <c r="AU102" i="9"/>
  <c r="AT102" i="9"/>
  <c r="AS102" i="9"/>
  <c r="AR102" i="9"/>
  <c r="AP102" i="9"/>
  <c r="AO102" i="9"/>
  <c r="AN102" i="9"/>
  <c r="AH102" i="9"/>
  <c r="AG102" i="9"/>
  <c r="BD102" i="9"/>
  <c r="BZ101" i="9"/>
  <c r="BY101" i="9"/>
  <c r="BX101" i="9"/>
  <c r="BO101" i="9"/>
  <c r="BN101" i="9"/>
  <c r="BL101" i="9"/>
  <c r="BJ101" i="9"/>
  <c r="BH101" i="9"/>
  <c r="BG101" i="9"/>
  <c r="BF101" i="9"/>
  <c r="AY101" i="9"/>
  <c r="AX101" i="9"/>
  <c r="AW101" i="9"/>
  <c r="BU101" i="9"/>
  <c r="AV101" i="9"/>
  <c r="AU101" i="9"/>
  <c r="AT101" i="9"/>
  <c r="AS101" i="9"/>
  <c r="AR101" i="9"/>
  <c r="BP101" i="9"/>
  <c r="AP101" i="9"/>
  <c r="AO101" i="9"/>
  <c r="AN101" i="9"/>
  <c r="AH101" i="9"/>
  <c r="AG101" i="9"/>
  <c r="BD101" i="9"/>
  <c r="BZ18" i="9"/>
  <c r="BY18" i="9"/>
  <c r="BX18" i="9"/>
  <c r="BO18" i="9"/>
  <c r="BN18" i="9"/>
  <c r="BL18" i="9"/>
  <c r="BJ18" i="9"/>
  <c r="BH18" i="9"/>
  <c r="BG18" i="9"/>
  <c r="BF18" i="9"/>
  <c r="AY18" i="9"/>
  <c r="BW18" i="9"/>
  <c r="AX18" i="9"/>
  <c r="AW18" i="9"/>
  <c r="AV18" i="9"/>
  <c r="AU18" i="9"/>
  <c r="BS18" i="9"/>
  <c r="AT18" i="9"/>
  <c r="BR18" i="9"/>
  <c r="AS18" i="9"/>
  <c r="AR18" i="9"/>
  <c r="AP18" i="9"/>
  <c r="AO18" i="9"/>
  <c r="AN18" i="9"/>
  <c r="AH18" i="9"/>
  <c r="AG18" i="9"/>
  <c r="BD18" i="9"/>
  <c r="BZ17" i="9"/>
  <c r="BY17" i="9"/>
  <c r="BX17" i="9"/>
  <c r="BO17" i="9"/>
  <c r="BN17" i="9"/>
  <c r="BL17" i="9"/>
  <c r="BJ17" i="9"/>
  <c r="BH17" i="9"/>
  <c r="BG17" i="9"/>
  <c r="BF17" i="9"/>
  <c r="AY17" i="9"/>
  <c r="AX17" i="9"/>
  <c r="AW17" i="9"/>
  <c r="AV17" i="9"/>
  <c r="AU17" i="9"/>
  <c r="AT17" i="9"/>
  <c r="AS17" i="9"/>
  <c r="AR17" i="9"/>
  <c r="AP17" i="9"/>
  <c r="AO17" i="9"/>
  <c r="AN17" i="9"/>
  <c r="AH17" i="9"/>
  <c r="AG17" i="9"/>
  <c r="BD17" i="9"/>
  <c r="BZ16" i="9"/>
  <c r="BY16" i="9"/>
  <c r="BX16" i="9"/>
  <c r="BO16" i="9"/>
  <c r="BN16" i="9"/>
  <c r="BL16" i="9"/>
  <c r="BJ16" i="9"/>
  <c r="BH16" i="9"/>
  <c r="BG16" i="9"/>
  <c r="BF16" i="9"/>
  <c r="AY16" i="9"/>
  <c r="AX16" i="9"/>
  <c r="AW16" i="9"/>
  <c r="BU16" i="9"/>
  <c r="AV16" i="9"/>
  <c r="AU16" i="9"/>
  <c r="AT16" i="9"/>
  <c r="AS16" i="9"/>
  <c r="AR16" i="9"/>
  <c r="AP16" i="9"/>
  <c r="AO16" i="9"/>
  <c r="AN16" i="9"/>
  <c r="AH16" i="9"/>
  <c r="AG16" i="9"/>
  <c r="BD16" i="9"/>
  <c r="BZ15" i="9"/>
  <c r="BY15" i="9"/>
  <c r="BX15" i="9"/>
  <c r="BO15" i="9"/>
  <c r="BN15" i="9"/>
  <c r="BL15" i="9"/>
  <c r="BJ15" i="9"/>
  <c r="BH15" i="9"/>
  <c r="BG15" i="9"/>
  <c r="BF15" i="9"/>
  <c r="AY15" i="9"/>
  <c r="AX15" i="9"/>
  <c r="AW15" i="9"/>
  <c r="AV15" i="9"/>
  <c r="AU15" i="9"/>
  <c r="AT15" i="9"/>
  <c r="AS15" i="9"/>
  <c r="AR15" i="9"/>
  <c r="AP15" i="9"/>
  <c r="AO15" i="9"/>
  <c r="AN15" i="9"/>
  <c r="AH15" i="9"/>
  <c r="AG15" i="9"/>
  <c r="BD15" i="9"/>
  <c r="BZ14" i="9"/>
  <c r="BY14" i="9"/>
  <c r="BX14" i="9"/>
  <c r="BO14" i="9"/>
  <c r="BN14" i="9"/>
  <c r="BL14" i="9"/>
  <c r="BJ14" i="9"/>
  <c r="BH14" i="9"/>
  <c r="BG14" i="9"/>
  <c r="BF14" i="9"/>
  <c r="AY14" i="9"/>
  <c r="AX14" i="9"/>
  <c r="AW14" i="9"/>
  <c r="AV14" i="9"/>
  <c r="AU14" i="9"/>
  <c r="BS14" i="9"/>
  <c r="AT14" i="9"/>
  <c r="AS14" i="9"/>
  <c r="AR14" i="9"/>
  <c r="AP14" i="9"/>
  <c r="AO14" i="9"/>
  <c r="AN14" i="9"/>
  <c r="AH14" i="9"/>
  <c r="AG14" i="9"/>
  <c r="BD14" i="9"/>
  <c r="BZ13" i="9"/>
  <c r="BY13" i="9"/>
  <c r="BX13" i="9"/>
  <c r="BO13" i="9"/>
  <c r="BN13" i="9"/>
  <c r="BL13" i="9"/>
  <c r="BJ13" i="9"/>
  <c r="BH13" i="9"/>
  <c r="BG13" i="9"/>
  <c r="BF13" i="9"/>
  <c r="AY13" i="9"/>
  <c r="AX13" i="9"/>
  <c r="AW13" i="9"/>
  <c r="AV13" i="9"/>
  <c r="AU13" i="9"/>
  <c r="AT13" i="9"/>
  <c r="AS13" i="9"/>
  <c r="AR13" i="9"/>
  <c r="AP13" i="9"/>
  <c r="AO13" i="9"/>
  <c r="AN13" i="9"/>
  <c r="AH13" i="9"/>
  <c r="AG13" i="9"/>
  <c r="BD13" i="9"/>
  <c r="BZ12" i="9"/>
  <c r="BY12" i="9"/>
  <c r="BX12" i="9"/>
  <c r="BO12" i="9"/>
  <c r="BN12" i="9"/>
  <c r="BL12" i="9"/>
  <c r="BJ12" i="9"/>
  <c r="BH12" i="9"/>
  <c r="BG12" i="9"/>
  <c r="BF12" i="9"/>
  <c r="AY12" i="9"/>
  <c r="AX12" i="9"/>
  <c r="AW12" i="9"/>
  <c r="AV12" i="9"/>
  <c r="AU12" i="9"/>
  <c r="AT12" i="9"/>
  <c r="AS12" i="9"/>
  <c r="AR12" i="9"/>
  <c r="AP12" i="9"/>
  <c r="AO12" i="9"/>
  <c r="AN12" i="9"/>
  <c r="AH12" i="9"/>
  <c r="AG12" i="9"/>
  <c r="BD12" i="9"/>
  <c r="BZ11" i="9"/>
  <c r="BY11" i="9"/>
  <c r="BX11" i="9"/>
  <c r="BO11" i="9"/>
  <c r="BN11" i="9"/>
  <c r="BL11" i="9"/>
  <c r="BJ11" i="9"/>
  <c r="BH11" i="9"/>
  <c r="BG11" i="9"/>
  <c r="BF11" i="9"/>
  <c r="AY11" i="9"/>
  <c r="AX11" i="9"/>
  <c r="AW11" i="9"/>
  <c r="AV11" i="9"/>
  <c r="AU11" i="9"/>
  <c r="AT11" i="9"/>
  <c r="AS11" i="9"/>
  <c r="AR11" i="9"/>
  <c r="BP11" i="9"/>
  <c r="AP11" i="9"/>
  <c r="AO11" i="9"/>
  <c r="AN11" i="9"/>
  <c r="AH11" i="9"/>
  <c r="AG11" i="9"/>
  <c r="BD11" i="9"/>
  <c r="BZ10" i="9"/>
  <c r="BY10" i="9"/>
  <c r="BX10" i="9"/>
  <c r="BO10" i="9"/>
  <c r="BN10" i="9"/>
  <c r="BL10" i="9"/>
  <c r="BJ10" i="9"/>
  <c r="BH10" i="9"/>
  <c r="BG10" i="9"/>
  <c r="BF10" i="9"/>
  <c r="AY10" i="9"/>
  <c r="AX10" i="9"/>
  <c r="AW10" i="9"/>
  <c r="AV10" i="9"/>
  <c r="AU10" i="9"/>
  <c r="AT10" i="9"/>
  <c r="AS10" i="9"/>
  <c r="AR10" i="9"/>
  <c r="AP10" i="9"/>
  <c r="AO10" i="9"/>
  <c r="AN10" i="9"/>
  <c r="AH10" i="9"/>
  <c r="AG10" i="9"/>
  <c r="BD10" i="9"/>
  <c r="BZ9" i="9"/>
  <c r="BY9" i="9"/>
  <c r="BX9" i="9"/>
  <c r="BO9" i="9"/>
  <c r="BN9" i="9"/>
  <c r="BL9" i="9"/>
  <c r="BJ9" i="9"/>
  <c r="BH9" i="9"/>
  <c r="BG9" i="9"/>
  <c r="BF9" i="9"/>
  <c r="AY9" i="9"/>
  <c r="AX9" i="9"/>
  <c r="BV9" i="9"/>
  <c r="AW9" i="9"/>
  <c r="BU9" i="9"/>
  <c r="AV9" i="9"/>
  <c r="AU9" i="9"/>
  <c r="AT9" i="9"/>
  <c r="BR9" i="9"/>
  <c r="AS9" i="9"/>
  <c r="BQ9" i="9"/>
  <c r="AR9" i="9"/>
  <c r="BP9" i="9"/>
  <c r="AP9" i="9"/>
  <c r="AO9" i="9"/>
  <c r="AN9" i="9"/>
  <c r="AH9" i="9"/>
  <c r="AG9" i="9"/>
  <c r="BD9" i="9"/>
  <c r="BZ8" i="9"/>
  <c r="BY8" i="9"/>
  <c r="BX8" i="9"/>
  <c r="BO8" i="9"/>
  <c r="BN8" i="9"/>
  <c r="BL8" i="9"/>
  <c r="BJ8" i="9"/>
  <c r="BH8" i="9"/>
  <c r="BG8" i="9"/>
  <c r="BF8" i="9"/>
  <c r="AY8" i="9"/>
  <c r="AX8" i="9"/>
  <c r="AW8" i="9"/>
  <c r="AV8" i="9"/>
  <c r="AU8" i="9"/>
  <c r="AT8" i="9"/>
  <c r="AS8" i="9"/>
  <c r="AR8" i="9"/>
  <c r="BP8" i="9"/>
  <c r="AP8" i="9"/>
  <c r="AO8" i="9"/>
  <c r="AN8" i="9"/>
  <c r="AH8" i="9"/>
  <c r="AG8" i="9"/>
  <c r="BD8" i="9"/>
  <c r="BZ7" i="9"/>
  <c r="BY7" i="9"/>
  <c r="BX7" i="9"/>
  <c r="BO7" i="9"/>
  <c r="BN7" i="9"/>
  <c r="BL7" i="9"/>
  <c r="BJ7" i="9"/>
  <c r="BH7" i="9"/>
  <c r="BG7" i="9"/>
  <c r="BF7" i="9"/>
  <c r="AY7" i="9"/>
  <c r="BW7" i="9"/>
  <c r="AX7" i="9"/>
  <c r="BV7" i="9"/>
  <c r="AW7" i="9"/>
  <c r="AV7" i="9"/>
  <c r="AU7" i="9"/>
  <c r="AT7" i="9"/>
  <c r="AS7" i="9"/>
  <c r="AR7" i="9"/>
  <c r="AP7" i="9"/>
  <c r="AO7" i="9"/>
  <c r="AN7" i="9"/>
  <c r="AH7" i="9"/>
  <c r="AG7" i="9"/>
  <c r="BD7" i="9"/>
  <c r="BZ100" i="9"/>
  <c r="BY100" i="9"/>
  <c r="BX100" i="9"/>
  <c r="BO100" i="9"/>
  <c r="BN100" i="9"/>
  <c r="BL100" i="9"/>
  <c r="BJ100" i="9"/>
  <c r="BH100" i="9"/>
  <c r="BG100" i="9"/>
  <c r="BF100" i="9"/>
  <c r="AY100" i="9"/>
  <c r="AX100" i="9"/>
  <c r="BV100" i="9"/>
  <c r="AW100" i="9"/>
  <c r="BU100" i="9"/>
  <c r="AV100" i="9"/>
  <c r="AU100" i="9"/>
  <c r="AT100" i="9"/>
  <c r="AS100" i="9"/>
  <c r="AR100" i="9"/>
  <c r="AP100" i="9"/>
  <c r="AO100" i="9"/>
  <c r="AN100" i="9"/>
  <c r="AH100" i="9"/>
  <c r="AG100" i="9"/>
  <c r="BD100" i="9"/>
  <c r="BZ99" i="9"/>
  <c r="BY99" i="9"/>
  <c r="BX99" i="9"/>
  <c r="BO99" i="9"/>
  <c r="BN99" i="9"/>
  <c r="BL99" i="9"/>
  <c r="BJ99" i="9"/>
  <c r="BH99" i="9"/>
  <c r="BG99" i="9"/>
  <c r="BF99" i="9"/>
  <c r="AY99" i="9"/>
  <c r="AX99" i="9"/>
  <c r="AW99" i="9"/>
  <c r="AV99" i="9"/>
  <c r="AU99" i="9"/>
  <c r="BS99" i="9"/>
  <c r="AT99" i="9"/>
  <c r="AS99" i="9"/>
  <c r="AR99" i="9"/>
  <c r="AP99" i="9"/>
  <c r="AO99" i="9"/>
  <c r="AN99" i="9"/>
  <c r="AH99" i="9"/>
  <c r="AG99" i="9"/>
  <c r="BD99" i="9"/>
  <c r="BZ98" i="9"/>
  <c r="BY98" i="9"/>
  <c r="BX98" i="9"/>
  <c r="BO98" i="9"/>
  <c r="BN98" i="9"/>
  <c r="BL98" i="9"/>
  <c r="BJ98" i="9"/>
  <c r="BH98" i="9"/>
  <c r="BG98" i="9"/>
  <c r="BF98" i="9"/>
  <c r="AY98" i="9"/>
  <c r="AX98" i="9"/>
  <c r="AW98" i="9"/>
  <c r="AV98" i="9"/>
  <c r="AU98" i="9"/>
  <c r="AT98" i="9"/>
  <c r="AS98" i="9"/>
  <c r="AR98" i="9"/>
  <c r="AP98" i="9"/>
  <c r="AO98" i="9"/>
  <c r="AN98" i="9"/>
  <c r="AH98" i="9"/>
  <c r="AG98" i="9"/>
  <c r="BD98" i="9"/>
  <c r="BZ6" i="9"/>
  <c r="BY6" i="9"/>
  <c r="BX6" i="9"/>
  <c r="BO6" i="9"/>
  <c r="BN6" i="9"/>
  <c r="BL6" i="9"/>
  <c r="BJ6" i="9"/>
  <c r="BH6" i="9"/>
  <c r="BG6" i="9"/>
  <c r="BF6" i="9"/>
  <c r="AY6" i="9"/>
  <c r="BW6" i="9"/>
  <c r="AX6" i="9"/>
  <c r="AW6" i="9"/>
  <c r="BU6" i="9"/>
  <c r="AV6" i="9"/>
  <c r="AU6" i="9"/>
  <c r="AT6" i="9"/>
  <c r="AS6" i="9"/>
  <c r="AR6" i="9"/>
  <c r="AP6" i="9"/>
  <c r="AO6" i="9"/>
  <c r="AN6" i="9"/>
  <c r="AH6" i="9"/>
  <c r="AG6" i="9"/>
  <c r="BD6" i="9"/>
  <c r="BZ5" i="9"/>
  <c r="BY5" i="9"/>
  <c r="BX5" i="9"/>
  <c r="BO5" i="9"/>
  <c r="BN5" i="9"/>
  <c r="BL5" i="9"/>
  <c r="BJ5" i="9"/>
  <c r="BH5" i="9"/>
  <c r="BG5" i="9"/>
  <c r="BF5" i="9"/>
  <c r="AY5" i="9"/>
  <c r="AX5" i="9"/>
  <c r="AW5" i="9"/>
  <c r="AV5" i="9"/>
  <c r="BT5" i="9"/>
  <c r="AU5" i="9"/>
  <c r="AT5" i="9"/>
  <c r="AS5" i="9"/>
  <c r="AR5" i="9"/>
  <c r="AP5" i="9"/>
  <c r="AO5" i="9"/>
  <c r="AN5" i="9"/>
  <c r="AH5" i="9"/>
  <c r="AG5" i="9"/>
  <c r="BD5" i="9"/>
  <c r="BZ97" i="9"/>
  <c r="BY97" i="9"/>
  <c r="BX97" i="9"/>
  <c r="BO97" i="9"/>
  <c r="BN97" i="9"/>
  <c r="BL97" i="9"/>
  <c r="BJ97" i="9"/>
  <c r="BH97" i="9"/>
  <c r="BG97" i="9"/>
  <c r="BF97" i="9"/>
  <c r="AY97" i="9"/>
  <c r="AX97" i="9"/>
  <c r="BV97" i="9"/>
  <c r="AW97" i="9"/>
  <c r="AV97" i="9"/>
  <c r="AU97" i="9"/>
  <c r="AT97" i="9"/>
  <c r="AS97" i="9"/>
  <c r="AR97" i="9"/>
  <c r="AP97" i="9"/>
  <c r="AO97" i="9"/>
  <c r="AN97" i="9"/>
  <c r="AH97" i="9"/>
  <c r="AG97" i="9"/>
  <c r="BD97" i="9"/>
  <c r="BZ4" i="9"/>
  <c r="BY4" i="9"/>
  <c r="BX4" i="9"/>
  <c r="BO4" i="9"/>
  <c r="BN4" i="9"/>
  <c r="BL4" i="9"/>
  <c r="BJ4" i="9"/>
  <c r="BH4" i="9"/>
  <c r="BG4" i="9"/>
  <c r="BF4" i="9"/>
  <c r="AY4" i="9"/>
  <c r="AX4" i="9"/>
  <c r="AW4" i="9"/>
  <c r="AV4" i="9"/>
  <c r="AU4" i="9"/>
  <c r="BS4" i="9"/>
  <c r="AT4" i="9"/>
  <c r="AS4" i="9"/>
  <c r="AR4" i="9"/>
  <c r="AP4" i="9"/>
  <c r="AO4" i="9"/>
  <c r="AN4" i="9"/>
  <c r="AH4" i="9"/>
  <c r="AG4" i="9"/>
  <c r="BD4" i="9"/>
  <c r="BZ96" i="9"/>
  <c r="BY96" i="9"/>
  <c r="BX96" i="9"/>
  <c r="BO96" i="9"/>
  <c r="BN96" i="9"/>
  <c r="BL96" i="9"/>
  <c r="BJ96" i="9"/>
  <c r="BH96" i="9"/>
  <c r="BG96" i="9"/>
  <c r="BF96" i="9"/>
  <c r="AY96" i="9"/>
  <c r="AX96" i="9"/>
  <c r="AW96" i="9"/>
  <c r="AV96" i="9"/>
  <c r="BT96" i="9"/>
  <c r="AU96" i="9"/>
  <c r="AT96" i="9"/>
  <c r="AS96" i="9"/>
  <c r="AR96" i="9"/>
  <c r="AP96" i="9"/>
  <c r="AO96" i="9"/>
  <c r="AN96" i="9"/>
  <c r="AH96" i="9"/>
  <c r="AG96" i="9"/>
  <c r="BD96" i="9"/>
  <c r="BZ95" i="9"/>
  <c r="BY95" i="9"/>
  <c r="BX95" i="9"/>
  <c r="BO95" i="9"/>
  <c r="BN95" i="9"/>
  <c r="BL95" i="9"/>
  <c r="BJ95" i="9"/>
  <c r="BH95" i="9"/>
  <c r="BG95" i="9"/>
  <c r="BF95" i="9"/>
  <c r="AY95" i="9"/>
  <c r="BW95" i="9"/>
  <c r="AX95" i="9"/>
  <c r="AW95" i="9"/>
  <c r="BU95" i="9"/>
  <c r="AV95" i="9"/>
  <c r="AU95" i="9"/>
  <c r="AT95" i="9"/>
  <c r="AS95" i="9"/>
  <c r="AR95" i="9"/>
  <c r="AP95" i="9"/>
  <c r="AO95" i="9"/>
  <c r="AN95" i="9"/>
  <c r="AH95" i="9"/>
  <c r="AG95" i="9"/>
  <c r="BD95" i="9"/>
  <c r="BZ94" i="9"/>
  <c r="BY94" i="9"/>
  <c r="BX94" i="9"/>
  <c r="BO94" i="9"/>
  <c r="BN94" i="9"/>
  <c r="BL94" i="9"/>
  <c r="BJ94" i="9"/>
  <c r="BH94" i="9"/>
  <c r="BG94" i="9"/>
  <c r="BF94" i="9"/>
  <c r="AY94" i="9"/>
  <c r="BW94" i="9"/>
  <c r="AX94" i="9"/>
  <c r="AW94" i="9"/>
  <c r="AV94" i="9"/>
  <c r="AU94" i="9"/>
  <c r="BS94" i="9"/>
  <c r="AT94" i="9"/>
  <c r="AS94" i="9"/>
  <c r="AR94" i="9"/>
  <c r="AP94" i="9"/>
  <c r="AO94" i="9"/>
  <c r="AN94" i="9"/>
  <c r="AH94" i="9"/>
  <c r="AG94" i="9"/>
  <c r="BD94" i="9"/>
  <c r="BZ93" i="9"/>
  <c r="BY93" i="9"/>
  <c r="BX93" i="9"/>
  <c r="BO93" i="9"/>
  <c r="BN93" i="9"/>
  <c r="BL93" i="9"/>
  <c r="BJ93" i="9"/>
  <c r="BH93" i="9"/>
  <c r="BG93" i="9"/>
  <c r="BF93" i="9"/>
  <c r="AY93" i="9"/>
  <c r="BW93" i="9"/>
  <c r="AX93" i="9"/>
  <c r="AW93" i="9"/>
  <c r="BU93" i="9"/>
  <c r="AV93" i="9"/>
  <c r="AU93" i="9"/>
  <c r="AT93" i="9"/>
  <c r="BR93" i="9"/>
  <c r="AS93" i="9"/>
  <c r="AR93" i="9"/>
  <c r="AP93" i="9"/>
  <c r="AO93" i="9"/>
  <c r="AN93" i="9"/>
  <c r="AH93" i="9"/>
  <c r="AG93" i="9"/>
  <c r="BD93" i="9"/>
  <c r="BZ92" i="9"/>
  <c r="BY92" i="9"/>
  <c r="BX92" i="9"/>
  <c r="BO92" i="9"/>
  <c r="BN92" i="9"/>
  <c r="BL92" i="9"/>
  <c r="BJ92" i="9"/>
  <c r="BH92" i="9"/>
  <c r="BG92" i="9"/>
  <c r="BF92" i="9"/>
  <c r="AY92" i="9"/>
  <c r="AX92" i="9"/>
  <c r="BV92" i="9"/>
  <c r="AW92" i="9"/>
  <c r="AV92" i="9"/>
  <c r="AU92" i="9"/>
  <c r="AT92" i="9"/>
  <c r="BR92" i="9"/>
  <c r="AS92" i="9"/>
  <c r="AR92" i="9"/>
  <c r="AP92" i="9"/>
  <c r="AO92" i="9"/>
  <c r="AN92" i="9"/>
  <c r="AH92" i="9"/>
  <c r="AG92" i="9"/>
  <c r="BD92" i="9"/>
  <c r="BZ91" i="9"/>
  <c r="BY91" i="9"/>
  <c r="BX91" i="9"/>
  <c r="BO91" i="9"/>
  <c r="BN91" i="9"/>
  <c r="BL91" i="9"/>
  <c r="BJ91" i="9"/>
  <c r="BH91" i="9"/>
  <c r="BG91" i="9"/>
  <c r="BF91" i="9"/>
  <c r="AY91" i="9"/>
  <c r="AX91" i="9"/>
  <c r="AW91" i="9"/>
  <c r="AV91" i="9"/>
  <c r="BT91" i="9"/>
  <c r="AU91" i="9"/>
  <c r="AT91" i="9"/>
  <c r="AS91" i="9"/>
  <c r="AR91" i="9"/>
  <c r="AP91" i="9"/>
  <c r="AO91" i="9"/>
  <c r="AN91" i="9"/>
  <c r="AH91" i="9"/>
  <c r="AG91" i="9"/>
  <c r="BD91" i="9"/>
  <c r="BZ90" i="9"/>
  <c r="BY90" i="9"/>
  <c r="BX90" i="9"/>
  <c r="BO90" i="9"/>
  <c r="BN90" i="9"/>
  <c r="BL90" i="9"/>
  <c r="BJ90" i="9"/>
  <c r="BH90" i="9"/>
  <c r="BG90" i="9"/>
  <c r="BF90" i="9"/>
  <c r="AY90" i="9"/>
  <c r="AX90" i="9"/>
  <c r="BV90" i="9"/>
  <c r="AW90" i="9"/>
  <c r="AV90" i="9"/>
  <c r="BT90" i="9"/>
  <c r="AU90" i="9"/>
  <c r="AT90" i="9"/>
  <c r="AS90" i="9"/>
  <c r="AR90" i="9"/>
  <c r="AP90" i="9"/>
  <c r="AO90" i="9"/>
  <c r="AN90" i="9"/>
  <c r="AH90" i="9"/>
  <c r="AG90" i="9"/>
  <c r="BD90" i="9"/>
  <c r="BZ89" i="9"/>
  <c r="BY89" i="9"/>
  <c r="BX89" i="9"/>
  <c r="BO89" i="9"/>
  <c r="BN89" i="9"/>
  <c r="BL89" i="9"/>
  <c r="BJ89" i="9"/>
  <c r="BH89" i="9"/>
  <c r="BG89" i="9"/>
  <c r="BF89" i="9"/>
  <c r="AY89" i="9"/>
  <c r="AX89" i="9"/>
  <c r="BV89" i="9"/>
  <c r="AW89" i="9"/>
  <c r="AV89" i="9"/>
  <c r="AU89" i="9"/>
  <c r="AT89" i="9"/>
  <c r="AS89" i="9"/>
  <c r="BQ89" i="9"/>
  <c r="AR89" i="9"/>
  <c r="AP89" i="9"/>
  <c r="AO89" i="9"/>
  <c r="AN89" i="9"/>
  <c r="AH89" i="9"/>
  <c r="AG89" i="9"/>
  <c r="BD89" i="9"/>
  <c r="BZ88" i="9"/>
  <c r="BY88" i="9"/>
  <c r="BX88" i="9"/>
  <c r="BO88" i="9"/>
  <c r="BN88" i="9"/>
  <c r="BL88" i="9"/>
  <c r="BJ88" i="9"/>
  <c r="BH88" i="9"/>
  <c r="BG88" i="9"/>
  <c r="BF88" i="9"/>
  <c r="AY88" i="9"/>
  <c r="AX88" i="9"/>
  <c r="BV88" i="9"/>
  <c r="AW88" i="9"/>
  <c r="AV88" i="9"/>
  <c r="AU88" i="9"/>
  <c r="AT88" i="9"/>
  <c r="AS88" i="9"/>
  <c r="BQ88" i="9"/>
  <c r="AR88" i="9"/>
  <c r="AP88" i="9"/>
  <c r="AO88" i="9"/>
  <c r="AN88" i="9"/>
  <c r="AH88" i="9"/>
  <c r="AG88" i="9"/>
  <c r="BD88" i="9"/>
  <c r="BZ87" i="9"/>
  <c r="BY87" i="9"/>
  <c r="BX87" i="9"/>
  <c r="BO87" i="9"/>
  <c r="BN87" i="9"/>
  <c r="BL87" i="9"/>
  <c r="BJ87" i="9"/>
  <c r="BH87" i="9"/>
  <c r="BG87" i="9"/>
  <c r="BF87" i="9"/>
  <c r="AY87" i="9"/>
  <c r="AX87" i="9"/>
  <c r="AW87" i="9"/>
  <c r="AV87" i="9"/>
  <c r="BT87" i="9"/>
  <c r="AU87" i="9"/>
  <c r="BS87" i="9"/>
  <c r="AT87" i="9"/>
  <c r="AS87" i="9"/>
  <c r="AR87" i="9"/>
  <c r="BP87" i="9"/>
  <c r="AP87" i="9"/>
  <c r="AO87" i="9"/>
  <c r="AN87" i="9"/>
  <c r="AH87" i="9"/>
  <c r="AG87" i="9"/>
  <c r="BD87" i="9"/>
  <c r="BZ86" i="9"/>
  <c r="BY86" i="9"/>
  <c r="BX86" i="9"/>
  <c r="BO86" i="9"/>
  <c r="BN86" i="9"/>
  <c r="BL86" i="9"/>
  <c r="BJ86" i="9"/>
  <c r="BH86" i="9"/>
  <c r="BG86" i="9"/>
  <c r="BF86" i="9"/>
  <c r="AY86" i="9"/>
  <c r="AX86" i="9"/>
  <c r="AW86" i="9"/>
  <c r="AV86" i="9"/>
  <c r="BT86" i="9"/>
  <c r="AU86" i="9"/>
  <c r="BS86" i="9"/>
  <c r="AT86" i="9"/>
  <c r="AS86" i="9"/>
  <c r="AR86" i="9"/>
  <c r="BP86" i="9"/>
  <c r="AP86" i="9"/>
  <c r="AO86" i="9"/>
  <c r="AN86" i="9"/>
  <c r="AH86" i="9"/>
  <c r="AG86" i="9"/>
  <c r="BD86" i="9"/>
  <c r="BZ85" i="9"/>
  <c r="BY85" i="9"/>
  <c r="BX85" i="9"/>
  <c r="BO85" i="9"/>
  <c r="BN85" i="9"/>
  <c r="BL85" i="9"/>
  <c r="BJ85" i="9"/>
  <c r="BH85" i="9"/>
  <c r="BG85" i="9"/>
  <c r="BF85" i="9"/>
  <c r="AY85" i="9"/>
  <c r="BW85" i="9"/>
  <c r="AX85" i="9"/>
  <c r="AW85" i="9"/>
  <c r="AV85" i="9"/>
  <c r="AU85" i="9"/>
  <c r="AT85" i="9"/>
  <c r="AS85" i="9"/>
  <c r="AR85" i="9"/>
  <c r="AP85" i="9"/>
  <c r="AO85" i="9"/>
  <c r="AN85" i="9"/>
  <c r="AH85" i="9"/>
  <c r="AG85" i="9"/>
  <c r="BD85" i="9"/>
  <c r="BZ3" i="9"/>
  <c r="BY3" i="9"/>
  <c r="BX3" i="9"/>
  <c r="BO3" i="9"/>
  <c r="BN3" i="9"/>
  <c r="BL3" i="9"/>
  <c r="BJ3" i="9"/>
  <c r="BH3" i="9"/>
  <c r="BG3" i="9"/>
  <c r="BF3" i="9"/>
  <c r="AY3" i="9"/>
  <c r="AX3" i="9"/>
  <c r="AW3" i="9"/>
  <c r="BU3" i="9"/>
  <c r="AV3" i="9"/>
  <c r="AU3" i="9"/>
  <c r="AT3" i="9"/>
  <c r="AS3" i="9"/>
  <c r="AR3" i="9"/>
  <c r="AP3" i="9"/>
  <c r="AO3" i="9"/>
  <c r="AN3" i="9"/>
  <c r="AH3" i="9"/>
  <c r="AG3" i="9"/>
  <c r="BD3" i="9"/>
  <c r="BZ84" i="9"/>
  <c r="BY84" i="9"/>
  <c r="BX84" i="9"/>
  <c r="BO84" i="9"/>
  <c r="BN84" i="9"/>
  <c r="BL84" i="9"/>
  <c r="BJ84" i="9"/>
  <c r="BH84" i="9"/>
  <c r="BG84" i="9"/>
  <c r="BF84" i="9"/>
  <c r="AY84" i="9"/>
  <c r="AX84" i="9"/>
  <c r="AW84" i="9"/>
  <c r="AV84" i="9"/>
  <c r="AU84" i="9"/>
  <c r="BS84" i="9"/>
  <c r="AT84" i="9"/>
  <c r="AS84" i="9"/>
  <c r="BQ84" i="9"/>
  <c r="AR84" i="9"/>
  <c r="AP84" i="9"/>
  <c r="AO84" i="9"/>
  <c r="AN84" i="9"/>
  <c r="AH84" i="9"/>
  <c r="AG84" i="9"/>
  <c r="BD84" i="9"/>
  <c r="BZ83" i="9"/>
  <c r="BY83" i="9"/>
  <c r="BX83" i="9"/>
  <c r="BO83" i="9"/>
  <c r="BN83" i="9"/>
  <c r="BL83" i="9"/>
  <c r="BJ83" i="9"/>
  <c r="BH83" i="9"/>
  <c r="BG83" i="9"/>
  <c r="BF83" i="9"/>
  <c r="AY83" i="9"/>
  <c r="BW83" i="9"/>
  <c r="AX83" i="9"/>
  <c r="AW83" i="9"/>
  <c r="AV83" i="9"/>
  <c r="AU83" i="9"/>
  <c r="BS83" i="9"/>
  <c r="AT83" i="9"/>
  <c r="BR83" i="9"/>
  <c r="AS83" i="9"/>
  <c r="AR83" i="9"/>
  <c r="AP83" i="9"/>
  <c r="AO83" i="9"/>
  <c r="AN83" i="9"/>
  <c r="AL83" i="9"/>
  <c r="AK83" i="9"/>
  <c r="AJ83" i="9"/>
  <c r="AI83" i="9"/>
  <c r="AG83" i="9"/>
  <c r="BD83" i="9"/>
  <c r="BZ2" i="9"/>
  <c r="BY2" i="9"/>
  <c r="BX2" i="9"/>
  <c r="BO2" i="9"/>
  <c r="BN2" i="9"/>
  <c r="BL2" i="9"/>
  <c r="BJ2" i="9"/>
  <c r="BH2" i="9"/>
  <c r="BG2" i="9"/>
  <c r="BF2" i="9"/>
  <c r="AY2" i="9"/>
  <c r="AX2" i="9"/>
  <c r="AW2" i="9"/>
  <c r="AV2" i="9"/>
  <c r="AU2" i="9"/>
  <c r="BS2" i="9"/>
  <c r="AT2" i="9"/>
  <c r="AS2" i="9"/>
  <c r="AR2" i="9"/>
  <c r="AP2" i="9"/>
  <c r="AO2" i="9"/>
  <c r="AN2" i="9"/>
  <c r="AH2" i="9"/>
  <c r="AG2" i="9"/>
  <c r="BD2" i="9"/>
  <c r="BZ82" i="9"/>
  <c r="BY82" i="9"/>
  <c r="BX82" i="9"/>
  <c r="BO82" i="9"/>
  <c r="BN82" i="9"/>
  <c r="BL82" i="9"/>
  <c r="BJ82" i="9"/>
  <c r="BH82" i="9"/>
  <c r="BG82" i="9"/>
  <c r="BF82" i="9"/>
  <c r="AY82" i="9"/>
  <c r="AX82" i="9"/>
  <c r="AW82" i="9"/>
  <c r="AV82" i="9"/>
  <c r="BT82" i="9"/>
  <c r="AU82" i="9"/>
  <c r="AT82" i="9"/>
  <c r="BR82" i="9"/>
  <c r="AS82" i="9"/>
  <c r="AR82" i="9"/>
  <c r="AP82" i="9"/>
  <c r="AO82" i="9"/>
  <c r="AN82" i="9"/>
  <c r="AH82" i="9"/>
  <c r="AG82" i="9"/>
  <c r="BD82" i="9"/>
  <c r="AJ25" i="9"/>
  <c r="AK30" i="9"/>
  <c r="AI17" i="9"/>
  <c r="AJ28" i="9"/>
  <c r="AI35" i="9"/>
  <c r="AK34" i="9"/>
  <c r="AJ137" i="9"/>
  <c r="AJ43" i="9"/>
  <c r="AJ141" i="9"/>
  <c r="AK94" i="9"/>
  <c r="AK97" i="9"/>
  <c r="AK101" i="9"/>
  <c r="AI33" i="9"/>
  <c r="AJ44" i="9"/>
  <c r="AL49" i="9"/>
  <c r="AL50" i="9"/>
  <c r="AK91" i="9"/>
  <c r="AK95" i="9"/>
  <c r="AJ5" i="9"/>
  <c r="AI11" i="9"/>
  <c r="AI103" i="9"/>
  <c r="AI123" i="9"/>
  <c r="AJ7" i="9"/>
  <c r="AI108" i="9"/>
  <c r="BV36" i="9"/>
  <c r="BQ93" i="9"/>
  <c r="BW37" i="9"/>
  <c r="BR123" i="9"/>
  <c r="BR29" i="9"/>
  <c r="AL128" i="9"/>
  <c r="BU109" i="9"/>
  <c r="BQ110" i="9"/>
  <c r="BA126" i="9"/>
  <c r="AK184" i="9"/>
  <c r="AJ185" i="9"/>
  <c r="BV85" i="9"/>
  <c r="BT92" i="9"/>
  <c r="BR4" i="9"/>
  <c r="BQ27" i="9"/>
  <c r="BR85" i="9"/>
  <c r="BQ108" i="9"/>
  <c r="BQ111" i="9"/>
  <c r="BA206" i="9"/>
  <c r="AL108" i="9"/>
  <c r="AI157" i="9"/>
  <c r="AI62" i="9"/>
  <c r="AK106" i="9"/>
  <c r="AJ158" i="9"/>
  <c r="AJ51" i="9"/>
  <c r="AJ139" i="9"/>
  <c r="AI171" i="9"/>
  <c r="AJ199" i="9"/>
  <c r="AI55" i="9"/>
  <c r="AI56" i="9"/>
  <c r="AI90" i="9"/>
  <c r="AJ95" i="9"/>
  <c r="AJ98" i="9"/>
  <c r="AJ111" i="9"/>
  <c r="AI204" i="9"/>
  <c r="AI68" i="9"/>
  <c r="AJ212" i="9"/>
  <c r="AL78" i="9"/>
  <c r="AJ204" i="9"/>
  <c r="AK212" i="9"/>
  <c r="AK90" i="9"/>
  <c r="AK98" i="9"/>
  <c r="AL111" i="9"/>
  <c r="AJ94" i="9"/>
  <c r="AI7" i="9"/>
  <c r="AK33" i="9"/>
  <c r="AJ37" i="9"/>
  <c r="AL126" i="9"/>
  <c r="AI143" i="9"/>
  <c r="AL51" i="9"/>
  <c r="AJ157" i="9"/>
  <c r="AK176" i="9"/>
  <c r="AJ56" i="9"/>
  <c r="AK201" i="9"/>
  <c r="AI203" i="9"/>
  <c r="AI66" i="9"/>
  <c r="AL70" i="9"/>
  <c r="AK214" i="9"/>
  <c r="AI75" i="9"/>
  <c r="BV86" i="9"/>
  <c r="BS93" i="9"/>
  <c r="AK84" i="9"/>
  <c r="BV82" i="9"/>
  <c r="BA86" i="9"/>
  <c r="BR94" i="9"/>
  <c r="BV94" i="9"/>
  <c r="BR7" i="9"/>
  <c r="BT11" i="9"/>
  <c r="BV13" i="9"/>
  <c r="AJ14" i="9"/>
  <c r="AK15" i="9"/>
  <c r="BQ103" i="9"/>
  <c r="AI104" i="9"/>
  <c r="BS21" i="9"/>
  <c r="AJ116" i="9"/>
  <c r="BV117" i="9"/>
  <c r="BV123" i="9"/>
  <c r="AK38" i="9"/>
  <c r="BW84" i="9"/>
  <c r="BW26" i="9"/>
  <c r="BU35" i="9"/>
  <c r="AJ131" i="9"/>
  <c r="AI131" i="9"/>
  <c r="AJ39" i="9"/>
  <c r="AI39" i="9"/>
  <c r="BU12" i="9"/>
  <c r="BU25" i="9"/>
  <c r="BA84" i="9"/>
  <c r="BW91" i="9"/>
  <c r="BR96" i="9"/>
  <c r="BR102" i="9"/>
  <c r="AJ32" i="9"/>
  <c r="BS112" i="9"/>
  <c r="AI124" i="9"/>
  <c r="AL160" i="9"/>
  <c r="AJ160" i="9"/>
  <c r="AL164" i="9"/>
  <c r="AJ164" i="9"/>
  <c r="BS26" i="9"/>
  <c r="AK117" i="9"/>
  <c r="AI117" i="9"/>
  <c r="BW87" i="9"/>
  <c r="BT88" i="9"/>
  <c r="BW86" i="9"/>
  <c r="BW89" i="9"/>
  <c r="BR89" i="9"/>
  <c r="BV96" i="9"/>
  <c r="AJ15" i="9"/>
  <c r="AI15" i="9"/>
  <c r="BR104" i="9"/>
  <c r="BW116" i="9"/>
  <c r="BR117" i="9"/>
  <c r="AK35" i="9"/>
  <c r="AJ35" i="9"/>
  <c r="BS28" i="9"/>
  <c r="BQ116" i="9"/>
  <c r="BQ119" i="9"/>
  <c r="AL171" i="9"/>
  <c r="AL185" i="9"/>
  <c r="AJ62" i="9"/>
  <c r="AK63" i="9"/>
  <c r="AJ66" i="9"/>
  <c r="AK209" i="9"/>
  <c r="AJ75" i="9"/>
  <c r="AZ139" i="9"/>
  <c r="AZ200" i="9"/>
  <c r="BU92" i="9"/>
  <c r="BV2" i="9"/>
  <c r="BQ85" i="9"/>
  <c r="BU85" i="9"/>
  <c r="BU18" i="9"/>
  <c r="BQ105" i="9"/>
  <c r="BU105" i="9"/>
  <c r="AJ21" i="9"/>
  <c r="AK21" i="9"/>
  <c r="BR28" i="9"/>
  <c r="BV28" i="9"/>
  <c r="BP29" i="9"/>
  <c r="BU36" i="9"/>
  <c r="BT3" i="9"/>
  <c r="BQ95" i="9"/>
  <c r="BU96" i="9"/>
  <c r="BS97" i="9"/>
  <c r="BW97" i="9"/>
  <c r="AJ10" i="9"/>
  <c r="AI10" i="9"/>
  <c r="AL18" i="9"/>
  <c r="AK18" i="9"/>
  <c r="AI18" i="9"/>
  <c r="BQ120" i="9"/>
  <c r="BT121" i="9"/>
  <c r="AK82" i="9"/>
  <c r="BU82" i="9"/>
  <c r="BQ91" i="9"/>
  <c r="BQ5" i="9"/>
  <c r="BQ99" i="9"/>
  <c r="BU99" i="9"/>
  <c r="BT15" i="9"/>
  <c r="BR17" i="9"/>
  <c r="BV17" i="9"/>
  <c r="BQ18" i="9"/>
  <c r="BS109" i="9"/>
  <c r="BQ112" i="9"/>
  <c r="BR113" i="9"/>
  <c r="BU91" i="9"/>
  <c r="BQ92" i="9"/>
  <c r="BU5" i="9"/>
  <c r="BR2" i="9"/>
  <c r="BV3" i="9"/>
  <c r="BT101" i="9"/>
  <c r="BT104" i="9"/>
  <c r="BR108" i="9"/>
  <c r="BV108" i="9"/>
  <c r="BT20" i="9"/>
  <c r="AL109" i="9"/>
  <c r="BU31" i="9"/>
  <c r="AJ132" i="9"/>
  <c r="AI132" i="9"/>
  <c r="AK147" i="9"/>
  <c r="AI177" i="9"/>
  <c r="AK177" i="9"/>
  <c r="AL177" i="9"/>
  <c r="AJ177" i="9"/>
  <c r="AJ196" i="9"/>
  <c r="AL196" i="9"/>
  <c r="AK196" i="9"/>
  <c r="BU2" i="9"/>
  <c r="BS85" i="9"/>
  <c r="BU88" i="9"/>
  <c r="AJ90" i="9"/>
  <c r="BW90" i="9"/>
  <c r="BU4" i="9"/>
  <c r="AZ97" i="9"/>
  <c r="BA6" i="9"/>
  <c r="BS8" i="9"/>
  <c r="BQ101" i="9"/>
  <c r="BS107" i="9"/>
  <c r="BT22" i="9"/>
  <c r="BQ25" i="9"/>
  <c r="AJ30" i="9"/>
  <c r="AI30" i="9"/>
  <c r="BU114" i="9"/>
  <c r="AK115" i="9"/>
  <c r="AI115" i="9"/>
  <c r="AL134" i="9"/>
  <c r="AJ41" i="9"/>
  <c r="AI41" i="9"/>
  <c r="AI43" i="9"/>
  <c r="AK186" i="9"/>
  <c r="AL186" i="9"/>
  <c r="BV4" i="9"/>
  <c r="BT8" i="9"/>
  <c r="BA108" i="9"/>
  <c r="BR19" i="9"/>
  <c r="BQ21" i="9"/>
  <c r="BU21" i="9"/>
  <c r="BS111" i="9"/>
  <c r="BU23" i="9"/>
  <c r="BW24" i="9"/>
  <c r="BQ26" i="9"/>
  <c r="BP32" i="9"/>
  <c r="BT32" i="9"/>
  <c r="AK113" i="9"/>
  <c r="BS119" i="9"/>
  <c r="AK169" i="9"/>
  <c r="AL169" i="9"/>
  <c r="AL206" i="9"/>
  <c r="AI206" i="9"/>
  <c r="AJ206" i="9"/>
  <c r="BA82" i="9"/>
  <c r="BQ2" i="9"/>
  <c r="BA83" i="9"/>
  <c r="AZ85" i="9"/>
  <c r="BS89" i="9"/>
  <c r="AK96" i="9"/>
  <c r="BA96" i="9"/>
  <c r="BQ4" i="9"/>
  <c r="BW14" i="9"/>
  <c r="BQ16" i="9"/>
  <c r="AJ101" i="9"/>
  <c r="BV105" i="9"/>
  <c r="BW19" i="9"/>
  <c r="BS20" i="9"/>
  <c r="BP24" i="9"/>
  <c r="AL25" i="9"/>
  <c r="AK25" i="9"/>
  <c r="BV115" i="9"/>
  <c r="AL116" i="9"/>
  <c r="BS116" i="9"/>
  <c r="AI119" i="9"/>
  <c r="BQ122" i="9"/>
  <c r="BU122" i="9"/>
  <c r="AL198" i="9"/>
  <c r="AI198" i="9"/>
  <c r="AI81" i="9"/>
  <c r="AK81" i="9"/>
  <c r="BP34" i="9"/>
  <c r="AJ50" i="9"/>
  <c r="AI163" i="9"/>
  <c r="AK168" i="9"/>
  <c r="BA186" i="9"/>
  <c r="AL199" i="9"/>
  <c r="BA199" i="9"/>
  <c r="AL201" i="9"/>
  <c r="AL59" i="9"/>
  <c r="AK59" i="9"/>
  <c r="AJ59" i="9"/>
  <c r="AI111" i="9"/>
  <c r="BR30" i="9"/>
  <c r="AI32" i="9"/>
  <c r="BW114" i="9"/>
  <c r="AZ115" i="9"/>
  <c r="BT34" i="9"/>
  <c r="BR36" i="9"/>
  <c r="AL42" i="9"/>
  <c r="BA42" i="9"/>
  <c r="AI141" i="9"/>
  <c r="AL149" i="9"/>
  <c r="BA149" i="9"/>
  <c r="AI50" i="9"/>
  <c r="AJ163" i="9"/>
  <c r="AI168" i="9"/>
  <c r="AJ170" i="9"/>
  <c r="AJ184" i="9"/>
  <c r="AK194" i="9"/>
  <c r="AK54" i="9"/>
  <c r="AI54" i="9"/>
  <c r="AI59" i="9"/>
  <c r="AI192" i="9"/>
  <c r="AL73" i="9"/>
  <c r="AI73" i="9"/>
  <c r="AJ213" i="9"/>
  <c r="BA81" i="9"/>
  <c r="AZ202" i="9"/>
  <c r="AK62" i="9"/>
  <c r="AK66" i="9"/>
  <c r="AI69" i="9"/>
  <c r="AI70" i="9"/>
  <c r="AJ71" i="9"/>
  <c r="AZ73" i="9"/>
  <c r="AK75" i="9"/>
  <c r="AK77" i="9"/>
  <c r="AJ70" i="9"/>
  <c r="AK71" i="9"/>
  <c r="BP83" i="9"/>
  <c r="BT84" i="9"/>
  <c r="BQ3" i="9"/>
  <c r="AL85" i="9"/>
  <c r="AL86" i="9"/>
  <c r="BR88" i="9"/>
  <c r="BS95" i="9"/>
  <c r="BQ82" i="9"/>
  <c r="BQ83" i="9"/>
  <c r="AI87" i="9"/>
  <c r="BS90" i="9"/>
  <c r="BA92" i="9"/>
  <c r="AZ94" i="9"/>
  <c r="BT94" i="9"/>
  <c r="BA95" i="9"/>
  <c r="BT95" i="9"/>
  <c r="BQ96" i="9"/>
  <c r="AL4" i="9"/>
  <c r="AZ4" i="9"/>
  <c r="AL97" i="9"/>
  <c r="BA97" i="9"/>
  <c r="BP97" i="9"/>
  <c r="BS5" i="9"/>
  <c r="BP98" i="9"/>
  <c r="AI99" i="9"/>
  <c r="AI100" i="9"/>
  <c r="BR100" i="9"/>
  <c r="AI8" i="9"/>
  <c r="BS10" i="9"/>
  <c r="BA14" i="9"/>
  <c r="AZ17" i="9"/>
  <c r="BV18" i="9"/>
  <c r="AL102" i="9"/>
  <c r="BR105" i="9"/>
  <c r="BW111" i="9"/>
  <c r="AI27" i="9"/>
  <c r="BT27" i="9"/>
  <c r="BR31" i="9"/>
  <c r="BV31" i="9"/>
  <c r="AI112" i="9"/>
  <c r="AK112" i="9"/>
  <c r="AL112" i="9"/>
  <c r="AJ112" i="9"/>
  <c r="BW118" i="9"/>
  <c r="BS118" i="9"/>
  <c r="BS124" i="9"/>
  <c r="BP82" i="9"/>
  <c r="BU87" i="9"/>
  <c r="BR90" i="9"/>
  <c r="BT97" i="9"/>
  <c r="AL8" i="9"/>
  <c r="AL11" i="9"/>
  <c r="BU84" i="9"/>
  <c r="BR3" i="9"/>
  <c r="AI86" i="9"/>
  <c r="BS91" i="9"/>
  <c r="BW2" i="9"/>
  <c r="BT83" i="9"/>
  <c r="AI84" i="9"/>
  <c r="AJ86" i="9"/>
  <c r="AJ87" i="9"/>
  <c r="AK88" i="9"/>
  <c r="BA88" i="9"/>
  <c r="BP88" i="9"/>
  <c r="BU89" i="9"/>
  <c r="AZ90" i="9"/>
  <c r="BA91" i="9"/>
  <c r="AL93" i="9"/>
  <c r="AZ93" i="9"/>
  <c r="BV93" i="9"/>
  <c r="AL94" i="9"/>
  <c r="BA94" i="9"/>
  <c r="BP94" i="9"/>
  <c r="BP95" i="9"/>
  <c r="BW4" i="9"/>
  <c r="AI97" i="9"/>
  <c r="BR97" i="9"/>
  <c r="AK5" i="9"/>
  <c r="BA5" i="9"/>
  <c r="AL98" i="9"/>
  <c r="BT98" i="9"/>
  <c r="AL99" i="9"/>
  <c r="BA99" i="9"/>
  <c r="AL100" i="9"/>
  <c r="BS7" i="9"/>
  <c r="AJ8" i="9"/>
  <c r="AL9" i="9"/>
  <c r="BW10" i="9"/>
  <c r="AJ11" i="9"/>
  <c r="AZ15" i="9"/>
  <c r="BP15" i="9"/>
  <c r="AI16" i="9"/>
  <c r="BA16" i="9"/>
  <c r="BA17" i="9"/>
  <c r="AL101" i="9"/>
  <c r="BS110" i="9"/>
  <c r="AI23" i="9"/>
  <c r="AK23" i="9"/>
  <c r="BR24" i="9"/>
  <c r="BV24" i="9"/>
  <c r="AI26" i="9"/>
  <c r="AL26" i="9"/>
  <c r="BP28" i="9"/>
  <c r="AL118" i="9"/>
  <c r="AJ118" i="9"/>
  <c r="BW119" i="9"/>
  <c r="AI91" i="9"/>
  <c r="BP96" i="9"/>
  <c r="BP84" i="9"/>
  <c r="BR86" i="9"/>
  <c r="BQ87" i="9"/>
  <c r="AJ91" i="9"/>
  <c r="AK92" i="9"/>
  <c r="BP92" i="9"/>
  <c r="BU83" i="9"/>
  <c r="AJ84" i="9"/>
  <c r="AK3" i="9"/>
  <c r="BA3" i="9"/>
  <c r="BP3" i="9"/>
  <c r="AK86" i="9"/>
  <c r="AZ86" i="9"/>
  <c r="AK87" i="9"/>
  <c r="BA87" i="9"/>
  <c r="AL89" i="9"/>
  <c r="AZ89" i="9"/>
  <c r="AL90" i="9"/>
  <c r="BA90" i="9"/>
  <c r="BP90" i="9"/>
  <c r="BP91" i="9"/>
  <c r="AI94" i="9"/>
  <c r="AI95" i="9"/>
  <c r="AJ97" i="9"/>
  <c r="BP5" i="9"/>
  <c r="AL6" i="9"/>
  <c r="BS6" i="9"/>
  <c r="AI98" i="9"/>
  <c r="BA98" i="9"/>
  <c r="AK8" i="9"/>
  <c r="AK11" i="9"/>
  <c r="BQ12" i="9"/>
  <c r="AI13" i="9"/>
  <c r="AZ13" i="9"/>
  <c r="BA13" i="9"/>
  <c r="BR13" i="9"/>
  <c r="AI14" i="9"/>
  <c r="AL15" i="9"/>
  <c r="AI101" i="9"/>
  <c r="BS101" i="9"/>
  <c r="AL104" i="9"/>
  <c r="AK104" i="9"/>
  <c r="AJ104" i="9"/>
  <c r="AI107" i="9"/>
  <c r="AJ107" i="9"/>
  <c r="AL107" i="9"/>
  <c r="BV19" i="9"/>
  <c r="AL20" i="9"/>
  <c r="AI20" i="9"/>
  <c r="AJ20" i="9"/>
  <c r="AK20" i="9"/>
  <c r="AI110" i="9"/>
  <c r="AL110" i="9"/>
  <c r="AJ110" i="9"/>
  <c r="BP30" i="9"/>
  <c r="BT30" i="9"/>
  <c r="AK31" i="9"/>
  <c r="AL31" i="9"/>
  <c r="AI31" i="9"/>
  <c r="BS32" i="9"/>
  <c r="BT113" i="9"/>
  <c r="BP113" i="9"/>
  <c r="BP33" i="9"/>
  <c r="BA33" i="9"/>
  <c r="BR121" i="9"/>
  <c r="BV121" i="9"/>
  <c r="BW101" i="9"/>
  <c r="BT106" i="9"/>
  <c r="BP106" i="9"/>
  <c r="AL22" i="9"/>
  <c r="AI22" i="9"/>
  <c r="AJ22" i="9"/>
  <c r="AK22" i="9"/>
  <c r="BR23" i="9"/>
  <c r="AL29" i="9"/>
  <c r="AK29" i="9"/>
  <c r="BA102" i="9"/>
  <c r="AL103" i="9"/>
  <c r="AI105" i="9"/>
  <c r="AL106" i="9"/>
  <c r="AJ106" i="9"/>
  <c r="BV106" i="9"/>
  <c r="BU107" i="9"/>
  <c r="AK108" i="9"/>
  <c r="BU108" i="9"/>
  <c r="AJ19" i="9"/>
  <c r="BP20" i="9"/>
  <c r="AI21" i="9"/>
  <c r="AL21" i="9"/>
  <c r="AI109" i="9"/>
  <c r="AZ22" i="9"/>
  <c r="BA22" i="9"/>
  <c r="BU110" i="9"/>
  <c r="BT23" i="9"/>
  <c r="AL28" i="9"/>
  <c r="AL32" i="9"/>
  <c r="AK32" i="9"/>
  <c r="BA32" i="9"/>
  <c r="BU112" i="9"/>
  <c r="AL113" i="9"/>
  <c r="AI113" i="9"/>
  <c r="AL115" i="9"/>
  <c r="AJ115" i="9"/>
  <c r="BR115" i="9"/>
  <c r="BA117" i="9"/>
  <c r="BT120" i="9"/>
  <c r="AL123" i="9"/>
  <c r="AL124" i="9"/>
  <c r="BS37" i="9"/>
  <c r="AL125" i="9"/>
  <c r="AJ125" i="9"/>
  <c r="AI125" i="9"/>
  <c r="AL127" i="9"/>
  <c r="AJ127" i="9"/>
  <c r="AI127" i="9"/>
  <c r="AL129" i="9"/>
  <c r="AJ129" i="9"/>
  <c r="BS25" i="9"/>
  <c r="BT29" i="9"/>
  <c r="BA113" i="9"/>
  <c r="BT115" i="9"/>
  <c r="BA115" i="9"/>
  <c r="BT119" i="9"/>
  <c r="AI120" i="9"/>
  <c r="AL34" i="9"/>
  <c r="AI34" i="9"/>
  <c r="AL122" i="9"/>
  <c r="AI129" i="9"/>
  <c r="BV109" i="9"/>
  <c r="AL24" i="9"/>
  <c r="BA25" i="9"/>
  <c r="BR27" i="9"/>
  <c r="BA29" i="9"/>
  <c r="BQ31" i="9"/>
  <c r="AJ114" i="9"/>
  <c r="BP115" i="9"/>
  <c r="AJ33" i="9"/>
  <c r="BR33" i="9"/>
  <c r="AK120" i="9"/>
  <c r="BA121" i="9"/>
  <c r="BP121" i="9"/>
  <c r="AJ34" i="9"/>
  <c r="BW34" i="9"/>
  <c r="AK122" i="9"/>
  <c r="AL40" i="9"/>
  <c r="AK40" i="9"/>
  <c r="BA139" i="9"/>
  <c r="AL142" i="9"/>
  <c r="AK142" i="9"/>
  <c r="AL44" i="9"/>
  <c r="AI44" i="9"/>
  <c r="AL45" i="9"/>
  <c r="AK144" i="9"/>
  <c r="AI159" i="9"/>
  <c r="AL159" i="9"/>
  <c r="AL162" i="9"/>
  <c r="AI173" i="9"/>
  <c r="AL173" i="9"/>
  <c r="AK173" i="9"/>
  <c r="AJ173" i="9"/>
  <c r="AI181" i="9"/>
  <c r="AJ181" i="9"/>
  <c r="AL181" i="9"/>
  <c r="AK181" i="9"/>
  <c r="AL46" i="9"/>
  <c r="AI46" i="9"/>
  <c r="AL148" i="9"/>
  <c r="AJ148" i="9"/>
  <c r="AI148" i="9"/>
  <c r="AJ154" i="9"/>
  <c r="AL154" i="9"/>
  <c r="BA157" i="9"/>
  <c r="AL175" i="9"/>
  <c r="AL195" i="9"/>
  <c r="AJ195" i="9"/>
  <c r="AK79" i="9"/>
  <c r="AJ79" i="9"/>
  <c r="AI79" i="9"/>
  <c r="AL80" i="9"/>
  <c r="AJ80" i="9"/>
  <c r="BP35" i="9"/>
  <c r="AZ129" i="9"/>
  <c r="BA129" i="9"/>
  <c r="AL135" i="9"/>
  <c r="AJ135" i="9"/>
  <c r="AL137" i="9"/>
  <c r="AL145" i="9"/>
  <c r="AJ145" i="9"/>
  <c r="AI145" i="9"/>
  <c r="AJ46" i="9"/>
  <c r="AL150" i="9"/>
  <c r="AJ150" i="9"/>
  <c r="AI150" i="9"/>
  <c r="AI166" i="9"/>
  <c r="AL166" i="9"/>
  <c r="BA20" i="9"/>
  <c r="BA21" i="9"/>
  <c r="BP21" i="9"/>
  <c r="BP110" i="9"/>
  <c r="AI25" i="9"/>
  <c r="AL30" i="9"/>
  <c r="BA30" i="9"/>
  <c r="AL117" i="9"/>
  <c r="BR34" i="9"/>
  <c r="BP122" i="9"/>
  <c r="AL35" i="9"/>
  <c r="AL37" i="9"/>
  <c r="BV37" i="9"/>
  <c r="AK128" i="9"/>
  <c r="BA130" i="9"/>
  <c r="AL131" i="9"/>
  <c r="AL133" i="9"/>
  <c r="BA133" i="9"/>
  <c r="AI135" i="9"/>
  <c r="BA136" i="9"/>
  <c r="AI137" i="9"/>
  <c r="AK138" i="9"/>
  <c r="AL139" i="9"/>
  <c r="AI139" i="9"/>
  <c r="AK53" i="9"/>
  <c r="AL38" i="9"/>
  <c r="AL132" i="9"/>
  <c r="AL39" i="9"/>
  <c r="AZ135" i="9"/>
  <c r="BA135" i="9"/>
  <c r="BA146" i="9"/>
  <c r="AL152" i="9"/>
  <c r="AI152" i="9"/>
  <c r="AJ152" i="9"/>
  <c r="AL153" i="9"/>
  <c r="AJ153" i="9"/>
  <c r="AI153" i="9"/>
  <c r="AI49" i="9"/>
  <c r="BA154" i="9"/>
  <c r="BA160" i="9"/>
  <c r="AK52" i="9"/>
  <c r="AJ182" i="9"/>
  <c r="AL182" i="9"/>
  <c r="AL170" i="9"/>
  <c r="AI170" i="9"/>
  <c r="AK170" i="9"/>
  <c r="AL172" i="9"/>
  <c r="AI172" i="9"/>
  <c r="AJ178" i="9"/>
  <c r="AL178" i="9"/>
  <c r="AL180" i="9"/>
  <c r="AK180" i="9"/>
  <c r="AJ180" i="9"/>
  <c r="AJ183" i="9"/>
  <c r="AL188" i="9"/>
  <c r="AJ188" i="9"/>
  <c r="AI188" i="9"/>
  <c r="AL207" i="9"/>
  <c r="AI208" i="9"/>
  <c r="AL208" i="9"/>
  <c r="AK208" i="9"/>
  <c r="AI74" i="9"/>
  <c r="AL74" i="9"/>
  <c r="AJ74" i="9"/>
  <c r="AL41" i="9"/>
  <c r="AL43" i="9"/>
  <c r="BA140" i="9"/>
  <c r="AL141" i="9"/>
  <c r="BA45" i="9"/>
  <c r="AL143" i="9"/>
  <c r="AL147" i="9"/>
  <c r="AK151" i="9"/>
  <c r="AL156" i="9"/>
  <c r="AJ165" i="9"/>
  <c r="AJ172" i="9"/>
  <c r="AK178" i="9"/>
  <c r="AI180" i="9"/>
  <c r="AL183" i="9"/>
  <c r="AK188" i="9"/>
  <c r="AJ202" i="9"/>
  <c r="AI205" i="9"/>
  <c r="AK205" i="9"/>
  <c r="AJ205" i="9"/>
  <c r="AL60" i="9"/>
  <c r="AZ211" i="9"/>
  <c r="BP211" i="9"/>
  <c r="AL205" i="9"/>
  <c r="AI61" i="9"/>
  <c r="BA61" i="9"/>
  <c r="BP73" i="9"/>
  <c r="AZ145" i="9"/>
  <c r="BA145" i="9"/>
  <c r="AZ152" i="9"/>
  <c r="BA152" i="9"/>
  <c r="BA47" i="9"/>
  <c r="AK48" i="9"/>
  <c r="AI51" i="9"/>
  <c r="AK51" i="9"/>
  <c r="AI164" i="9"/>
  <c r="AK164" i="9"/>
  <c r="AK167" i="9"/>
  <c r="AJ174" i="9"/>
  <c r="AK174" i="9"/>
  <c r="AL176" i="9"/>
  <c r="AJ176" i="9"/>
  <c r="AJ179" i="9"/>
  <c r="BA182" i="9"/>
  <c r="AI185" i="9"/>
  <c r="AK185" i="9"/>
  <c r="AL190" i="9"/>
  <c r="AK190" i="9"/>
  <c r="BA201" i="9"/>
  <c r="AI57" i="9"/>
  <c r="AL57" i="9"/>
  <c r="AK57" i="9"/>
  <c r="AJ64" i="9"/>
  <c r="AJ68" i="9"/>
  <c r="AL210" i="9"/>
  <c r="AL214" i="9"/>
  <c r="AZ214" i="9"/>
  <c r="BP214" i="9"/>
  <c r="AI215" i="9"/>
  <c r="AJ215" i="9"/>
  <c r="AL155" i="9"/>
  <c r="AL161" i="9"/>
  <c r="BA165" i="9"/>
  <c r="AL168" i="9"/>
  <c r="BA178" i="9"/>
  <c r="AL184" i="9"/>
  <c r="AJ186" i="9"/>
  <c r="AJ187" i="9"/>
  <c r="AJ191" i="9"/>
  <c r="AK192" i="9"/>
  <c r="AL194" i="9"/>
  <c r="AI196" i="9"/>
  <c r="AJ198" i="9"/>
  <c r="AI199" i="9"/>
  <c r="AJ55" i="9"/>
  <c r="AI201" i="9"/>
  <c r="AJ203" i="9"/>
  <c r="AK204" i="9"/>
  <c r="AK206" i="9"/>
  <c r="AI63" i="9"/>
  <c r="BA64" i="9"/>
  <c r="AI209" i="9"/>
  <c r="AL69" i="9"/>
  <c r="AK69" i="9"/>
  <c r="AL71" i="9"/>
  <c r="AI71" i="9"/>
  <c r="AI72" i="9"/>
  <c r="AJ73" i="9"/>
  <c r="AK73" i="9"/>
  <c r="AL212" i="9"/>
  <c r="AI212" i="9"/>
  <c r="AI213" i="9"/>
  <c r="AL192" i="9"/>
  <c r="AL54" i="9"/>
  <c r="AL56" i="9"/>
  <c r="AL204" i="9"/>
  <c r="BA59" i="9"/>
  <c r="AL65" i="9"/>
  <c r="AJ214" i="9"/>
  <c r="AI214" i="9"/>
  <c r="AZ80" i="9"/>
  <c r="BA211" i="9"/>
  <c r="AI77" i="9"/>
  <c r="AL3" i="9"/>
  <c r="AZ3" i="9"/>
  <c r="AI85" i="9"/>
  <c r="BA85" i="9"/>
  <c r="AL88" i="9"/>
  <c r="AZ88" i="9"/>
  <c r="AI89" i="9"/>
  <c r="BA89" i="9"/>
  <c r="AL92" i="9"/>
  <c r="AZ92" i="9"/>
  <c r="AI93" i="9"/>
  <c r="BA93" i="9"/>
  <c r="AL96" i="9"/>
  <c r="AZ96" i="9"/>
  <c r="AI4" i="9"/>
  <c r="BA4" i="9"/>
  <c r="BW5" i="9"/>
  <c r="AI6" i="9"/>
  <c r="BQ6" i="9"/>
  <c r="BV6" i="9"/>
  <c r="BR98" i="9"/>
  <c r="BW98" i="9"/>
  <c r="BT99" i="9"/>
  <c r="BP100" i="9"/>
  <c r="BT100" i="9"/>
  <c r="AZ100" i="9"/>
  <c r="BQ7" i="9"/>
  <c r="BU7" i="9"/>
  <c r="BR8" i="9"/>
  <c r="BV8" i="9"/>
  <c r="AZ11" i="9"/>
  <c r="AZ82" i="9"/>
  <c r="AI2" i="9"/>
  <c r="BA2" i="9"/>
  <c r="AI82" i="9"/>
  <c r="AZ83" i="9"/>
  <c r="BV83" i="9"/>
  <c r="AL84" i="9"/>
  <c r="AZ84" i="9"/>
  <c r="AI3" i="9"/>
  <c r="AJ85" i="9"/>
  <c r="AL87" i="9"/>
  <c r="AZ87" i="9"/>
  <c r="AI88" i="9"/>
  <c r="AJ89" i="9"/>
  <c r="AL91" i="9"/>
  <c r="AZ91" i="9"/>
  <c r="AI92" i="9"/>
  <c r="AJ93" i="9"/>
  <c r="AL95" i="9"/>
  <c r="AZ95" i="9"/>
  <c r="AI96" i="9"/>
  <c r="AJ4" i="9"/>
  <c r="AL5" i="9"/>
  <c r="AZ5" i="9"/>
  <c r="AJ6" i="9"/>
  <c r="BR6" i="9"/>
  <c r="AZ98" i="9"/>
  <c r="BS98" i="9"/>
  <c r="AJ99" i="9"/>
  <c r="BR99" i="9"/>
  <c r="BV99" i="9"/>
  <c r="BP99" i="9"/>
  <c r="BA100" i="9"/>
  <c r="BQ100" i="9"/>
  <c r="AI9" i="9"/>
  <c r="AJ9" i="9"/>
  <c r="AI12" i="9"/>
  <c r="AK12" i="9"/>
  <c r="AJ12" i="9"/>
  <c r="BQ13" i="9"/>
  <c r="BU13" i="9"/>
  <c r="AL2" i="9"/>
  <c r="AZ2" i="9"/>
  <c r="AL82" i="9"/>
  <c r="AJ2" i="9"/>
  <c r="AJ82" i="9"/>
  <c r="BS82" i="9"/>
  <c r="BW82" i="9"/>
  <c r="AK2" i="9"/>
  <c r="BP2" i="9"/>
  <c r="BT2" i="9"/>
  <c r="BR84" i="9"/>
  <c r="BV84" i="9"/>
  <c r="AJ3" i="9"/>
  <c r="BS3" i="9"/>
  <c r="BW3" i="9"/>
  <c r="AK85" i="9"/>
  <c r="BP85" i="9"/>
  <c r="BT85" i="9"/>
  <c r="BQ86" i="9"/>
  <c r="BU86" i="9"/>
  <c r="BR87" i="9"/>
  <c r="BV87" i="9"/>
  <c r="AJ88" i="9"/>
  <c r="BS88" i="9"/>
  <c r="BW88" i="9"/>
  <c r="AK89" i="9"/>
  <c r="BP89" i="9"/>
  <c r="BT89" i="9"/>
  <c r="BQ90" i="9"/>
  <c r="BU90" i="9"/>
  <c r="BR91" i="9"/>
  <c r="BV91" i="9"/>
  <c r="AJ92" i="9"/>
  <c r="BS92" i="9"/>
  <c r="BW92" i="9"/>
  <c r="AK93" i="9"/>
  <c r="BP93" i="9"/>
  <c r="BT93" i="9"/>
  <c r="BQ94" i="9"/>
  <c r="BU94" i="9"/>
  <c r="BR95" i="9"/>
  <c r="BV95" i="9"/>
  <c r="AJ96" i="9"/>
  <c r="BS96" i="9"/>
  <c r="BW96" i="9"/>
  <c r="AK4" i="9"/>
  <c r="BP4" i="9"/>
  <c r="BT4" i="9"/>
  <c r="BQ97" i="9"/>
  <c r="BU97" i="9"/>
  <c r="AI5" i="9"/>
  <c r="BR5" i="9"/>
  <c r="BV5" i="9"/>
  <c r="BP6" i="9"/>
  <c r="BT6" i="9"/>
  <c r="AZ6" i="9"/>
  <c r="BQ98" i="9"/>
  <c r="BU98" i="9"/>
  <c r="AK99" i="9"/>
  <c r="BW99" i="9"/>
  <c r="AJ100" i="9"/>
  <c r="AK100" i="9"/>
  <c r="AZ8" i="9"/>
  <c r="BW8" i="9"/>
  <c r="AK9" i="9"/>
  <c r="BS9" i="9"/>
  <c r="BW9" i="9"/>
  <c r="BT9" i="9"/>
  <c r="BA10" i="9"/>
  <c r="BQ10" i="9"/>
  <c r="BU10" i="9"/>
  <c r="AL12" i="9"/>
  <c r="BA12" i="9"/>
  <c r="BP12" i="9"/>
  <c r="BT12" i="9"/>
  <c r="AZ12" i="9"/>
  <c r="AK6" i="9"/>
  <c r="BV98" i="9"/>
  <c r="AZ99" i="9"/>
  <c r="BA7" i="9"/>
  <c r="BA9" i="9"/>
  <c r="AZ9" i="9"/>
  <c r="BR10" i="9"/>
  <c r="BV10" i="9"/>
  <c r="BS11" i="9"/>
  <c r="BW11" i="9"/>
  <c r="AL7" i="9"/>
  <c r="AZ7" i="9"/>
  <c r="BA8" i="9"/>
  <c r="AL10" i="9"/>
  <c r="AZ10" i="9"/>
  <c r="BA11" i="9"/>
  <c r="BR11" i="9"/>
  <c r="BV11" i="9"/>
  <c r="BS12" i="9"/>
  <c r="BW12" i="9"/>
  <c r="AK13" i="9"/>
  <c r="BP13" i="9"/>
  <c r="BT13" i="9"/>
  <c r="AL14" i="9"/>
  <c r="AZ14" i="9"/>
  <c r="BQ14" i="9"/>
  <c r="BU14" i="9"/>
  <c r="BA15" i="9"/>
  <c r="BR15" i="9"/>
  <c r="BV15" i="9"/>
  <c r="AJ16" i="9"/>
  <c r="BS16" i="9"/>
  <c r="BW16" i="9"/>
  <c r="AK17" i="9"/>
  <c r="BP17" i="9"/>
  <c r="BT17" i="9"/>
  <c r="BP18" i="9"/>
  <c r="AZ101" i="9"/>
  <c r="BA101" i="9"/>
  <c r="AK102" i="9"/>
  <c r="BS102" i="9"/>
  <c r="BW102" i="9"/>
  <c r="BQ102" i="9"/>
  <c r="BP103" i="9"/>
  <c r="BT103" i="9"/>
  <c r="AZ103" i="9"/>
  <c r="BQ104" i="9"/>
  <c r="BU104" i="9"/>
  <c r="AK105" i="9"/>
  <c r="BA107" i="9"/>
  <c r="BT107" i="9"/>
  <c r="AZ107" i="9"/>
  <c r="AK19" i="9"/>
  <c r="AI19" i="9"/>
  <c r="AL19" i="9"/>
  <c r="BU19" i="9"/>
  <c r="AZ20" i="9"/>
  <c r="BV20" i="9"/>
  <c r="BR21" i="9"/>
  <c r="BV21" i="9"/>
  <c r="BA109" i="9"/>
  <c r="BT109" i="9"/>
  <c r="AZ109" i="9"/>
  <c r="AL13" i="9"/>
  <c r="BR14" i="9"/>
  <c r="BV14" i="9"/>
  <c r="BS15" i="9"/>
  <c r="BW15" i="9"/>
  <c r="AK16" i="9"/>
  <c r="BP16" i="9"/>
  <c r="BT16" i="9"/>
  <c r="AL17" i="9"/>
  <c r="BQ17" i="9"/>
  <c r="BU17" i="9"/>
  <c r="AZ102" i="9"/>
  <c r="AK103" i="9"/>
  <c r="BA103" i="9"/>
  <c r="BV104" i="9"/>
  <c r="AL105" i="9"/>
  <c r="BP105" i="9"/>
  <c r="BA105" i="9"/>
  <c r="BT105" i="9"/>
  <c r="AZ105" i="9"/>
  <c r="BR106" i="9"/>
  <c r="BW106" i="9"/>
  <c r="BA19" i="9"/>
  <c r="BP111" i="9"/>
  <c r="BA111" i="9"/>
  <c r="AZ111" i="9"/>
  <c r="AL16" i="9"/>
  <c r="AZ16" i="9"/>
  <c r="AZ18" i="9"/>
  <c r="BV101" i="9"/>
  <c r="AJ102" i="9"/>
  <c r="BV103" i="9"/>
  <c r="BW104" i="9"/>
  <c r="BR107" i="9"/>
  <c r="BV107" i="9"/>
  <c r="BT108" i="9"/>
  <c r="AZ108" i="9"/>
  <c r="BR20" i="9"/>
  <c r="BT21" i="9"/>
  <c r="AZ21" i="9"/>
  <c r="BS100" i="9"/>
  <c r="BW100" i="9"/>
  <c r="AK7" i="9"/>
  <c r="BP7" i="9"/>
  <c r="BT7" i="9"/>
  <c r="BQ8" i="9"/>
  <c r="BU8" i="9"/>
  <c r="AK10" i="9"/>
  <c r="BP10" i="9"/>
  <c r="BT10" i="9"/>
  <c r="BQ11" i="9"/>
  <c r="BU11" i="9"/>
  <c r="BR12" i="9"/>
  <c r="BV12" i="9"/>
  <c r="AJ13" i="9"/>
  <c r="BS13" i="9"/>
  <c r="BW13" i="9"/>
  <c r="AK14" i="9"/>
  <c r="BP14" i="9"/>
  <c r="BT14" i="9"/>
  <c r="BQ15" i="9"/>
  <c r="BU15" i="9"/>
  <c r="BR16" i="9"/>
  <c r="BV16" i="9"/>
  <c r="AJ17" i="9"/>
  <c r="BS17" i="9"/>
  <c r="BW17" i="9"/>
  <c r="AJ18" i="9"/>
  <c r="BA18" i="9"/>
  <c r="BT18" i="9"/>
  <c r="BR101" i="9"/>
  <c r="AI102" i="9"/>
  <c r="BP102" i="9"/>
  <c r="BU102" i="9"/>
  <c r="AJ103" i="9"/>
  <c r="AZ104" i="9"/>
  <c r="BA104" i="9"/>
  <c r="BS104" i="9"/>
  <c r="AJ105" i="9"/>
  <c r="BW105" i="9"/>
  <c r="AZ106" i="9"/>
  <c r="BA106" i="9"/>
  <c r="BP108" i="9"/>
  <c r="BR110" i="9"/>
  <c r="BS108" i="9"/>
  <c r="BW108" i="9"/>
  <c r="BP19" i="9"/>
  <c r="BT19" i="9"/>
  <c r="AZ19" i="9"/>
  <c r="BQ20" i="9"/>
  <c r="BU20" i="9"/>
  <c r="BW21" i="9"/>
  <c r="AJ109" i="9"/>
  <c r="BR22" i="9"/>
  <c r="BW22" i="9"/>
  <c r="BT110" i="9"/>
  <c r="BR111" i="9"/>
  <c r="AJ23" i="9"/>
  <c r="AZ24" i="9"/>
  <c r="BW25" i="9"/>
  <c r="AK26" i="9"/>
  <c r="BA26" i="9"/>
  <c r="BU26" i="9"/>
  <c r="AL27" i="9"/>
  <c r="BA27" i="9"/>
  <c r="AZ27" i="9"/>
  <c r="BS27" i="9"/>
  <c r="AI28" i="9"/>
  <c r="BQ28" i="9"/>
  <c r="AI29" i="9"/>
  <c r="BU29" i="9"/>
  <c r="AZ30" i="9"/>
  <c r="BS30" i="9"/>
  <c r="BS31" i="9"/>
  <c r="BW31" i="9"/>
  <c r="BQ32" i="9"/>
  <c r="BU32" i="9"/>
  <c r="AZ113" i="9"/>
  <c r="AI114" i="9"/>
  <c r="AK114" i="9"/>
  <c r="BR114" i="9"/>
  <c r="BV114" i="9"/>
  <c r="BS115" i="9"/>
  <c r="BW115" i="9"/>
  <c r="BP116" i="9"/>
  <c r="BA116" i="9"/>
  <c r="BT116" i="9"/>
  <c r="AZ116" i="9"/>
  <c r="BA118" i="9"/>
  <c r="BP118" i="9"/>
  <c r="BT118" i="9"/>
  <c r="AZ118" i="9"/>
  <c r="BU33" i="9"/>
  <c r="BQ121" i="9"/>
  <c r="BS34" i="9"/>
  <c r="BW23" i="9"/>
  <c r="AK24" i="9"/>
  <c r="BA24" i="9"/>
  <c r="BU24" i="9"/>
  <c r="AZ25" i="9"/>
  <c r="BQ30" i="9"/>
  <c r="BU30" i="9"/>
  <c r="AZ31" i="9"/>
  <c r="BV32" i="9"/>
  <c r="BP112" i="9"/>
  <c r="BA112" i="9"/>
  <c r="BT112" i="9"/>
  <c r="AZ112" i="9"/>
  <c r="BQ113" i="9"/>
  <c r="BU113" i="9"/>
  <c r="BS117" i="9"/>
  <c r="BW117" i="9"/>
  <c r="BS35" i="9"/>
  <c r="BW35" i="9"/>
  <c r="AK36" i="9"/>
  <c r="AJ36" i="9"/>
  <c r="AI36" i="9"/>
  <c r="AL36" i="9"/>
  <c r="BQ106" i="9"/>
  <c r="BU106" i="9"/>
  <c r="AK107" i="9"/>
  <c r="BW107" i="9"/>
  <c r="AJ108" i="9"/>
  <c r="BW20" i="9"/>
  <c r="AK109" i="9"/>
  <c r="BQ22" i="9"/>
  <c r="BU22" i="9"/>
  <c r="AK110" i="9"/>
  <c r="BW110" i="9"/>
  <c r="AK111" i="9"/>
  <c r="BU111" i="9"/>
  <c r="AL23" i="9"/>
  <c r="BA23" i="9"/>
  <c r="AZ23" i="9"/>
  <c r="BS23" i="9"/>
  <c r="AI24" i="9"/>
  <c r="BQ24" i="9"/>
  <c r="AJ26" i="9"/>
  <c r="AJ27" i="9"/>
  <c r="BP27" i="9"/>
  <c r="AZ28" i="9"/>
  <c r="AZ29" i="9"/>
  <c r="BV30" i="9"/>
  <c r="AJ31" i="9"/>
  <c r="BA31" i="9"/>
  <c r="BT31" i="9"/>
  <c r="BR32" i="9"/>
  <c r="BW32" i="9"/>
  <c r="AL114" i="9"/>
  <c r="BA114" i="9"/>
  <c r="BP114" i="9"/>
  <c r="BT114" i="9"/>
  <c r="AZ114" i="9"/>
  <c r="BQ115" i="9"/>
  <c r="BU115" i="9"/>
  <c r="AK116" i="9"/>
  <c r="AI116" i="9"/>
  <c r="BR116" i="9"/>
  <c r="BV116" i="9"/>
  <c r="AZ117" i="9"/>
  <c r="AI118" i="9"/>
  <c r="AK118" i="9"/>
  <c r="BR118" i="9"/>
  <c r="BV118" i="9"/>
  <c r="BP119" i="9"/>
  <c r="BA119" i="9"/>
  <c r="AZ119" i="9"/>
  <c r="BS120" i="9"/>
  <c r="BA123" i="9"/>
  <c r="BQ123" i="9"/>
  <c r="BV22" i="9"/>
  <c r="BA110" i="9"/>
  <c r="AZ110" i="9"/>
  <c r="AJ24" i="9"/>
  <c r="BP25" i="9"/>
  <c r="AZ26" i="9"/>
  <c r="AK27" i="9"/>
  <c r="BW27" i="9"/>
  <c r="AK28" i="9"/>
  <c r="BA28" i="9"/>
  <c r="BU28" i="9"/>
  <c r="AJ29" i="9"/>
  <c r="BW30" i="9"/>
  <c r="BP31" i="9"/>
  <c r="AZ32" i="9"/>
  <c r="BR112" i="9"/>
  <c r="BV112" i="9"/>
  <c r="BS113" i="9"/>
  <c r="BW113" i="9"/>
  <c r="BQ117" i="9"/>
  <c r="BU117" i="9"/>
  <c r="AJ121" i="9"/>
  <c r="AI121" i="9"/>
  <c r="AL121" i="9"/>
  <c r="AK121" i="9"/>
  <c r="BS122" i="9"/>
  <c r="BW122" i="9"/>
  <c r="BU123" i="9"/>
  <c r="BR124" i="9"/>
  <c r="BA124" i="9"/>
  <c r="BV124" i="9"/>
  <c r="BW33" i="9"/>
  <c r="BV119" i="9"/>
  <c r="BQ34" i="9"/>
  <c r="BU34" i="9"/>
  <c r="AZ124" i="9"/>
  <c r="BA35" i="9"/>
  <c r="BP36" i="9"/>
  <c r="BT36" i="9"/>
  <c r="AZ36" i="9"/>
  <c r="AZ125" i="9"/>
  <c r="BA125" i="9"/>
  <c r="AJ126" i="9"/>
  <c r="AI126" i="9"/>
  <c r="AL130" i="9"/>
  <c r="AZ130" i="9"/>
  <c r="AZ132" i="9"/>
  <c r="BA132" i="9"/>
  <c r="AJ133" i="9"/>
  <c r="AI133" i="9"/>
  <c r="AL136" i="9"/>
  <c r="AZ136" i="9"/>
  <c r="AZ41" i="9"/>
  <c r="BA41" i="9"/>
  <c r="AJ42" i="9"/>
  <c r="AI42" i="9"/>
  <c r="AL140" i="9"/>
  <c r="AZ140" i="9"/>
  <c r="AZ44" i="9"/>
  <c r="BA44" i="9"/>
  <c r="AJ45" i="9"/>
  <c r="AI45" i="9"/>
  <c r="AL146" i="9"/>
  <c r="AZ146" i="9"/>
  <c r="AZ148" i="9"/>
  <c r="BA148" i="9"/>
  <c r="AJ149" i="9"/>
  <c r="AI149" i="9"/>
  <c r="AL47" i="9"/>
  <c r="AZ47" i="9"/>
  <c r="AJ113" i="9"/>
  <c r="AJ117" i="9"/>
  <c r="AL33" i="9"/>
  <c r="AZ33" i="9"/>
  <c r="AJ119" i="9"/>
  <c r="AJ120" i="9"/>
  <c r="BR120" i="9"/>
  <c r="BV120" i="9"/>
  <c r="BP120" i="9"/>
  <c r="AZ121" i="9"/>
  <c r="BV34" i="9"/>
  <c r="AJ122" i="9"/>
  <c r="AI122" i="9"/>
  <c r="BP123" i="9"/>
  <c r="BT123" i="9"/>
  <c r="AZ123" i="9"/>
  <c r="BQ124" i="9"/>
  <c r="BU124" i="9"/>
  <c r="BR35" i="9"/>
  <c r="BV35" i="9"/>
  <c r="BA36" i="9"/>
  <c r="AK126" i="9"/>
  <c r="AZ127" i="9"/>
  <c r="BA127" i="9"/>
  <c r="AJ128" i="9"/>
  <c r="AI128" i="9"/>
  <c r="BP130" i="9"/>
  <c r="BA38" i="9"/>
  <c r="AZ38" i="9"/>
  <c r="AK133" i="9"/>
  <c r="AZ39" i="9"/>
  <c r="BA39" i="9"/>
  <c r="AJ134" i="9"/>
  <c r="AI134" i="9"/>
  <c r="BP136" i="9"/>
  <c r="BA40" i="9"/>
  <c r="AZ40" i="9"/>
  <c r="AK42" i="9"/>
  <c r="AZ43" i="9"/>
  <c r="BA43" i="9"/>
  <c r="AJ138" i="9"/>
  <c r="AI138" i="9"/>
  <c r="BP140" i="9"/>
  <c r="BA142" i="9"/>
  <c r="AZ142" i="9"/>
  <c r="AK45" i="9"/>
  <c r="AZ143" i="9"/>
  <c r="BA143" i="9"/>
  <c r="AJ144" i="9"/>
  <c r="AI144" i="9"/>
  <c r="BP146" i="9"/>
  <c r="BA147" i="9"/>
  <c r="AZ147" i="9"/>
  <c r="AK149" i="9"/>
  <c r="AZ150" i="9"/>
  <c r="BA150" i="9"/>
  <c r="AJ151" i="9"/>
  <c r="AI151" i="9"/>
  <c r="BP47" i="9"/>
  <c r="AZ126" i="9"/>
  <c r="AJ130" i="9"/>
  <c r="AI130" i="9"/>
  <c r="AZ133" i="9"/>
  <c r="AJ136" i="9"/>
  <c r="AI136" i="9"/>
  <c r="AZ42" i="9"/>
  <c r="AJ140" i="9"/>
  <c r="AI140" i="9"/>
  <c r="AZ45" i="9"/>
  <c r="AJ146" i="9"/>
  <c r="AI146" i="9"/>
  <c r="AZ149" i="9"/>
  <c r="AJ47" i="9"/>
  <c r="AI47" i="9"/>
  <c r="BA155" i="9"/>
  <c r="BS33" i="9"/>
  <c r="AK119" i="9"/>
  <c r="BU119" i="9"/>
  <c r="AL120" i="9"/>
  <c r="BA120" i="9"/>
  <c r="AZ120" i="9"/>
  <c r="AZ34" i="9"/>
  <c r="BA34" i="9"/>
  <c r="BA122" i="9"/>
  <c r="AZ122" i="9"/>
  <c r="AK123" i="9"/>
  <c r="AJ123" i="9"/>
  <c r="AZ35" i="9"/>
  <c r="BA37" i="9"/>
  <c r="BP126" i="9"/>
  <c r="BA128" i="9"/>
  <c r="AZ128" i="9"/>
  <c r="AK130" i="9"/>
  <c r="AZ131" i="9"/>
  <c r="BA131" i="9"/>
  <c r="AJ38" i="9"/>
  <c r="AI38" i="9"/>
  <c r="BP133" i="9"/>
  <c r="BA134" i="9"/>
  <c r="AZ134" i="9"/>
  <c r="AK136" i="9"/>
  <c r="AZ137" i="9"/>
  <c r="BA137" i="9"/>
  <c r="AJ40" i="9"/>
  <c r="AI40" i="9"/>
  <c r="BP42" i="9"/>
  <c r="AL138" i="9"/>
  <c r="BA138" i="9"/>
  <c r="AZ138" i="9"/>
  <c r="AK140" i="9"/>
  <c r="AZ141" i="9"/>
  <c r="BA141" i="9"/>
  <c r="AJ142" i="9"/>
  <c r="AI142" i="9"/>
  <c r="BP45" i="9"/>
  <c r="AL144" i="9"/>
  <c r="BA144" i="9"/>
  <c r="AZ144" i="9"/>
  <c r="AK146" i="9"/>
  <c r="AZ46" i="9"/>
  <c r="BA46" i="9"/>
  <c r="AJ147" i="9"/>
  <c r="AI147" i="9"/>
  <c r="BP149" i="9"/>
  <c r="AL151" i="9"/>
  <c r="BA151" i="9"/>
  <c r="AZ151" i="9"/>
  <c r="AK47" i="9"/>
  <c r="BA153" i="9"/>
  <c r="BR122" i="9"/>
  <c r="BV122" i="9"/>
  <c r="BS123" i="9"/>
  <c r="BW123" i="9"/>
  <c r="AK124" i="9"/>
  <c r="BP124" i="9"/>
  <c r="BT124" i="9"/>
  <c r="BQ35" i="9"/>
  <c r="BS36" i="9"/>
  <c r="BW36" i="9"/>
  <c r="AK37" i="9"/>
  <c r="BP37" i="9"/>
  <c r="BT37" i="9"/>
  <c r="AK125" i="9"/>
  <c r="BP125" i="9"/>
  <c r="AK127" i="9"/>
  <c r="BP127" i="9"/>
  <c r="AK129" i="9"/>
  <c r="BP129" i="9"/>
  <c r="AK131" i="9"/>
  <c r="BP131" i="9"/>
  <c r="AK132" i="9"/>
  <c r="BP132" i="9"/>
  <c r="AK39" i="9"/>
  <c r="BP39" i="9"/>
  <c r="AK135" i="9"/>
  <c r="BP135" i="9"/>
  <c r="AK137" i="9"/>
  <c r="BP137" i="9"/>
  <c r="AK41" i="9"/>
  <c r="BP41" i="9"/>
  <c r="AK43" i="9"/>
  <c r="BP43" i="9"/>
  <c r="AK139" i="9"/>
  <c r="BP139" i="9"/>
  <c r="AK141" i="9"/>
  <c r="BP141" i="9"/>
  <c r="AK44" i="9"/>
  <c r="BP44" i="9"/>
  <c r="AK143" i="9"/>
  <c r="BP143" i="9"/>
  <c r="AK145" i="9"/>
  <c r="BP145" i="9"/>
  <c r="AK46" i="9"/>
  <c r="BP46" i="9"/>
  <c r="AK148" i="9"/>
  <c r="BP148" i="9"/>
  <c r="AK150" i="9"/>
  <c r="BP150" i="9"/>
  <c r="AK152" i="9"/>
  <c r="BP152" i="9"/>
  <c r="AK153" i="9"/>
  <c r="BA49" i="9"/>
  <c r="AJ155" i="9"/>
  <c r="AK156" i="9"/>
  <c r="BA51" i="9"/>
  <c r="AZ51" i="9"/>
  <c r="AK157" i="9"/>
  <c r="AL157" i="9"/>
  <c r="BA159" i="9"/>
  <c r="AJ161" i="9"/>
  <c r="AK162" i="9"/>
  <c r="BA164" i="9"/>
  <c r="AZ164" i="9"/>
  <c r="AK165" i="9"/>
  <c r="AL165" i="9"/>
  <c r="BA166" i="9"/>
  <c r="AZ37" i="9"/>
  <c r="AZ153" i="9"/>
  <c r="AI48" i="9"/>
  <c r="AL48" i="9"/>
  <c r="AK49" i="9"/>
  <c r="AJ49" i="9"/>
  <c r="AI154" i="9"/>
  <c r="AK154" i="9"/>
  <c r="BP154" i="9"/>
  <c r="AZ155" i="9"/>
  <c r="BA156" i="9"/>
  <c r="BP156" i="9"/>
  <c r="AZ156" i="9"/>
  <c r="AI158" i="9"/>
  <c r="AL158" i="9"/>
  <c r="AK159" i="9"/>
  <c r="AJ159" i="9"/>
  <c r="AI160" i="9"/>
  <c r="AK160" i="9"/>
  <c r="BP160" i="9"/>
  <c r="AZ161" i="9"/>
  <c r="BA162" i="9"/>
  <c r="BP162" i="9"/>
  <c r="AZ162" i="9"/>
  <c r="BP164" i="9"/>
  <c r="AI165" i="9"/>
  <c r="AI52" i="9"/>
  <c r="AL52" i="9"/>
  <c r="AK166" i="9"/>
  <c r="AJ166" i="9"/>
  <c r="AJ167" i="9"/>
  <c r="AI167" i="9"/>
  <c r="AL167" i="9"/>
  <c r="BA161" i="9"/>
  <c r="BA167" i="9"/>
  <c r="AZ49" i="9"/>
  <c r="AZ154" i="9"/>
  <c r="AK155" i="9"/>
  <c r="AI155" i="9"/>
  <c r="AI156" i="9"/>
  <c r="AJ156" i="9"/>
  <c r="BP50" i="9"/>
  <c r="BA50" i="9"/>
  <c r="AZ50" i="9"/>
  <c r="AZ159" i="9"/>
  <c r="AZ160" i="9"/>
  <c r="AK161" i="9"/>
  <c r="AI161" i="9"/>
  <c r="AI162" i="9"/>
  <c r="AJ162" i="9"/>
  <c r="BP163" i="9"/>
  <c r="BA163" i="9"/>
  <c r="AZ163" i="9"/>
  <c r="AZ166" i="9"/>
  <c r="BA169" i="9"/>
  <c r="AZ169" i="9"/>
  <c r="AZ170" i="9"/>
  <c r="BA170" i="9"/>
  <c r="AJ53" i="9"/>
  <c r="AI53" i="9"/>
  <c r="BQ172" i="9"/>
  <c r="BA172" i="9"/>
  <c r="BA174" i="9"/>
  <c r="BP174" i="9"/>
  <c r="AZ174" i="9"/>
  <c r="AZ175" i="9"/>
  <c r="AZ171" i="9"/>
  <c r="BA175" i="9"/>
  <c r="BQ176" i="9"/>
  <c r="BA176" i="9"/>
  <c r="BA48" i="9"/>
  <c r="AZ48" i="9"/>
  <c r="AK50" i="9"/>
  <c r="AZ157" i="9"/>
  <c r="BA158" i="9"/>
  <c r="AZ158" i="9"/>
  <c r="AK163" i="9"/>
  <c r="AZ165" i="9"/>
  <c r="BA52" i="9"/>
  <c r="AZ52" i="9"/>
  <c r="AZ167" i="9"/>
  <c r="AZ168" i="9"/>
  <c r="BA168" i="9"/>
  <c r="AJ169" i="9"/>
  <c r="AI169" i="9"/>
  <c r="AL53" i="9"/>
  <c r="AZ53" i="9"/>
  <c r="BA171" i="9"/>
  <c r="BA53" i="9"/>
  <c r="AK171" i="9"/>
  <c r="AJ171" i="9"/>
  <c r="AK175" i="9"/>
  <c r="AI175" i="9"/>
  <c r="AJ175" i="9"/>
  <c r="AZ172" i="9"/>
  <c r="AI174" i="9"/>
  <c r="AZ176" i="9"/>
  <c r="AI178" i="9"/>
  <c r="BP178" i="9"/>
  <c r="AZ180" i="9"/>
  <c r="BA180" i="9"/>
  <c r="AI182" i="9"/>
  <c r="BP182" i="9"/>
  <c r="AZ184" i="9"/>
  <c r="BA184" i="9"/>
  <c r="AI186" i="9"/>
  <c r="BP186" i="9"/>
  <c r="AZ188" i="9"/>
  <c r="BA188" i="9"/>
  <c r="BP193" i="9"/>
  <c r="BA193" i="9"/>
  <c r="AZ193" i="9"/>
  <c r="AI195" i="9"/>
  <c r="AK195" i="9"/>
  <c r="AZ179" i="9"/>
  <c r="AZ183" i="9"/>
  <c r="AZ187" i="9"/>
  <c r="AK189" i="9"/>
  <c r="AI189" i="9"/>
  <c r="BA191" i="9"/>
  <c r="BP191" i="9"/>
  <c r="AZ191" i="9"/>
  <c r="AZ192" i="9"/>
  <c r="BA192" i="9"/>
  <c r="AZ178" i="9"/>
  <c r="AK179" i="9"/>
  <c r="BA179" i="9"/>
  <c r="AZ182" i="9"/>
  <c r="AK183" i="9"/>
  <c r="BA183" i="9"/>
  <c r="AZ186" i="9"/>
  <c r="AK187" i="9"/>
  <c r="BA187" i="9"/>
  <c r="AJ189" i="9"/>
  <c r="AZ190" i="9"/>
  <c r="BA190" i="9"/>
  <c r="AK193" i="9"/>
  <c r="AI193" i="9"/>
  <c r="BA195" i="9"/>
  <c r="BP195" i="9"/>
  <c r="AZ195" i="9"/>
  <c r="BA196" i="9"/>
  <c r="BP196" i="9"/>
  <c r="AZ196" i="9"/>
  <c r="AJ197" i="9"/>
  <c r="AL197" i="9"/>
  <c r="AK197" i="9"/>
  <c r="AI197" i="9"/>
  <c r="AZ197" i="9"/>
  <c r="BA197" i="9"/>
  <c r="BA173" i="9"/>
  <c r="AZ173" i="9"/>
  <c r="BA177" i="9"/>
  <c r="AZ177" i="9"/>
  <c r="AI179" i="9"/>
  <c r="BA181" i="9"/>
  <c r="AZ181" i="9"/>
  <c r="AI183" i="9"/>
  <c r="BA185" i="9"/>
  <c r="AZ185" i="9"/>
  <c r="AI187" i="9"/>
  <c r="AL189" i="9"/>
  <c r="BP189" i="9"/>
  <c r="BA189" i="9"/>
  <c r="AZ189" i="9"/>
  <c r="AI191" i="9"/>
  <c r="AK191" i="9"/>
  <c r="AJ193" i="9"/>
  <c r="AZ194" i="9"/>
  <c r="BA194" i="9"/>
  <c r="AZ199" i="9"/>
  <c r="BA200" i="9"/>
  <c r="AZ201" i="9"/>
  <c r="BA202" i="9"/>
  <c r="BP205" i="9"/>
  <c r="BA205" i="9"/>
  <c r="AZ205" i="9"/>
  <c r="BR206" i="9"/>
  <c r="AZ207" i="9"/>
  <c r="AK58" i="9"/>
  <c r="AL58" i="9"/>
  <c r="AJ58" i="9"/>
  <c r="AJ190" i="9"/>
  <c r="AJ194" i="9"/>
  <c r="BP197" i="9"/>
  <c r="AZ54" i="9"/>
  <c r="BA54" i="9"/>
  <c r="AI200" i="9"/>
  <c r="BP200" i="9"/>
  <c r="AZ56" i="9"/>
  <c r="BA56" i="9"/>
  <c r="AI202" i="9"/>
  <c r="BP202" i="9"/>
  <c r="AZ204" i="9"/>
  <c r="BA204" i="9"/>
  <c r="BA207" i="9"/>
  <c r="AI58" i="9"/>
  <c r="BA58" i="9"/>
  <c r="BA208" i="9"/>
  <c r="BP208" i="9"/>
  <c r="AZ208" i="9"/>
  <c r="AJ60" i="9"/>
  <c r="AK60" i="9"/>
  <c r="AI60" i="9"/>
  <c r="AZ198" i="9"/>
  <c r="BP199" i="9"/>
  <c r="AK200" i="9"/>
  <c r="AZ55" i="9"/>
  <c r="BP201" i="9"/>
  <c r="AK202" i="9"/>
  <c r="AZ203" i="9"/>
  <c r="AZ206" i="9"/>
  <c r="AZ60" i="9"/>
  <c r="AK61" i="9"/>
  <c r="AL61" i="9"/>
  <c r="AJ61" i="9"/>
  <c r="BR62" i="9"/>
  <c r="BA62" i="9"/>
  <c r="AK198" i="9"/>
  <c r="BA198" i="9"/>
  <c r="AL200" i="9"/>
  <c r="AK55" i="9"/>
  <c r="BA55" i="9"/>
  <c r="AL202" i="9"/>
  <c r="AK203" i="9"/>
  <c r="BA203" i="9"/>
  <c r="BA57" i="9"/>
  <c r="BP57" i="9"/>
  <c r="AZ57" i="9"/>
  <c r="AJ207" i="9"/>
  <c r="AK207" i="9"/>
  <c r="AI207" i="9"/>
  <c r="BA60" i="9"/>
  <c r="AZ59" i="9"/>
  <c r="AZ62" i="9"/>
  <c r="AI64" i="9"/>
  <c r="BP64" i="9"/>
  <c r="AJ65" i="9"/>
  <c r="AZ66" i="9"/>
  <c r="BA66" i="9"/>
  <c r="AK67" i="9"/>
  <c r="AZ67" i="9"/>
  <c r="BA67" i="9"/>
  <c r="BA210" i="9"/>
  <c r="AZ210" i="9"/>
  <c r="AI211" i="9"/>
  <c r="AJ57" i="9"/>
  <c r="AZ58" i="9"/>
  <c r="AJ208" i="9"/>
  <c r="AZ61" i="9"/>
  <c r="AJ63" i="9"/>
  <c r="AK64" i="9"/>
  <c r="AZ65" i="9"/>
  <c r="AJ209" i="9"/>
  <c r="AK211" i="9"/>
  <c r="AZ64" i="9"/>
  <c r="AK65" i="9"/>
  <c r="BA65" i="9"/>
  <c r="AJ67" i="9"/>
  <c r="AL67" i="9"/>
  <c r="BP68" i="9"/>
  <c r="BA68" i="9"/>
  <c r="AZ68" i="9"/>
  <c r="AI210" i="9"/>
  <c r="AK210" i="9"/>
  <c r="BP70" i="9"/>
  <c r="BA70" i="9"/>
  <c r="AZ70" i="9"/>
  <c r="BA63" i="9"/>
  <c r="AZ63" i="9"/>
  <c r="AI65" i="9"/>
  <c r="BA209" i="9"/>
  <c r="AZ209" i="9"/>
  <c r="AI67" i="9"/>
  <c r="AZ69" i="9"/>
  <c r="BA69" i="9"/>
  <c r="AJ210" i="9"/>
  <c r="AJ211" i="9"/>
  <c r="AL211" i="9"/>
  <c r="AL72" i="9"/>
  <c r="BA72" i="9"/>
  <c r="AZ72" i="9"/>
  <c r="BA73" i="9"/>
  <c r="AL213" i="9"/>
  <c r="BA213" i="9"/>
  <c r="AZ213" i="9"/>
  <c r="BA214" i="9"/>
  <c r="BP76" i="9"/>
  <c r="BA76" i="9"/>
  <c r="AZ76" i="9"/>
  <c r="BA77" i="9"/>
  <c r="BA78" i="9"/>
  <c r="BP78" i="9"/>
  <c r="AZ78" i="9"/>
  <c r="BA79" i="9"/>
  <c r="AZ71" i="9"/>
  <c r="BA71" i="9"/>
  <c r="AZ212" i="9"/>
  <c r="BA212" i="9"/>
  <c r="AZ75" i="9"/>
  <c r="BA75" i="9"/>
  <c r="AZ74" i="9"/>
  <c r="AZ215" i="9"/>
  <c r="AK76" i="9"/>
  <c r="AI76" i="9"/>
  <c r="AK68" i="9"/>
  <c r="AK70" i="9"/>
  <c r="AK72" i="9"/>
  <c r="AK74" i="9"/>
  <c r="BA74" i="9"/>
  <c r="AK213" i="9"/>
  <c r="AK215" i="9"/>
  <c r="BA215" i="9"/>
  <c r="AJ76" i="9"/>
  <c r="AZ77" i="9"/>
  <c r="AJ78" i="9"/>
  <c r="AI78" i="9"/>
  <c r="AK78" i="9"/>
  <c r="AJ77" i="9"/>
  <c r="AL79" i="9"/>
  <c r="AZ79" i="9"/>
  <c r="AI80" i="9"/>
  <c r="BA80" i="9"/>
  <c r="AJ81" i="9"/>
  <c r="BP81" i="9"/>
  <c r="BQ77" i="9"/>
  <c r="AK80" i="9"/>
  <c r="BP80" i="9"/>
  <c r="AL81" i="9"/>
  <c r="AZ81" i="9"/>
  <c r="DE78" i="3"/>
  <c r="DA78" i="3"/>
  <c r="DE77" i="3"/>
  <c r="DA77" i="3"/>
  <c r="DE76" i="3"/>
  <c r="DA76" i="3"/>
  <c r="DE75" i="3"/>
  <c r="DA75" i="3"/>
  <c r="DE74" i="3"/>
  <c r="DA74" i="3"/>
  <c r="DE73" i="3"/>
  <c r="DA73" i="3"/>
  <c r="DE72" i="3"/>
  <c r="DA72" i="3"/>
  <c r="DE71" i="3"/>
  <c r="DE70" i="3"/>
  <c r="DA70" i="3"/>
  <c r="DE69" i="3"/>
  <c r="DE68" i="3"/>
  <c r="DE67" i="3"/>
  <c r="DA67" i="3"/>
  <c r="DE66" i="3"/>
  <c r="DE65" i="3"/>
  <c r="DE64" i="3"/>
  <c r="DE63" i="3"/>
  <c r="DE62" i="3"/>
  <c r="DE61" i="3"/>
  <c r="DE60" i="3"/>
  <c r="DE59" i="3"/>
  <c r="DE58" i="3"/>
  <c r="DA58" i="3"/>
  <c r="DE57" i="3"/>
  <c r="DA57" i="3"/>
  <c r="DE56" i="3"/>
  <c r="DA56" i="3"/>
  <c r="DE55" i="3"/>
  <c r="DA55" i="3"/>
  <c r="DE54" i="3"/>
  <c r="DA54" i="3"/>
  <c r="DE53" i="3"/>
  <c r="DA53" i="3"/>
  <c r="DE52" i="3"/>
  <c r="DA52" i="3"/>
  <c r="DE51" i="3"/>
  <c r="DA51" i="3"/>
  <c r="DE50" i="3"/>
  <c r="DA50" i="3"/>
  <c r="DE49" i="3"/>
  <c r="DA49" i="3"/>
  <c r="DE48" i="3"/>
  <c r="DA48" i="3"/>
  <c r="DE47" i="3"/>
  <c r="DA47" i="3"/>
  <c r="DE46" i="3"/>
  <c r="DE45" i="3"/>
  <c r="DA45" i="3"/>
  <c r="DE44" i="3"/>
  <c r="DE43" i="3"/>
  <c r="DE42" i="3"/>
  <c r="DE41" i="3"/>
  <c r="DE40" i="3"/>
  <c r="DE39" i="3"/>
  <c r="DE38" i="3"/>
  <c r="DE37" i="3"/>
  <c r="DA37" i="3"/>
  <c r="DE36" i="3"/>
  <c r="DA36" i="3"/>
  <c r="DE35" i="3"/>
  <c r="DA35" i="3"/>
  <c r="DE34" i="3"/>
  <c r="DA34" i="3"/>
  <c r="DE33" i="3"/>
  <c r="DA33" i="3"/>
  <c r="DE32" i="3"/>
  <c r="DA32" i="3"/>
  <c r="DE31" i="3"/>
  <c r="DA31" i="3"/>
  <c r="DE30" i="3"/>
  <c r="DA30" i="3"/>
  <c r="DE29" i="3"/>
  <c r="DA29" i="3"/>
  <c r="DE28" i="3"/>
  <c r="DA28" i="3"/>
  <c r="DE27" i="3"/>
  <c r="DA27" i="3"/>
  <c r="DE26" i="3"/>
  <c r="DA26" i="3"/>
  <c r="DE25" i="3"/>
  <c r="DA25" i="3"/>
  <c r="DE24" i="3"/>
  <c r="DA24" i="3"/>
  <c r="DE23" i="3"/>
  <c r="DA23" i="3"/>
  <c r="DE22" i="3"/>
  <c r="DA22" i="3"/>
  <c r="DE21" i="3"/>
  <c r="DA21" i="3"/>
  <c r="DE20" i="3"/>
  <c r="DA20" i="3"/>
  <c r="DE19" i="3"/>
  <c r="DA19" i="3"/>
  <c r="DE18" i="3"/>
  <c r="DA18" i="3"/>
  <c r="DE17" i="3"/>
  <c r="DA17" i="3"/>
  <c r="DE16" i="3"/>
  <c r="DA16" i="3"/>
  <c r="DE15" i="3"/>
  <c r="DA15" i="3"/>
  <c r="DE14" i="3"/>
  <c r="DA14" i="3"/>
  <c r="DE13" i="3"/>
  <c r="DA13" i="3"/>
  <c r="DE12" i="3"/>
  <c r="DA12" i="3"/>
  <c r="DE11" i="3"/>
  <c r="DA11" i="3"/>
  <c r="DE10" i="3"/>
  <c r="DA10" i="3"/>
  <c r="DE9" i="3"/>
  <c r="DA9" i="3"/>
  <c r="DE8" i="3"/>
  <c r="DA8" i="3"/>
  <c r="DE7" i="3"/>
  <c r="DA7" i="3"/>
  <c r="DE6" i="3"/>
  <c r="DA6" i="3"/>
  <c r="DE5" i="3"/>
  <c r="DA5" i="3"/>
  <c r="DE4" i="3"/>
  <c r="DA4" i="3"/>
  <c r="DE3" i="3"/>
  <c r="DA3" i="3"/>
  <c r="DE2" i="3"/>
  <c r="D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 Hague</author>
  </authors>
  <commentList>
    <comment ref="DI1" authorId="0" shapeId="0" xr:uid="{A11787EA-6136-4DAB-AA2C-3DC36B882895}">
      <text>
        <r>
          <rPr>
            <b/>
            <sz val="9"/>
            <color indexed="81"/>
            <rFont val="Tahoma"/>
            <family val="2"/>
          </rPr>
          <t>Paul Hague:</t>
        </r>
        <r>
          <rPr>
            <sz val="9"/>
            <color indexed="81"/>
            <rFont val="Tahoma"/>
            <family val="2"/>
          </rPr>
          <t xml:space="preserve">
should say 'Special Category Data'</t>
        </r>
      </text>
    </comment>
    <comment ref="DJ1" authorId="0" shapeId="0" xr:uid="{8D5668C4-8A99-4357-87A7-11F6123DD3DD}">
      <text>
        <r>
          <rPr>
            <b/>
            <sz val="9"/>
            <color indexed="81"/>
            <rFont val="Tahoma"/>
            <family val="2"/>
          </rPr>
          <t>Paul Hague:</t>
        </r>
        <r>
          <rPr>
            <sz val="9"/>
            <color indexed="81"/>
            <rFont val="Tahoma"/>
            <family val="2"/>
          </rPr>
          <t xml:space="preserve">
Should say 'Transfers to a third country'
</t>
        </r>
      </text>
    </comment>
    <comment ref="DK1" authorId="0" shapeId="0" xr:uid="{08A504F8-83AE-4DE5-B584-8524FDD266F6}">
      <text>
        <r>
          <rPr>
            <b/>
            <sz val="9"/>
            <color indexed="81"/>
            <rFont val="Tahoma"/>
            <family val="2"/>
          </rPr>
          <t>Paul Hague:</t>
        </r>
        <r>
          <rPr>
            <sz val="9"/>
            <color indexed="81"/>
            <rFont val="Tahoma"/>
            <family val="2"/>
          </rPr>
          <t xml:space="preserve">
This should be worded as @recipients of the data'</t>
        </r>
      </text>
    </comment>
    <comment ref="DW1" authorId="0" shapeId="0" xr:uid="{4DAE2C52-433A-42C4-9BD9-0B64CDA524BA}">
      <text>
        <r>
          <rPr>
            <b/>
            <sz val="9"/>
            <color indexed="81"/>
            <rFont val="Tahoma"/>
            <family val="2"/>
          </rPr>
          <t>Paul Hague:</t>
        </r>
        <r>
          <rPr>
            <sz val="9"/>
            <color indexed="81"/>
            <rFont val="Tahoma"/>
            <family val="2"/>
          </rPr>
          <t xml:space="preserve">
Should say 'Automated Decision Making'
</t>
        </r>
      </text>
    </comment>
    <comment ref="DG2" authorId="0" shapeId="0" xr:uid="{87CD43A0-2FD1-49B9-83ED-9CDF90901780}">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3" authorId="0" shapeId="0" xr:uid="{E4800F39-7069-4DF7-954F-F793C689EE1E}">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4" authorId="0" shapeId="0" xr:uid="{D359B318-C80F-44F0-BB61-3F87757897CC}">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5" authorId="0" shapeId="0" xr:uid="{857D96DD-EC1D-48C8-AE54-0E42C987E7F3}">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6" authorId="0" shapeId="0" xr:uid="{BAB6DA50-B2C7-4E9D-A496-406AA34678F8}">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8" authorId="0" shapeId="0" xr:uid="{5A5A7E13-4753-46BA-B0FA-A887E7EC6090}">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9" authorId="0" shapeId="0" xr:uid="{B99FA3C5-9C15-4AF4-A7AF-3940EE09BE7B}">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10" authorId="0" shapeId="0" xr:uid="{6E1CC979-197D-4D8B-8773-4FF40A92A2F6}">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13" authorId="0" shapeId="0" xr:uid="{5D15DA47-1D7F-4018-87C1-CD3FE3E83F0B}">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14" authorId="0" shapeId="0" xr:uid="{88949427-A09E-46E5-8F20-5981E16FDA5A}">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16" authorId="0" shapeId="0" xr:uid="{31B4D34F-B444-472E-B6EA-73BB56A9DF28}">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17" authorId="0" shapeId="0" xr:uid="{AE8031F3-CDCF-4371-BF18-0863C36BD2A2}">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19" authorId="0" shapeId="0" xr:uid="{86DCB38C-507B-4C01-98FF-D6E3B12C561F}">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22" authorId="0" shapeId="0" xr:uid="{C84125C7-34C9-430C-A809-E489A26FBE1B}">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23" authorId="0" shapeId="0" xr:uid="{C92722E1-DBEF-4DCD-A2DD-76BEFD2E1110}">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25" authorId="0" shapeId="0" xr:uid="{13BFEBD0-A7CF-4180-9615-18E3F96850E9}">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30" authorId="0" shapeId="0" xr:uid="{7FEB00BC-20FC-4818-A798-292FB8BBE927}">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33" authorId="0" shapeId="0" xr:uid="{31EE92F9-324D-4D4C-B76D-736FB7E52097}">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34" authorId="0" shapeId="0" xr:uid="{BFA87F5F-C12E-439E-B79F-4D09902AA04F}">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36" authorId="0" shapeId="0" xr:uid="{D45B342B-1EBC-4C79-8389-741D6FE777F0}">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38" authorId="0" shapeId="0" xr:uid="{8561DAE0-96FD-429A-BE74-95E622F4C6AD}">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39" authorId="0" shapeId="0" xr:uid="{BB4662ED-70DB-4CAA-8CB4-7CD3156E9CE5}">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45" authorId="0" shapeId="0" xr:uid="{77A700F0-AC46-46F0-88F9-D993B5B052B6}">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47" authorId="0" shapeId="0" xr:uid="{3AB1D653-092D-4246-AC1C-314BAA69A740}">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48" authorId="0" shapeId="0" xr:uid="{E04DC265-D8E4-4293-BB5B-D06159869538}">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49" authorId="0" shapeId="0" xr:uid="{4E69F29D-34DC-4FDD-BDAF-81D86CD10DA8}">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50" authorId="0" shapeId="0" xr:uid="{2472FEE7-46DD-40A3-AB72-114FF915AD50}">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51" authorId="0" shapeId="0" xr:uid="{B6099E08-2C90-406E-B7A4-D9DD00351F6C}">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52" authorId="0" shapeId="0" xr:uid="{AE4E1911-B3CC-49BF-AB82-84412F05CE93}">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53" authorId="0" shapeId="0" xr:uid="{AFBD889C-7783-4F87-BE62-CCEC16822A36}">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54" authorId="0" shapeId="0" xr:uid="{B816E4F2-EB1E-472F-BC8E-BA061BF31BBD}">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55" authorId="0" shapeId="0" xr:uid="{8251787E-D6BC-4AFD-A717-2BF4677C0705}">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56" authorId="0" shapeId="0" xr:uid="{406FD2D6-E0CC-4F77-BD05-3FF29D6B353F}">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57" authorId="0" shapeId="0" xr:uid="{18A9B455-2847-4864-87F5-5EED212654CC}">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58" authorId="0" shapeId="0" xr:uid="{2FBD0454-C91D-4D69-AD36-3CB955B4523E}">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59" authorId="0" shapeId="0" xr:uid="{4F76A4C2-A5EE-41CA-BDE1-00F8FA810AD7}">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61" authorId="0" shapeId="0" xr:uid="{21922BE3-FEE3-4BA5-A699-485105D634D2}">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67" authorId="0" shapeId="0" xr:uid="{B7858BD8-9469-41BB-B23B-8B6FE1B2D34E}">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70" authorId="0" shapeId="0" xr:uid="{8B7597D1-7207-47EB-A0F6-A258A933854A}">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73" authorId="0" shapeId="0" xr:uid="{CA6A7D01-AAE5-4751-8673-56D87446BA5C}">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74" authorId="0" shapeId="0" xr:uid="{969552B0-4B25-41EB-8FA0-0A60E9E5BEE0}">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DG75" authorId="0" shapeId="0" xr:uid="{8539EF5E-BEB1-4DC0-A439-8F205D177DCF}">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Paul Hague</author>
    <author>Bharat Sharma</author>
  </authors>
  <commentList>
    <comment ref="H1" authorId="0" shapeId="0" xr:uid="{7F6292F1-7C95-4F8F-96FE-89E479BF9D30}">
      <text>
        <r>
          <rPr>
            <b/>
            <sz val="9"/>
            <color indexed="81"/>
            <rFont val="Tahoma"/>
            <family val="2"/>
          </rPr>
          <t>Paul Hague:</t>
        </r>
        <r>
          <rPr>
            <sz val="9"/>
            <color indexed="81"/>
            <rFont val="Tahoma"/>
            <family val="2"/>
          </rPr>
          <t xml:space="preserve">
Should say 'Transfers to a third country'
</t>
        </r>
      </text>
    </comment>
    <comment ref="I1" authorId="0" shapeId="0" xr:uid="{584EB8ED-1451-4E5E-80C2-06E2B99E8C1C}">
      <text>
        <r>
          <rPr>
            <b/>
            <sz val="9"/>
            <color indexed="81"/>
            <rFont val="Tahoma"/>
            <family val="2"/>
          </rPr>
          <t>Paul Hague:</t>
        </r>
        <r>
          <rPr>
            <sz val="9"/>
            <color indexed="81"/>
            <rFont val="Tahoma"/>
            <family val="2"/>
          </rPr>
          <t xml:space="preserve">
This should be worded as @recipients of the data'</t>
        </r>
      </text>
    </comment>
    <comment ref="E4" authorId="0" shapeId="0" xr:uid="{EAB7F0F7-D8A1-4762-A619-4C14EA0ED0D2}">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5" authorId="0" shapeId="0" xr:uid="{AC232D8D-3060-448C-A8E1-EE0D9F0A8163}">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6" authorId="0" shapeId="0" xr:uid="{9C0F73F0-3BB6-461C-9970-0F1E6EFCB41B}">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7" authorId="0" shapeId="0" xr:uid="{7E58FE00-559E-4C51-8716-2102E84EF3AD}">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8" authorId="0" shapeId="0" xr:uid="{7E3EF286-CCF0-4450-86E8-BA04E122132C}">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9" authorId="0" shapeId="0" xr:uid="{A2579035-3DEB-4D00-B4C2-F8E71B097ED2}">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10" authorId="0" shapeId="0" xr:uid="{13165643-839A-4821-A4BF-DD61910BB8CA}">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11" authorId="0" shapeId="0" xr:uid="{346FC8D8-2EE1-4560-B662-7C74C01D0462}">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15" authorId="0" shapeId="0" xr:uid="{90BCFE2A-C5A1-4027-8F5E-0E8163B8397B}">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16" authorId="0" shapeId="0" xr:uid="{8B3D7BCA-1822-4D23-B1D8-9BF7A91C9025}">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17" authorId="0" shapeId="0" xr:uid="{0F31AEAA-64EA-483F-A0C0-41F6C954DB3F}">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18" authorId="0" shapeId="0" xr:uid="{8D83ED79-6C76-4C17-852C-438138477004}">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19" authorId="0" shapeId="0" xr:uid="{01223BEC-B01C-4AA1-96B3-C0604BC92FE2}">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20" authorId="0" shapeId="0" xr:uid="{94A014C5-5518-45CB-B856-8D666EA26CFE}">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24" authorId="0" shapeId="0" xr:uid="{523D7BBC-97A6-42BF-8276-F7BC79EF68D6}">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31" authorId="0" shapeId="0" xr:uid="{A3B8A185-79F1-45C2-8FB5-ECA4C62EE668}">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32" authorId="0" shapeId="0" xr:uid="{03FAAB6F-2008-42FE-9FB5-68A584968AEE}">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A36" authorId="1" shapeId="0" xr:uid="{FF8583CB-853F-459C-8481-2192AA13F855}">
      <text>
        <r>
          <rPr>
            <b/>
            <sz val="9"/>
            <color indexed="81"/>
            <rFont val="Tahoma"/>
            <family val="2"/>
          </rPr>
          <t>Bharat Sharma:</t>
        </r>
        <r>
          <rPr>
            <sz val="9"/>
            <color indexed="81"/>
            <rFont val="Tahoma"/>
            <family val="2"/>
          </rPr>
          <t xml:space="preserve">
there are 2 - are they different?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Paul Hague</author>
  </authors>
  <commentList>
    <comment ref="H1" authorId="0" shapeId="0" xr:uid="{841CBC93-87CF-4AD0-81AC-DBB89CA3EF80}">
      <text>
        <r>
          <rPr>
            <b/>
            <sz val="9"/>
            <color indexed="81"/>
            <rFont val="Tahoma"/>
            <family val="2"/>
          </rPr>
          <t>Paul Hague:</t>
        </r>
        <r>
          <rPr>
            <sz val="9"/>
            <color indexed="81"/>
            <rFont val="Tahoma"/>
            <family val="2"/>
          </rPr>
          <t xml:space="preserve">
Should say 'Transfers to a third country'
</t>
        </r>
      </text>
    </comment>
    <comment ref="I1" authorId="0" shapeId="0" xr:uid="{0931BB5C-1EB9-4E18-BF91-6374D095D800}">
      <text>
        <r>
          <rPr>
            <b/>
            <sz val="9"/>
            <color indexed="81"/>
            <rFont val="Tahoma"/>
            <family val="2"/>
          </rPr>
          <t>Paul Hague:</t>
        </r>
        <r>
          <rPr>
            <sz val="9"/>
            <color indexed="81"/>
            <rFont val="Tahoma"/>
            <family val="2"/>
          </rPr>
          <t xml:space="preserve">
This should be worded as @recipients of the data'</t>
        </r>
      </text>
    </comment>
    <comment ref="E5" authorId="0" shapeId="0" xr:uid="{502262D4-1177-4FEC-BE41-DF0299CCF425}">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Paul Hague</author>
  </authors>
  <commentList>
    <comment ref="G5" authorId="0" shapeId="0" xr:uid="{3AB76F57-0EA1-4807-9F5A-B28BACAC8D16}">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Paul Hague</author>
  </authors>
  <commentList>
    <comment ref="G4" authorId="0" shapeId="0" xr:uid="{2CE6F28E-B100-4972-AD6B-166E3C14D160}">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G5" authorId="0" shapeId="0" xr:uid="{16742766-E023-4726-AEC1-E6301FDFE3FC}">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G6" authorId="0" shapeId="0" xr:uid="{C9E12C0F-5994-466D-8D30-19841D3FDD37}">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G7" authorId="0" shapeId="0" xr:uid="{9E328329-B74F-4CFB-AE81-4B4F14552A5F}">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G8" authorId="0" shapeId="0" xr:uid="{68EDCE21-765D-4200-B3B6-8DEA0E599B04}">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G9" authorId="0" shapeId="0" xr:uid="{7B521A73-757C-4D13-B92B-864574667BDE}">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G10" authorId="0" shapeId="0" xr:uid="{DCEA942E-94EF-4B20-AA97-196B2599DF5D}">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G11" authorId="0" shapeId="0" xr:uid="{E7FF775A-479D-43DD-99CD-1189C70C395B}">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G15" authorId="0" shapeId="0" xr:uid="{D03357ED-F664-4D4D-8108-4D0E3F1639C5}">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G16" authorId="0" shapeId="0" xr:uid="{1902E44C-D95E-4176-8D95-CC8BC764D0F1}">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G17" authorId="0" shapeId="0" xr:uid="{6E4BA77C-3631-4BBF-AC85-C11C61AD9EEF}">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G18" authorId="0" shapeId="0" xr:uid="{D3F95FF1-845B-4727-970E-D0C46A6DF202}">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G19" authorId="0" shapeId="0" xr:uid="{261E818B-B450-47D2-93D6-5BA890A23799}">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G20" authorId="0" shapeId="0" xr:uid="{683E40F0-C98C-4411-B8CA-469D2D3F07A8}">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G24" authorId="0" shapeId="0" xr:uid="{E961795E-49EF-43EA-B6D1-1AB686849222}">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G31" authorId="0" shapeId="0" xr:uid="{6BBC13C0-4417-41CB-8CB1-18E8CB9BA2CB}">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G32" authorId="0" shapeId="0" xr:uid="{D1F3ACEB-0B26-4B80-A8A1-33258DF29A9F}">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Paul Hague</author>
  </authors>
  <commentList>
    <comment ref="G1" authorId="0" shapeId="0" xr:uid="{10175702-F55E-42D7-B182-AA3C8B085F94}">
      <text>
        <r>
          <rPr>
            <b/>
            <sz val="9"/>
            <color indexed="81"/>
            <rFont val="Tahoma"/>
            <family val="2"/>
          </rPr>
          <t>Paul Hague:</t>
        </r>
        <r>
          <rPr>
            <sz val="9"/>
            <color indexed="81"/>
            <rFont val="Tahoma"/>
            <family val="2"/>
          </rPr>
          <t xml:space="preserve">
should say 'Special Category Data'</t>
        </r>
      </text>
    </comment>
    <comment ref="H1" authorId="0" shapeId="0" xr:uid="{879CDE4F-0163-4756-B915-5A2CB2680218}">
      <text>
        <r>
          <rPr>
            <b/>
            <sz val="9"/>
            <color indexed="81"/>
            <rFont val="Tahoma"/>
            <family val="2"/>
          </rPr>
          <t>Paul Hague:</t>
        </r>
        <r>
          <rPr>
            <sz val="9"/>
            <color indexed="81"/>
            <rFont val="Tahoma"/>
            <family val="2"/>
          </rPr>
          <t xml:space="preserve">
Should say 'Transfers to a third country'
</t>
        </r>
      </text>
    </comment>
    <comment ref="I1" authorId="0" shapeId="0" xr:uid="{6E9A3D8E-8EEE-4474-B773-881A0AFB8ADE}">
      <text>
        <r>
          <rPr>
            <b/>
            <sz val="9"/>
            <color indexed="81"/>
            <rFont val="Tahoma"/>
            <family val="2"/>
          </rPr>
          <t>Paul Hague:</t>
        </r>
        <r>
          <rPr>
            <sz val="9"/>
            <color indexed="81"/>
            <rFont val="Tahoma"/>
            <family val="2"/>
          </rPr>
          <t xml:space="preserve">
This should be worded as @recipients of the data'</t>
        </r>
      </text>
    </comment>
    <comment ref="U1" authorId="0" shapeId="0" xr:uid="{B621D384-D61A-43F9-B41C-F6B25A064D2F}">
      <text>
        <r>
          <rPr>
            <b/>
            <sz val="9"/>
            <color indexed="81"/>
            <rFont val="Tahoma"/>
            <family val="2"/>
          </rPr>
          <t>Paul Hague:</t>
        </r>
        <r>
          <rPr>
            <sz val="9"/>
            <color indexed="81"/>
            <rFont val="Tahoma"/>
            <family val="2"/>
          </rPr>
          <t xml:space="preserve">
Should say 'Automated Decision Making'
</t>
        </r>
      </text>
    </comment>
    <comment ref="E4" authorId="0" shapeId="0" xr:uid="{CE4C5390-9176-4302-A0A3-C5117A020589}">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7" authorId="0" shapeId="0" xr:uid="{EDFFEF68-AD14-41AD-9A3C-737E8E7539BC}">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9" authorId="0" shapeId="0" xr:uid="{EA3A47E5-81AD-474A-AF10-EC53A2811D9A}">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11" authorId="0" shapeId="0" xr:uid="{9A6B1476-9F8E-4A57-806C-3DEAE88C3BA6}">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12" authorId="0" shapeId="0" xr:uid="{16A482B3-45D7-48DF-A504-58171156F3D2}">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17" authorId="0" shapeId="0" xr:uid="{CE746A49-69C6-41E3-BA39-FBD9C429A415}">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18" authorId="0" shapeId="0" xr:uid="{0148FF77-FD36-4734-912D-F4BA5EA9F5BA}">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20" authorId="0" shapeId="0" xr:uid="{182AF5D4-4B45-484B-B30A-A5E33047BBF9}">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21" authorId="0" shapeId="0" xr:uid="{E6207C30-D65A-422B-A8CD-5C052AC61EE4}">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27" authorId="0" shapeId="0" xr:uid="{F6AB1E05-2BB4-49A1-8EF1-37EFC7E8A2BC}">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28" authorId="0" shapeId="0" xr:uid="{2690DEFD-0894-428C-9F72-84D73469AB92}">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29" authorId="0" shapeId="0" xr:uid="{EA5B2264-4426-43D3-9D31-B89F1B2BF568}">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31" authorId="0" shapeId="0" xr:uid="{AB7D2269-F4F7-47D8-B623-86BBC4E25AA5}">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32" authorId="0" shapeId="0" xr:uid="{4282C400-3F2B-4AE9-A7C3-070EC007160B}">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33" authorId="0" shapeId="0" xr:uid="{BAC4FDF2-55AB-41F1-B01C-1D7AACE38BFA}">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35" authorId="0" shapeId="0" xr:uid="{4962B482-F9B1-44C3-84EC-A27EA23AD195}">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37" authorId="0" shapeId="0" xr:uid="{64409106-7622-406D-884F-D0F110C52082}">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39" authorId="0" shapeId="0" xr:uid="{8650B79F-09EE-49A6-B512-A1155446D5F5}">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40" authorId="0" shapeId="0" xr:uid="{6AEF454A-CA4E-4805-839F-36B602A1332B}">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41" authorId="0" shapeId="0" xr:uid="{2BDE8082-A5C0-472D-8DE6-AB0C790BC919}">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43" authorId="0" shapeId="0" xr:uid="{F82B026E-1255-4417-B2FE-A4D782A55107}">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47" authorId="0" shapeId="0" xr:uid="{79A376A1-45AB-4018-9DB6-6C121C30B6C9}">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48" authorId="0" shapeId="0" xr:uid="{E1EC304E-7FBD-431B-96C3-B59A52E636D5}">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49" authorId="0" shapeId="0" xr:uid="{CDB37A4D-7646-4825-A097-05CE158579F2}">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50" authorId="0" shapeId="0" xr:uid="{FB49866B-5BA0-4931-96E6-339498DFF4B7}">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51" authorId="0" shapeId="0" xr:uid="{1652FEBC-72EA-4236-861E-9F8C0714B702}">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52" authorId="0" shapeId="0" xr:uid="{AD74AA44-490B-4DE7-99E8-EB3CD7106D74}">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53" authorId="0" shapeId="0" xr:uid="{E928CE79-7437-41D2-9835-D2A15F5918B0}">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54" authorId="0" shapeId="0" xr:uid="{0C4E4A16-F945-43F5-BA62-3D9FFC4F803B}">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55" authorId="0" shapeId="0" xr:uid="{F3D8AEDC-459E-4879-81C4-49BF2A659276}">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56" authorId="0" shapeId="0" xr:uid="{B4F8E9B4-806E-439C-8DBB-F78E92756AF1}">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57" authorId="0" shapeId="0" xr:uid="{DDEF2562-3331-4497-945C-1E317025FE30}">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58" authorId="0" shapeId="0" xr:uid="{7C7A6C0E-73E7-4FFE-B2E6-029C0ADA4FD9}">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59" authorId="0" shapeId="0" xr:uid="{F9C43E87-5AB1-4B73-8AB8-301026E1898D}">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60" authorId="0" shapeId="0" xr:uid="{BB92EFED-65A9-49CD-BBD0-7CD84E28A74A}">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70" authorId="0" shapeId="0" xr:uid="{346F2135-1BE9-4584-9E4E-FD404F1D9B05}">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71" authorId="0" shapeId="0" xr:uid="{C633F2C1-92C5-4A64-BAA3-8B40ED832C73}">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72" authorId="0" shapeId="0" xr:uid="{D76852CC-F1C3-4136-A6AF-78A8F0F0AA65}">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73" authorId="0" shapeId="0" xr:uid="{1D1D78E0-BFBB-42E2-8710-F32B9DC15EAA}">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74" authorId="0" shapeId="0" xr:uid="{5551EBC9-9812-4A4F-8EE9-36FE1203E9B6}">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75" authorId="0" shapeId="0" xr:uid="{BAFE9DC4-F569-44E7-9ED9-CA623E18A460}">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78" authorId="0" shapeId="0" xr:uid="{10C41F3E-5350-43B8-8DDB-5965C56F9878}">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Paul Hague</author>
  </authors>
  <commentList>
    <comment ref="G1" authorId="0" shapeId="0" xr:uid="{AF882FE4-E2EA-420E-B152-A42F997FC5D4}">
      <text>
        <r>
          <rPr>
            <b/>
            <sz val="9"/>
            <color indexed="81"/>
            <rFont val="Tahoma"/>
            <family val="2"/>
          </rPr>
          <t>Paul Hague:</t>
        </r>
        <r>
          <rPr>
            <sz val="9"/>
            <color indexed="81"/>
            <rFont val="Tahoma"/>
            <family val="2"/>
          </rPr>
          <t xml:space="preserve">
should say 'Special Category Data'</t>
        </r>
      </text>
    </comment>
    <comment ref="H1" authorId="0" shapeId="0" xr:uid="{63C9E206-C370-4258-8023-E1BF775F435C}">
      <text>
        <r>
          <rPr>
            <b/>
            <sz val="9"/>
            <color indexed="81"/>
            <rFont val="Tahoma"/>
            <family val="2"/>
          </rPr>
          <t>Paul Hague:</t>
        </r>
        <r>
          <rPr>
            <sz val="9"/>
            <color indexed="81"/>
            <rFont val="Tahoma"/>
            <family val="2"/>
          </rPr>
          <t xml:space="preserve">
Should say 'Transfers to a third country'
</t>
        </r>
      </text>
    </comment>
    <comment ref="I1" authorId="0" shapeId="0" xr:uid="{1CDE37B2-A141-4CAF-94F8-40545DF011BD}">
      <text>
        <r>
          <rPr>
            <b/>
            <sz val="9"/>
            <color indexed="81"/>
            <rFont val="Tahoma"/>
            <family val="2"/>
          </rPr>
          <t>Paul Hague:</t>
        </r>
        <r>
          <rPr>
            <sz val="9"/>
            <color indexed="81"/>
            <rFont val="Tahoma"/>
            <family val="2"/>
          </rPr>
          <t xml:space="preserve">
This should be worded as @recipients of the data'</t>
        </r>
      </text>
    </comment>
    <comment ref="U1" authorId="0" shapeId="0" xr:uid="{864F49A6-B3EE-44F8-9B1A-BFE9F7D8CDD3}">
      <text>
        <r>
          <rPr>
            <b/>
            <sz val="9"/>
            <color indexed="81"/>
            <rFont val="Tahoma"/>
            <family val="2"/>
          </rPr>
          <t>Paul Hague:</t>
        </r>
        <r>
          <rPr>
            <sz val="9"/>
            <color indexed="81"/>
            <rFont val="Tahoma"/>
            <family val="2"/>
          </rPr>
          <t xml:space="preserve">
Should say 'Automated Decision Making'
</t>
        </r>
      </text>
    </comment>
    <comment ref="E4" authorId="0" shapeId="0" xr:uid="{7876CBD6-2552-4606-A6CA-94E20A21E14A}">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7" authorId="0" shapeId="0" xr:uid="{45C41189-34EC-471F-A29E-5E07A8BF7A8C}">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9" authorId="0" shapeId="0" xr:uid="{FF99212D-2560-487B-9CDC-2077F8F774D2}">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11" authorId="0" shapeId="0" xr:uid="{940ED407-4758-4A85-947B-5625C6513CEB}">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12" authorId="0" shapeId="0" xr:uid="{B5F784C7-F0F6-4CFD-A884-668A6D879252}">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17" authorId="0" shapeId="0" xr:uid="{DF2D7DFF-5960-4651-929F-B9D8431ACCC8}">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18" authorId="0" shapeId="0" xr:uid="{37A0BEE4-4D24-467D-8DD8-43BAE156F352}">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20" authorId="0" shapeId="0" xr:uid="{FA698522-60BA-4505-A260-0949A9546B95}">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21" authorId="0" shapeId="0" xr:uid="{9CE8428B-9A18-4D42-AA35-DEE79FF08EB6}">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27" authorId="0" shapeId="0" xr:uid="{DD3EC356-4AB6-4D64-9573-AC94C0549A9B}">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28" authorId="0" shapeId="0" xr:uid="{A101BB38-D610-4699-B305-DB769538D8E6}">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29" authorId="0" shapeId="0" xr:uid="{6DE2C794-52CA-4B36-A8EC-A14509E10D3C}">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31" authorId="0" shapeId="0" xr:uid="{7093F09D-328F-4C7F-93CE-D1336558A764}">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32" authorId="0" shapeId="0" xr:uid="{71ABE419-E632-427B-9B31-7FDA780AF0CC}">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33" authorId="0" shapeId="0" xr:uid="{23FC0F9D-5585-4DE2-9E2A-964190EFBDE1}">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35" authorId="0" shapeId="0" xr:uid="{BC92B254-3D64-4322-8C0F-DCF13CBB595E}">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37" authorId="0" shapeId="0" xr:uid="{4D21EFB4-72FD-4270-9478-18C64CD80E3E}">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39" authorId="0" shapeId="0" xr:uid="{8096F9A8-965A-4399-9BC7-B39FFDD0DA8D}">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40" authorId="0" shapeId="0" xr:uid="{B0B65870-E93D-4E93-B082-8633D8A96A7A}">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41" authorId="0" shapeId="0" xr:uid="{78DEBC3E-9578-48B2-9913-E41AC364E1AE}">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43" authorId="0" shapeId="0" xr:uid="{0627A907-63B4-4503-9FAD-C6E7F34598CB}">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47" authorId="0" shapeId="0" xr:uid="{46CD85AD-1C83-43F5-B676-3B76349B1B09}">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48" authorId="0" shapeId="0" xr:uid="{53D52FAD-B05D-4B06-98A7-0754513D7907}">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49" authorId="0" shapeId="0" xr:uid="{7D0D417D-BEA8-44F3-8748-BE813AD019A0}">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50" authorId="0" shapeId="0" xr:uid="{032211AA-7388-47AF-93E6-7BB6C805E46A}">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51" authorId="0" shapeId="0" xr:uid="{2C5A5E3C-0F97-4CDA-8433-D2C2081FD24A}">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52" authorId="0" shapeId="0" xr:uid="{80D6655A-436E-4BF8-B578-520679DFAA26}">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53" authorId="0" shapeId="0" xr:uid="{8C7ACD74-4254-4BBE-AB89-29CB039A974D}">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54" authorId="0" shapeId="0" xr:uid="{EF442499-F7A1-464E-9758-3269BFA6174E}">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55" authorId="0" shapeId="0" xr:uid="{12DBA32D-8065-445A-A9C2-C5B59E956C53}">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56" authorId="0" shapeId="0" xr:uid="{DC143482-B81A-470D-BAA6-D9B7B6415A96}">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57" authorId="0" shapeId="0" xr:uid="{05F87F54-51E1-4404-892F-D3AE00A6443E}">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58" authorId="0" shapeId="0" xr:uid="{82E94867-620E-4D7B-A79E-1A2856016688}">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59" authorId="0" shapeId="0" xr:uid="{9551C232-8FFB-4321-AC1B-3A7B5DF1E05D}">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60" authorId="0" shapeId="0" xr:uid="{7AD314BF-DEA8-4B0C-B346-0962B4367631}">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70" authorId="0" shapeId="0" xr:uid="{F29558D9-80F8-4947-A329-A8E071F0F8C7}">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71" authorId="0" shapeId="0" xr:uid="{0DFEDC7E-F393-4127-B391-6DF9001C8466}">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72" authorId="0" shapeId="0" xr:uid="{E434634A-5780-43F5-9BC0-A87E448D1496}">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73" authorId="0" shapeId="0" xr:uid="{8396C1E8-0BFC-4C2F-B214-212741CAD80A}">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74" authorId="0" shapeId="0" xr:uid="{49052F97-87DD-4CEA-B7FD-265C51EB9D4E}">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75" authorId="0" shapeId="0" xr:uid="{701DA8E7-65F8-4535-B32F-D3FF67938A31}">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E78" authorId="0" shapeId="0" xr:uid="{69B8D6E3-6B95-4297-819D-53A45275B049}">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F81" authorId="0" shapeId="0" xr:uid="{E98F5741-8B9B-43A2-BBDF-42F2DD1D3F08}">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F82" authorId="0" shapeId="0" xr:uid="{C582108C-8D0B-41EA-A02A-ACD71ADE063E}">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F83" authorId="0" shapeId="0" xr:uid="{F2819665-9482-4D02-BF15-92803E7C419C}">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F84" authorId="0" shapeId="0" xr:uid="{EF590E4E-E3E8-4B3A-9685-9EC69284C9BB}">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F85" authorId="0" shapeId="0" xr:uid="{577D2AEC-8DBF-49C4-8C75-4B185975B699}">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F86" authorId="0" shapeId="0" xr:uid="{BD376DE4-A16E-4F96-9EED-EC0748246932}">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F87" authorId="0" shapeId="0" xr:uid="{967BF54F-B487-4A03-B10B-3797305BFB43}">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F88" authorId="0" shapeId="0" xr:uid="{F4161475-887C-432C-AFB4-AFDE661C3414}">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F92" authorId="0" shapeId="0" xr:uid="{2BA799C9-ABA9-4656-AF09-2AE37A4DC851}">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F93" authorId="0" shapeId="0" xr:uid="{AEEEC9AD-E432-4D7A-867B-ECC5C8FC7B2E}">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F94" authorId="0" shapeId="0" xr:uid="{16831BE8-83AA-4CBD-9147-69362C687BBC}">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F95" authorId="0" shapeId="0" xr:uid="{891DD20D-0007-446E-9A76-8B4E95DEAC5B}">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F96" authorId="0" shapeId="0" xr:uid="{8DB90F14-B9A1-457E-B8BE-342CEF5B2256}">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F97" authorId="0" shapeId="0" xr:uid="{0EA473D1-F73D-4F26-B5CC-F4E59920E4F7}">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F101" authorId="0" shapeId="0" xr:uid="{36FCE807-81A7-4CA0-A5BB-A3EDDAE03A40}">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F108" authorId="0" shapeId="0" xr:uid="{2DAD110C-27E2-43E5-A4E7-1B20A253593D}">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 ref="F109" authorId="0" shapeId="0" xr:uid="{E43FCC22-7487-4D6F-BB9A-CBA2DB8B6233}">
      <text>
        <r>
          <rPr>
            <b/>
            <sz val="9"/>
            <color indexed="81"/>
            <rFont val="Tahoma"/>
            <family val="2"/>
          </rPr>
          <t>Paul Hague:</t>
        </r>
        <r>
          <rPr>
            <sz val="9"/>
            <color indexed="81"/>
            <rFont val="Tahoma"/>
            <family val="2"/>
          </rPr>
          <t xml:space="preserve">
'Direction' should link to Main directions page 
https://digital.nhs.uk/about-nhs-digital/corporate-information-and-documents/directions-and-data-provision-notices/secretary-of-state-directions</t>
        </r>
      </text>
    </comment>
  </commentList>
</comments>
</file>

<file path=xl/sharedStrings.xml><?xml version="1.0" encoding="utf-8"?>
<sst xmlns="http://schemas.openxmlformats.org/spreadsheetml/2006/main" count="16045" uniqueCount="2937">
  <si>
    <t>CLICK HERE TO GO TO FINAL CONTENT FOR CHECKING / EDITING</t>
  </si>
  <si>
    <t>Directly-&gt;</t>
  </si>
  <si>
    <t>Identity and contact details of:
- Data Controller
- Data Protection Officer</t>
  </si>
  <si>
    <t>Purpose for the processing</t>
  </si>
  <si>
    <t>Legal basis for the processing</t>
  </si>
  <si>
    <t>Categories of personal data being processed</t>
  </si>
  <si>
    <t>Recipients or categories of recipients of the personal data.</t>
  </si>
  <si>
    <t>Details of transfers to third countries and details of an adequacy decision or appropriate safeguards.</t>
  </si>
  <si>
    <t>The period for which personal data will be stored or that is not possible, then the criteria used to determine that period.</t>
  </si>
  <si>
    <t>The existence of data subject’s rights e.g. rectification, erasure and access.</t>
  </si>
  <si>
    <t xml:space="preserve">The existence of the right to withdraw consent at any time (where consent has been obtained for the processing of personal data).
</t>
  </si>
  <si>
    <t>The right to lodge a complaint with the Information Commissioner.</t>
  </si>
  <si>
    <t>The source of the personal data.</t>
  </si>
  <si>
    <t>Whether the provision of personal data part of a statutory or contractual requirement or obligation and possible consequences of failing to provide the personal data</t>
  </si>
  <si>
    <t>The existence of any automated decision-making, including profiling. This should include meaningful information about the logic involved, as well as the significance and consequences of such processing for the data subject.</t>
  </si>
  <si>
    <t>Indirectly-&gt;</t>
  </si>
  <si>
    <t>Identity and contact details of:
- Data Controller
- Data Protection Officer2</t>
  </si>
  <si>
    <t>Purpose for the processing3</t>
  </si>
  <si>
    <t>Legal basis for the processing4</t>
  </si>
  <si>
    <t>Categories of personal data being processed5</t>
  </si>
  <si>
    <t>Recipients or categories of recipients of the personal data.6</t>
  </si>
  <si>
    <t>Details of transfers to third countries and details of an adequacy decision or appropriate safeguards.7</t>
  </si>
  <si>
    <t>The period for which personal data will be stored or that is not possible, then the criteria used to determine that period.8</t>
  </si>
  <si>
    <t>The existence of data subject’s rights e.g. rectification, erasure and access.9</t>
  </si>
  <si>
    <t>The existence of the right to withdraw consent at any time (where consent has been obtained for the processing of personal data).
10</t>
  </si>
  <si>
    <t>The right to lodge a complaint with the Information Commissioner.11</t>
  </si>
  <si>
    <t>The source of the personal data.12</t>
  </si>
  <si>
    <t>Whether the provision of personal data part of a statutory or contractual requirement or obligation and possible consequences of failing to provide the personal data13</t>
  </si>
  <si>
    <t>The existence of any automated decision-making, including profiling. This should include meaningful information about the logic involved, as well as the significance and consequences of such processing for the data subject.14</t>
  </si>
  <si>
    <t>RAW DATA &lt;-</t>
  </si>
  <si>
    <t>PROCESSING -&gt;</t>
  </si>
  <si>
    <t>Information Asset Title</t>
  </si>
  <si>
    <t>Information Asset Reference Number</t>
  </si>
  <si>
    <t>In UR?</t>
  </si>
  <si>
    <t>Summary from UR</t>
  </si>
  <si>
    <t>Type from UR</t>
  </si>
  <si>
    <t>Portfolio code from UR</t>
  </si>
  <si>
    <t>Mapping to NHS Digital services</t>
  </si>
  <si>
    <t>Direction not mentioned?</t>
  </si>
  <si>
    <t>Health and Social Act not Referred to</t>
  </si>
  <si>
    <t>Lawful Basis not mentioned</t>
  </si>
  <si>
    <t>Recipients Org types / orgs</t>
  </si>
  <si>
    <t>Right to be informed</t>
  </si>
  <si>
    <t>Right of access</t>
  </si>
  <si>
    <t>Right to rectification</t>
  </si>
  <si>
    <t>Right to erasure</t>
  </si>
  <si>
    <t>Right to restrict processing</t>
  </si>
  <si>
    <t>Right to data portability</t>
  </si>
  <si>
    <t>Right to object</t>
  </si>
  <si>
    <t>profiling</t>
  </si>
  <si>
    <t>Rights missing?</t>
  </si>
  <si>
    <t>Lawful Basis based on rights</t>
  </si>
  <si>
    <t>To be excluded as not data controller, only a processor</t>
  </si>
  <si>
    <t>DATA FROM FORM FOR CLEANUP IN FINAL-&gt;</t>
  </si>
  <si>
    <t>Information Asset Title15</t>
  </si>
  <si>
    <t>Information Asset Reference Number16</t>
  </si>
  <si>
    <t>Data Controller17</t>
  </si>
  <si>
    <t>How do we use the information?</t>
  </si>
  <si>
    <t>Legally why can we use it?</t>
  </si>
  <si>
    <t>Lawful Basis18</t>
  </si>
  <si>
    <t>Is the information sensitive?</t>
  </si>
  <si>
    <t>Yes or No - Sensitive</t>
  </si>
  <si>
    <t>Is this transferred outside the U.K.?19</t>
  </si>
  <si>
    <t>YesNo transferred</t>
  </si>
  <si>
    <t>Who sees it</t>
  </si>
  <si>
    <t>How long is it kept for?20</t>
  </si>
  <si>
    <t>Be informed,</t>
  </si>
  <si>
    <t>Get access to it,</t>
  </si>
  <si>
    <t>Rectify or change it,</t>
  </si>
  <si>
    <t>Erase or remove it,</t>
  </si>
  <si>
    <t>Restrict or stop processing it,</t>
  </si>
  <si>
    <t xml:space="preserve">
Move, copy or transfer it,</t>
  </si>
  <si>
    <t>Object to it being processed or used,</t>
  </si>
  <si>
    <t>Know if a decision was made by a computer rather than a person</t>
  </si>
  <si>
    <t>Withdraw consent</t>
  </si>
  <si>
    <t>Where did the information come from?</t>
  </si>
  <si>
    <t>Computer Decision</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</si>
  <si>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</si>
  <si>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</si>
  <si>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</si>
  <si>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</si>
  <si>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</si>
  <si>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</si>
  <si>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</si>
  <si>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</si>
  <si>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</si>
  <si>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</si>
  <si>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</si>
  <si>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</si>
  <si>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</si>
  <si>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</si>
  <si>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</si>
  <si>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</si>
  <si>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</si>
  <si>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</si>
  <si>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</si>
  <si>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</si>
  <si>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</si>
  <si>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t>
  </si>
  <si>
    <t>Column1</t>
  </si>
  <si>
    <t>Related Services</t>
  </si>
  <si>
    <t>FINAL -&gt;</t>
  </si>
  <si>
    <t>The purpose for processing?</t>
  </si>
  <si>
    <t>length (needs to below 250 approx)</t>
  </si>
  <si>
    <t>Suggested purpose</t>
  </si>
  <si>
    <t>Special Category Data such as Health?</t>
  </si>
  <si>
    <t>Transfers to a third country</t>
  </si>
  <si>
    <t>Who sees it (Receipients means other Data controllers, data processors (who process under our instruction) or third parties we disseminate to)</t>
  </si>
  <si>
    <t>Automated Decision Making</t>
  </si>
  <si>
    <t>IAR0000001 - NHS Pathways Intelligent Data Tool.docx</t>
  </si>
  <si>
    <t>When data is obtained directly from the data subject.</t>
  </si>
  <si>
    <t>When data is not obtained directly from the data subject.</t>
  </si>
  <si>
    <t>NHS Digital is the Data Controller1 Trevelyan SquareBoar LaneLeeds LS1 6AECatherine Nicholson is the Data Protection Officer</t>
  </si>
  <si>
    <t>The data is used by a small number of NHS Digital analysts who will study the patient pathways and make recommendations to the NHS Digital team working on the improvement of the 111 system.</t>
  </si>
  <si>
    <t>Under sections 254 (1) and 254(6) of the Health and Social Care Act 2012 NHS Digital is directed to establish and operate a system for the collection of the information set out in the IDT Dataset Specification, the system to be known as the NHS 111 Pathways Data Collection Information System.Pathways IDT has a lawful basis to process personal data under Article 6 of the General Data Protection Regulation:6(1)(c) ‘…for compliance with a legal obligation…’ Pathways IDT has a lawful basis to process health data (a special category of personal data under the General Data Protection Regulation) under Article 9:9(2)(h) ‘…the provision of health or social care or treatment or the management of health or social care systems and services…’</t>
  </si>
  <si>
    <t>agegenderNHS number of the patienttime and date of the callthe advice that has been giventhe questions asked and the responses given</t>
  </si>
  <si>
    <t>NHS Digital will:share anonymous data on system usage and analysis with NHS England and NHS Improvement.share anonymous information for service improvement with 111 service providers and NHS England.</t>
  </si>
  <si>
    <t>The data is not transferred out of the EEA.</t>
  </si>
  <si>
    <t>Datasets containing personal data collected from 111 and 999 services and used for linking and analysis will be kept for validation purposes for no more than twelve months and will be securely destroyed after that period.</t>
  </si>
  <si>
    <t xml:space="preserve">For Directed collections, we have a legal obligation to process the data and therefore individuals can exercise the following rights:Right to be informed Right of access Right to rectification Right to restrict processing (Where an individual contests the accuracy of the personal data) </t>
  </si>
  <si>
    <t>Not applicable (consent is not the legal basis for the processing of personal data)</t>
  </si>
  <si>
    <t>If you wish to lodge a complaint with a supervisory authority about how we have managed your data then the relevant body to contact is the Information Commissioner’s Office, Wycliffe House Water Lane, Wilmslow SK9 5AF www.ico.gov.uk</t>
  </si>
  <si>
    <t>111 and 999 service providers</t>
  </si>
  <si>
    <t>Not applicable</t>
  </si>
  <si>
    <t>NHS Pathways Intelligent Data Tool</t>
  </si>
  <si>
    <t>IAR0000001</t>
  </si>
  <si>
    <t>The NHS Pathways Intelligent Data Tool (IDT) is a business intelligence dashboard that collects in real-time all 111 and 999 telephony triage data and reception point triage data. This information asset pertains directly to the triage data that comes into NHS Digital from telephony providers via the IDT webservice. It does not cover the data collected from users of the IDT dashboard.</t>
  </si>
  <si>
    <t>Of a confidential or personal nature relating to patients, service users or the public</t>
  </si>
  <si>
    <t>Pathways Core Product - 111-999-OOHs P0029/13</t>
  </si>
  <si>
    <t>https://digital.nhs.uk/services/nhs-pathways</t>
  </si>
  <si>
    <t>Legal Obligation</t>
  </si>
  <si>
    <t>Article 6 (1c)</t>
  </si>
  <si>
    <t>Yes</t>
  </si>
  <si>
    <t>NHS Pathways intelligent data tool</t>
  </si>
  <si>
    <t>NHS Digital</t>
  </si>
  <si>
    <t>Analaysis of patient pathways to identify improvements of NHS 111 and 999 systems to produce anonymous data</t>
  </si>
  <si>
    <t>Analysis of patient pathways, the routes that callers or users take through the information gathering and advice stages of these services, so that we can improve the way that NHS 111 and 999 systems work.</t>
  </si>
  <si>
    <t>Legal obligation (Direction) and management of health and social care systems</t>
  </si>
  <si>
    <t>Legal obligation</t>
  </si>
  <si>
    <t>No</t>
  </si>
  <si>
    <t>Anonymous information shared with NHS England, NHS Improvement and service providers</t>
  </si>
  <si>
    <t>12 months minimum</t>
  </si>
  <si>
    <t>Consent not the basis for processing</t>
  </si>
  <si>
    <t>None</t>
  </si>
  <si>
    <t>IAR0000006 - Diabetic Retinopathy Eye Screening - GP2DRS.docx</t>
  </si>
  <si>
    <t>The general practice is the Data Controller before data is extracted.Once the data has been extracted, NHS Digital and Public Health England (PHE) become Joint Data Controllers.NHS Digital, 1, Trevelyan Square, Boar Lane, Leeds LS1 6AE0300 303 5678enquiries@nhsdigital.nhs.ukNHS Digital’s Data Protection Officer is responsible for ensuring that compliance with data protection legislation and acts as the first point of contact on data protection issues. NHS Digital’s Data Protection Officer can be contacted via enquiries@nhsdigital.nhs.uk.</t>
  </si>
  <si>
    <t>The data is used to invite appropriate people to Diabetic Retinopathy Eye Screenings.Local services that use the system get a monthly list of all patients eligible for screening at the practices in their area. This list contains up to date demographic details of the patients, ensuring invite are sent to the correct address.</t>
  </si>
  <si>
    <t>The legal basis is Direct Care along with the direction to be issued from PHE to NHS Digital under section 254 of the Health and Social Care Act (HSCA) 2012.PHE requires identifiable data so the national screening programmes can invite people for screening and contact them for any follow-up tests or treatments that might be needed. The legal basis for this is given by the Secretary of State for Health by using Section 251 of the National Health Service Act 2006. This process is overseen by the NHS Health Research Authority’s Confidentiality Advisory Group (CAG).</t>
  </si>
  <si>
    <t>AddressDOBGeneral Identifier e.g. NHS NoNamePhysical / Mental Health or ConditionPostcodeRacial / Ethnic OriginSex</t>
  </si>
  <si>
    <t>NHS Digital will receive the personal data.PHE will not receive any personal data and no personal data will be published.</t>
  </si>
  <si>
    <t>Not applicable.</t>
  </si>
  <si>
    <t>Data that is stored in the NHS Digital Data Management Environment (DME) is replaced on a monthly basis in order to create a new patient cohort list. Any previous data is deleted, meaning that NHS Digital only hold the latest 2 months’ data.</t>
  </si>
  <si>
    <t>For Directed collections, we have a legal obligation to process the data and therefore individuals can exercise the following rights:Right to be informedRight of accessRight to rectificationRight to restrict processing – where an individual contests the accuracy of the personal data, processing should be restricted until accuracy has been verifiedMore detail on each right can be found on the ICO’s website: https://ico.org.uk/for-organisations/guide-to-the-general-data-protection-regulation-gdpr/individual-rights/ NHS Digital only hold the latest 2 months’ data; any previous data is deleted.</t>
  </si>
  <si>
    <t xml:space="preserve">There are two separate patient consent processes: consent to the disclosure of demographic information to enable an invitation to screening consent to the disclosure of relevant clinical information.This approach to gaining consent for diabetic retinopathy screening was accepted by the Patient Information Advisory Group which at the time (2009) considered the applications for support under what was then section 60 of the Health and Social Care Act 2001. </t>
  </si>
  <si>
    <t xml:space="preserve">If you wish to lodge a complaint with the supervisory authority about how we have managed your data then the relevant body to contact is the Information Commissioner’s Office, Wycliffe House Water Lane, Wilmslow SK9 5AF www.ico.gov.uk </t>
  </si>
  <si>
    <t>General practices</t>
  </si>
  <si>
    <t>Diabetic Retinopathy Eye Screening - GP2DRS</t>
  </si>
  <si>
    <t>IAR0000006</t>
  </si>
  <si>
    <t>DIRECT CARE - used by Public Health England eye screening programmes to invite people to screening</t>
  </si>
  <si>
    <t>Primary Care Domain Service P0349/01</t>
  </si>
  <si>
    <t/>
  </si>
  <si>
    <t>NHS Digital, Public Health England (PHE)</t>
  </si>
  <si>
    <t>To invite appropriate people to Diabetic Retinopathy Eye Screenings. Local services that use the system receive a monthly list of all patients eligible for screening at the practices in their area. This list contains up to date demographic details of the patients, making sure invites are sent to the correct address.</t>
  </si>
  <si>
    <t>Anonymous information shared with Public Health England (PHE)</t>
  </si>
  <si>
    <t>2 months minimum</t>
  </si>
  <si>
    <t>Yes - Via the organisation original consent was provided to</t>
  </si>
  <si>
    <t>General Practice (GP) medical records</t>
  </si>
  <si>
    <t>https://digital.nhs.uk/services/general-practice-gp-collections/service-information/gp2drs-diabetic-eye-screening-programme</t>
  </si>
  <si>
    <t>IAR0000007 - Patient Objections Management.docx</t>
  </si>
  <si>
    <t xml:space="preserve">The general practice is the Data Controller before data is extracted.NHS Digital and NHS England (NHSE) become Joint Data Controllers once the data has been extracted.NHS Digital, 1, Trevelyan Square, Boar Lane, Leeds LS1 6AE0300 303 5678enquiries@nhsdigital.nhs.ukNHS Digital’s Data Protection Officer is responsible for ensuring compliance with data protection legislation and acts as the first point of contact on data protection issues. They can be contacted via enquiries@nhsdigital.nhs.uk. </t>
  </si>
  <si>
    <t>Patient Objections Management Data (POM)The purpose of the data collection is to record personal information needed to successfully identify patients who have registered an objection to their patient identifiable information being shared for purposes other than their direct care.Patients are able to object to their personal medical data being sent to NHS Digital (Type 1) or their personal data being disseminated by NHS Digital (Type 2) for secondary uses. The data collection will be used by NHS Digital to monitor the number of these patient objections, and the Type 2 information is further used to implement those patient objections .</t>
  </si>
  <si>
    <t>The direction issued from NHS England (NHSE), to NHS Digital under section 254 of the Health and Social Care Act (HSCA) 2012 will provide the legal basis to collect the patients’ information.</t>
  </si>
  <si>
    <t>NHS Number</t>
  </si>
  <si>
    <t>The patient identifiable data collected for Type 2 objections (NHS Number is the only piece of patient identifiable information collected) will be used internally by NHS Digital to prevent patient identifiable data from being released outside of NHS Digital for purposes beyond their direct care – it will not be published or released.</t>
  </si>
  <si>
    <t>The project will hold a ‘history table’, effectively an audit log of all objection states ever recorded for an individual including when they were recorded. The agreed retention period for the history table is 25 years. The counts include active registered patients, people who have died since raising an objection, and patients who have left their practice and moved to another practice.</t>
  </si>
  <si>
    <t xml:space="preserve">For Directed collections, NHS Digital have a legal obligation to process the data and therefore individuals can exercise the following rights:Right to be informedRight of accessRight to rectificationRight to restrict processing – where an individual contests the accuracy of the personal data, processing should be restricted until accuracy has been verifiedMore detail on each right can be found on the ICO’s website: https://ico.org.uk/for-organisations/guide-to-the-general-data-protection-regulation-gdpr/individual-rights/ </t>
  </si>
  <si>
    <t>General Practices have to participate in this extraction as a legal requirement. This particular collection of data collects information that gives all patients the right for their individual data not to be disseminated by NHS Digital.</t>
  </si>
  <si>
    <t>Patient Objections Management</t>
  </si>
  <si>
    <t>IAR0000007</t>
  </si>
  <si>
    <t xml:space="preserve">Information about patients with a type 1 or type 2 objections registered at their GP practice.
NHS number, objection code, date and practice code are the only items in the asset.
All primary care domain team members (due to the way the DME AD groups are set up) - CDA forms are in place for all team members.
</t>
  </si>
  <si>
    <t>Patient Objections Management Data (POM) is collected to successfully identify patients who have registered an objection to their patient identifiable information being shared for purposes other than their direct care. NHS Digital monitors the number of Patient Objections and applies Type 2 objections to data released outside of NHS Digital.</t>
  </si>
  <si>
    <t>Collection of Patient Objections Management data (POM) to identify patients who have registered that do not want their patient identifiable information being shared for purposes other than their direct care - patients who have 'opted out'. We monitor the number of patient objections, and make sure any data release has had patient information removed where a type 2 objection has been made.</t>
  </si>
  <si>
    <t>Legal obligation (Direction)</t>
  </si>
  <si>
    <t>Internal use only</t>
  </si>
  <si>
    <t>25 years</t>
  </si>
  <si>
    <t>https://digital.nhs.uk/about-nhs-digital/corporate-information-and-documents/directions-and-data-provision-notices/data-provision-notices-dpns/patient-objections-management-revised-data-provision-notice</t>
  </si>
  <si>
    <t>IAR0000008 -  Learning Disability Observatory.docx</t>
  </si>
  <si>
    <t>PHE use the data to get a more detailed understanding of the health of people with learning disabilities in each part of the country, the care they get and how this compares to the health and care of people who don't have learning disabilities.</t>
  </si>
  <si>
    <t>The direction issued from NHS England to NHS Digital under section 254 of the Health and Social Care Act (HSCA) 2012 will provide the legal basis to collect the patients’ information.</t>
  </si>
  <si>
    <t>No personal data is being processed.</t>
  </si>
  <si>
    <t>Neither NHS Digital nor PHE will not receive any personal data and no personal data will be published.</t>
  </si>
  <si>
    <t>NHS Digital should not hold these data for longer than is necessary to fulfil the purpose of this data collection.PHE retains the data for five years after each extraction, so that they can analyse and review trends between financial years. They do not retain any personal data.</t>
  </si>
  <si>
    <t>Not applicable – the collected data will not contain any information about individual people, so NHS Digital cannot identify or remove any data relating to an individual person.</t>
  </si>
  <si>
    <t>NHS Digital have been directed to carry out this work by PHE. This direction forms the legal basis for the collection of data, so NHS Digital does not have to get consent from patients to collect the data.Opt-outs are not applied because it is an aggregate data collection.</t>
  </si>
  <si>
    <t xml:space="preserve"> Learning Disability Observatory</t>
  </si>
  <si>
    <t>IAR0000008</t>
  </si>
  <si>
    <t>Aggregate data on people with a learning disability for PHE</t>
  </si>
  <si>
    <t>X</t>
  </si>
  <si>
    <t>Learning Disability Observatory</t>
  </si>
  <si>
    <t>Public Health England (PHE) uses data from General Practices to monitor and compare the health of individuals with learning disabilities against those who don’t have learning disabilities. NHS Digital collects this data from General Practices and produces an anonymious data set to PHE for this purpose.</t>
  </si>
  <si>
    <t xml:space="preserve">Data collection from general practices to produce an anonymous data set for Public Health England (PHE). PHE uses this data to monitor and compare the health of individuals with learning disabilities against those who do not have learning disabilities, so that their care can be improved. </t>
  </si>
  <si>
    <t>5 years minimum</t>
  </si>
  <si>
    <t>https://digital.nhs.uk/about-nhs-digital/corporate-information-and-documents/directions-and-data-provision-notices/data-provision-notices-dpns/learning-disabilities-observatory-data-provision-notice</t>
  </si>
  <si>
    <t>IAR0000013 - Individual GP level Data.docx</t>
  </si>
  <si>
    <t xml:space="preserve">The general practice is the Data Controller before data is extracted.Once the data has been extracted, NHS Digital and the Department of Health and Social Care (DHSC) become Joint Data Controllers.NHS Digital, 1, Trevelyan Square, Boar Lane, Leeds LS1 6AE0300 303 5678enquiries@nhsdigital.nhs.ukNHS Digital’s Data Protection Officer is responsible for ensuring that compliance with data protection legislation and acts as the first point of contact on data protection issues. NHS Digital’s Data Protection Officer can be contacted via enquiries@nhsdigital.nhs.uk. </t>
  </si>
  <si>
    <t>DHSC wants to give each GP’s access to their own (individual level) data for a limited number of clinically based indicators. NHS Digital will create a practice report for each participating GP practice. The report will contain individual reports for each doctor that is recorded as a “usual GP” working in the general practice.It is expected that providing GPs and general practices with information at the individual GP level will help them to review the quality of care and outcomes for their patients. DHSC sees this data collection as being a helpful tool for GPs and their general practices to use to think about what they are doing well and what they can improve. GPs and general practices can use these data as part of their day-to-day assessments on the quality of care that they provide to their patients.GPs and general practices will be able to compare their data with: Clinical Commissioning Group (CCG) level datanational level dataBoth CCG and national level data will be included in the reports, which means that GPs and general practices are able to easily compare the two.</t>
  </si>
  <si>
    <t>The direction issued from DHSC to NHS Digital under section 254 of the Health and Social Care Act (HSCA) 2012 will provide the legal basis to collect the patients’ information.</t>
  </si>
  <si>
    <t xml:space="preserve">NHS Digital will receive personal data.No personal data will be shared or disseminated by NHS Digital and therefore DHSC will not receive any personal data.In addition NHS Digital will only disseminate the aggregated data to the appropriate  general practice and general practititioners  </t>
  </si>
  <si>
    <t>Data collected for each patient will be deleted as soon as it is aggregated for each indicator.The totalled data will be kept for one year at most before it gets deleted.</t>
  </si>
  <si>
    <t>Patient consent is not required as the legal basis is provided by a Direction.The only way that individual patients datais will not included in  this data collection is if they have told their GP that they do not want their confidential information to be collected, either before or on the date that the data collection takes place (also known as “registering a Type 1 opt-out”).</t>
  </si>
  <si>
    <t>Individual GP level Data</t>
  </si>
  <si>
    <t>IAR0000013</t>
  </si>
  <si>
    <t xml:space="preserve">DH has Directed NHS Digital to collect data for a given set of metrics at individual GP level and report these data back to GPs and general practices only. GPs and general practices will receive non-identifiable data for their own patients; they will not receive any identifiable data or data for patients from other general practices. The data will not be published.
First data collection scheduled for December 2016 ahead of reporting data back to GPs and general practices in January 2017.
Second data collection scheduled for March 2017 ahead of reporting data back to GPs and general practices in April 2017.
</t>
  </si>
  <si>
    <t>Individual General Practice (GP) level data</t>
  </si>
  <si>
    <t>Creation of General Practice Reports containing quality of care and outcome data for their patients</t>
  </si>
  <si>
    <t>Creation of General Practice reports containing quality of care and outcome data for their patients.</t>
  </si>
  <si>
    <t>Aggregated data shared with appropriate General Practice and General Practitioners</t>
  </si>
  <si>
    <t>1 year minimum after no longer required</t>
  </si>
  <si>
    <t>Consent not the basis for processing - Type 1 objections applied</t>
  </si>
  <si>
    <t>https://digital.nhs.uk/services/general-practice-gp-collections/service-information/individual-gp-level-data</t>
  </si>
  <si>
    <t>IAR0000088 - Single Sign On.docx</t>
  </si>
  <si>
    <t>NHS Digital 1 Trevelyan SquareBoar LaneLeedsLS1 6AEData Protection Officer: Catherine Nicholson</t>
  </si>
  <si>
    <t>To provide common authentication to some of NHS Digital’s external facing systems in the DIS estate. User details (name, email address) used to identify user.</t>
  </si>
  <si>
    <t>Health and Social Care Act (2012) – Schedule 18, part 10 (1)Processing is necessary for the performance of a task carried out in the public interest or in the exercise of official authority vested in the controller (GDPR Article 6(1)(e))</t>
  </si>
  <si>
    <t>Personal data is shared/disclosed as follows:User name is displayed in systems that authenticate with SSO, user actions are audited.</t>
  </si>
  <si>
    <t>n/a</t>
  </si>
  <si>
    <t xml:space="preserve">When there is no longer an operational need to use SSO, a decision will be made as to whether we need to be hold the data for longer or whether we can securely delete it.    </t>
  </si>
  <si>
    <t>Data subjects will be able to exercise the following rights:Right to be informedRight of accessRight to rectificationRight to restrict processing – where an individual has objected to the processing and you are considering whether your organisation’s legitimate grounds override those of the individual.Right to object (based on grounds relating to his or her particular situation) – unless you can demonstrate compelling legitimate grounds for the processing, which override the interests, rights and freedoms of the individual; or the processing is for the establishment, exercise or defence of legal claimsMore info on data subject rights are available at:https://ico.org.uk/for-organisations/guide-to-the-general-data-protection-regulation-gdpr/individual-rights/</t>
  </si>
  <si>
    <t>N/A (we are not relying on consent as our processing condition)</t>
  </si>
  <si>
    <t>N/A (personal data is not provided to us as part of a statutory or contractural obligation)</t>
  </si>
  <si>
    <t>Single Sign On</t>
  </si>
  <si>
    <t>IAR0000088</t>
  </si>
  <si>
    <t>This is a common authentication platform for external internet facing web users.</t>
  </si>
  <si>
    <t>Other confidential or personal data (e.g. finance or contracts etc)</t>
  </si>
  <si>
    <t>IT Dev - IT Development General P0424/18</t>
  </si>
  <si>
    <t>Article 6 (1e)</t>
  </si>
  <si>
    <t>Single Sign On (SSO)</t>
  </si>
  <si>
    <t>Provides a common authentication method to a range of NHS Digital external facing systems in the DIS estate.</t>
  </si>
  <si>
    <t>Provides a common authentication method to a range of NHS Digital external facing systems, making it easier for health and care professionals to use the services they need.</t>
  </si>
  <si>
    <t>Public interest and Health and Social Care Act (2012) – Schedule 18, part 10 (1)</t>
  </si>
  <si>
    <t xml:space="preserve">Public task </t>
  </si>
  <si>
    <t>8 years minimum after no longer required</t>
  </si>
  <si>
    <t>IAR0000091 - Improving Access to Psychological Therapies.docx</t>
  </si>
  <si>
    <t>Data Controller:NHS Digital, 1, Trevelyan Square, Boar Lane, Leeds LS1 6AE0300 303 5678enquiries@nhsdigital.nhs.ukNHS Digital’s Data Protection Officer is Catherine NICholson who is responsible for ensuring that compliance with data protection legislation and acts as the first point of contact on data protection issues. NHS Digital’s Data Protection Officer can be contacted via enquiries@nhsdigital.nhs.uk.(To be appended to https://digital.nhs.uk/data-and-information/data-collections-and-data-sets/data-sets/mental-health-services-data-set)</t>
  </si>
  <si>
    <t>The data collection is processed and used in service reporting to improve the delivery of patient care. The IAPT Data Set Information Standard (ISB 1520) provides national definitions, allowing providers to extract from their local systems in a consistent manner which allows national and local reporting to be undertaken.The IAPT data set supports the IAPT programme which is designed to support the NHS in delivering :NICE approved evidenced-based psychological therapies for people with depression and anxiety disorders.Access to services and treatments for people experiencing depression and anxiety disorders from all communities within the local population, irrespective of age, gender, ethnicity, diagnosis, socio-economic status, sexuality, faith or disability.Increased health and wellbeing, with at least 50% of those completing treatment moving to recovery and 90% experiencing a meaningful improvement in their condition.Patient choice and high levels of satisfaction from people using services and their carers.Timely access, with people waiting no longer than locally agreed waiting time standards.Improved employment, benefit, and social inclusion status including help for people to retain employment, return to work, improve their vocational situation and participate in the activities of daily living. (Also https://digital.nhs.uk/data-and-information/data-collections-and-data-sets/data-sets/improving-access-to-psychological-therapies-data-set )</t>
  </si>
  <si>
    <t>IAPT v1.5 is the subject of Directions under section 254 of the Health and Social Care Act 2012, from NHSE to NHS Digital: Publication pending.Also currently published: Employment advisers in IAPT Direction 2017 in support of pilot flow of employment advisor data along side IAPT.https://digital.nhs.uk/about-nhs-digital/corporate-information-and-documents/directions-and-data-provision-notices/secretary-of-state-directions (- Currently unclear what the legal basis is for ‘processing’ as opposed to collection. Under investigation.- Directions will be reviewed as part of development and implementation of IAPT v2.0)</t>
  </si>
  <si>
    <t>Mental health data about about patients.(Also https://digital.nhs.uk/data-and-information/data-collections-and-data-sets/data-sets/improving-access-to-psychological-therapies-data-set)</t>
  </si>
  <si>
    <t>Data is shared with government and health organisations: NHS England, Public Health England, Data Services for Commissioners Regional Offices (DSCRO)s, CCGs and DWP. Data can potentially be shared with any individual or organisation that requests it, assuming compliance with appropriate information governance checks via the DARS process.(To be appended to https://digital.nhs.uk/data-and-information/data-collections-and-data-sets/data-sets/improving-access-to-psychological-therapies-data-set)</t>
  </si>
  <si>
    <t>There is no transfer of data to third countries(To be appended to https://digital.nhs.uk/data-and-information/data-collections-and-data-sets/data-sets/improving-access-to-psychological-therapies-data-set)</t>
  </si>
  <si>
    <t>Personal data is stored in line with NHS Digitals corporate retention categories. For IAPT, retained data will be reviewed on a 3 yearly basis.(To be appended to https://digital.nhs.uk/data-and-information/data-collections-and-data-sets/data-sets/improving-access-to-psychological-therapies-data-set)</t>
  </si>
  <si>
    <t>For Directed collections, NHS Digital has a legal obligation to process the data and therefore individuals can exercise the following rights:Right to be informedRight of accessRight to rectificationRight to restrict processing – where an individual contests the accuracy of the personal data, processing should be restricted until accuracy has been verifiedMore detail on each right can be found on the ICO’s website: https://ico.org.uk/for-organisations/guide-to-the-general-data-protection-regulation-gdpr/individual-rights/ (Also https://digital.nhs.uk/about-nhs-digital/our-work/keeping-patient-data-safe/how-we-look-after-your-health-and-care-information/your-choices-on-information-about-you Rectification only – to be appended to   https://digital.nhs.uk/data-and-information/data-collections-and-data-sets/data-sets/improving-access-to-psychological-therapies-data-set)</t>
  </si>
  <si>
    <t xml:space="preserve">N/A as not collected and processed under consent. Further information on the patient’s right to opt out of further dissemination of their data can be found at: https://digital.nhs.uk/about-nhs-digital/our-work/keeping-patient-data-safe/how-we-look-after-your-health-and-care-information/your-choices-on-information-about-you </t>
  </si>
  <si>
    <t>In order to lodge a complaint with the supervisory authority about how we have managed your data then the relevant body to contact is the Information Commissioner’s Office, Wycliffe House Water Lane, Wilmslow SK9 5AF www.ico.gov.uk (To be appended to https://digital.nhs.uk/data-and-information/data-collections-and-data-sets/data-sets/improving-access-to-psychological-therapies-data-set)</t>
  </si>
  <si>
    <t>Data is collected from a range of organisations that provide NHS funded IAPT services including:NHS Mental Health TrustsNHS Acute TrustsNHS Care TrustsIndependent sector providers (To be appended to https://digital.nhs.uk/data-and-information/data-collections-and-data-sets/data-sets/improving-access-to-psychological-therapies-data-set)</t>
  </si>
  <si>
    <t>N/A</t>
  </si>
  <si>
    <t>Improving Access to Psychological Therapies</t>
  </si>
  <si>
    <t>IAR0000091</t>
  </si>
  <si>
    <t>Data is collected monthly from all patients referred to adult IAPT services. The IAPT Programme is run by the NHS in England and offers NICE approved therapies for treating people with anxiety and depression.</t>
  </si>
  <si>
    <t>MH IAPT Data Set P0283/05</t>
  </si>
  <si>
    <t>Improving Access to Psychological Therapies (IAPT)</t>
  </si>
  <si>
    <t>Data Collection is used for service reporting to improve the delivery of care supporting delivery against NICE approved evidence-based psychological therapies for people with depression and anxiety disorders</t>
  </si>
  <si>
    <t>Data collection on patients with depression and anxiety disorders that are offered NICE approved evidence-based psychological therapies, so that we can improve the delivery of care for these conditions.</t>
  </si>
  <si>
    <t>NHS England, Public Health England, Data Services for Commissioners Regional Offices (DSCRO), Clinical Commissioning Groups (CCG)and Department for Work and Pensions (DWP). See the data release register for more details.</t>
  </si>
  <si>
    <t>3 years minimum after no longer required</t>
  </si>
  <si>
    <t>Consent not the basis for processing - Right to object is available via Type 1 and 2 objections</t>
  </si>
  <si>
    <t>NHS funded Improving Access to Psychological Therapies (IAPT) service providers</t>
  </si>
  <si>
    <t>https://digital.nhs.uk/data-and-information/data-collections-and-data-sets/data-sets/improving-access-to-psychological-therapies-data-set</t>
  </si>
  <si>
    <t>IAR0000092 -  LD Census.docx</t>
  </si>
  <si>
    <t>Data controller: http://content.digital.nhs.uk/article/6807/How-information-is-usedCatherine Nicholson, NHS DIgital1 Trevelyan Square, Boar Lane, Leeds, LS1 6AE</t>
  </si>
  <si>
    <t>http://content.digital.nhs.uk/article/4963/What-we-collect To support the Department of Health in meeting the recommendations of Transforming Care: A national response to Winterbourne View Hospital and the Concordat: Programme of Action, by delivering an audit of learning disability services for people with challenging behaviour to take a snapshot of provision, numbers of out of area placements and lengths of stay.</t>
  </si>
  <si>
    <t xml:space="preserve">Sections 254(1) and (6), 262(3) and (7), 274(2) and 304(9) and (10) of the Health and Social Care Act 2012 and Regulation 32 of the National Institute for Health and Social Care Excellence (Constitution and Functions) and the Health and Social Care Information Centre (Functions) Regulations 2013.The Directions came into force on 30 September 2014: https://digital.nhs.uk/keeping-patient-data-safe/how-we-look-after-your-health-and-care-information/legal-rights-to-collect-informationhttps://digital.nhs.uk/about-nhs-digital/corporate-information-and-documents/directions-and-data-provision-notices/secretary-of-state-directions/learning-disabilities-census-directions-2014 </t>
  </si>
  <si>
    <t xml:space="preserve">A full list of data items is at http://webarchive.nationalarchives.gov.uk/20180328130852tf_/http://content.digital.nhs.uk/media/18854/GuidanceLDC2015/pdf/Guidance_LDC_2015.pdf/ These are summarised with further background at: https://files.digital.nhs.uk/publicationimport/pub19xxx/pub19428/ld-census-initial-sep15-back-qual.pdf </t>
  </si>
  <si>
    <t>https://digital.nhs.uk/data-access-request-service/register-of-approved-data-releases</t>
  </si>
  <si>
    <t>Data retained to enable time series analyses and comparisons/trianglulation with data within the Assuring Transformation collection and data within the Mental Health Services Dataset. Will be reviewed annually.</t>
  </si>
  <si>
    <t xml:space="preserve">https://digital.nhs.uk/keeping-patient-data-safe/how-we-look-after-your-health-and-care-information/your-choiceshttps://digital.nhs.uk/data-and-information/looking-after-information </t>
  </si>
  <si>
    <t>https://digital.nhs.uk/national-data-opt-out</t>
  </si>
  <si>
    <t>If you wish to lodge a complaint with the supervisory authority about how we have managed your data then the relevant body to contact is the Information Commissioner’s Office, Wycliffe House Water Lane, Wilmslow SK9 5AF www.ico.gov.uk</t>
  </si>
  <si>
    <t>Learning Disability Census 2013, 2014 and 2015</t>
  </si>
  <si>
    <t xml:space="preserve"> LD Census</t>
  </si>
  <si>
    <t>IAR0000092</t>
  </si>
  <si>
    <t>The Census will consider inpatients receiving treatment / care in a facility registered by the Care Quality Commission as a hospital operated by either an NHS or independent sector provider. The facility will provide mental or behavioural healthcare in England. Record level returns will reflect only inpatients or individuals on leave with a bed held vacant for them at midnight on 30 September.
The individual will have 'a bed' normally designated for the treatment / care of people with a learning disability or will have 'a bed' designated for mental illness treatment / care and will be diagnosed or understood to have a learning disability and / or autistic spectrum disorder."</t>
  </si>
  <si>
    <t>LD Assuring Transformation P0283/20</t>
  </si>
  <si>
    <t>Learning Disabilities Census</t>
  </si>
  <si>
    <t>Supports the Department of Health and Social Care in meeting the recommendations of Transforming Care: A national response to Winterbourne View Hospital and the Concordat: Programme of Action, by delivering an audit of learning disability services for people with challenging behaviour to take a snapshot of provision, numbers of out of area placements and lengths of stay.</t>
  </si>
  <si>
    <t>To deliver an audit of learning disability services for people with challenging behaviour, by taking a snapshot of care being provided, the number of people being cared for outside their local area (out of area placements) and the length of time they have been in residential care. This supports the Department of Health and Social Care (DHSC) in meeting the recommendations of 'Transforming Care: A national response to Winterbourne View Hospital' and the 'Concordat: Programme of Action', to improve the care of this group of service users.</t>
  </si>
  <si>
    <t>See the data release register for more details.</t>
  </si>
  <si>
    <t>20 years after no longer required</t>
  </si>
  <si>
    <t>https://digital.nhs.uk/data-and-information/data-collections-and-data-sets/data-collections/reports-from-the-learning-disability-census-collections</t>
  </si>
  <si>
    <t>IAR0000128 - UK Genetics Testing Network data.docx</t>
  </si>
  <si>
    <t>Catherine Nicholson, NHS DIgital1 Trevelyan Square, Boar Lane, Leeds, LS1 6AE</t>
  </si>
  <si>
    <t>To analyse activity data from UKGTN member laboratories to calculate rates of genetic testing for the UK population.</t>
  </si>
  <si>
    <t>Section 254 Direction from NHS England</t>
  </si>
  <si>
    <t>Date of birth, postcode, NHS Number/CHI Number. These fields are only  used to derive the age and broad geographical location of the patient.  The personal data is deleted as soon as this information is loaded and mapping completed.</t>
  </si>
  <si>
    <t>Medical Research Information Service (MRIS) sits within the Data Access Request Service (DARS) at NHS Digital.  Their primary remit is to provide a service to researchers undertaking longitudinal studies.  For the UK GTN they take NHS Numbers provided by Genetic Labs and return missing postcode and date of birth records for the patients.  electronic Data Research and Innovation Service (eDRIS) is part of Information Services Division (ISD) of NHS National Services, Scotland.  It provides a single point of contact to assist in the completion of applications to the Public Benefit and Privacy Panel and assist researchers in study design, approvals and data access in a secure environment.  For the UK GTN work it essentially provides the same function as MRIS but for Scottish patients referenced through CHI Number.</t>
  </si>
  <si>
    <t>To be reviewed annually as part of commissioning of service</t>
  </si>
  <si>
    <t>Individuals are able to access the following rights:• Right to be informed• Right of access• Right to rectification• Right to restrict processing – where an individual contests the accuracy of the personal data, processing should be restricted until accuracy has been verified</t>
  </si>
  <si>
    <t>Collection of laboratory reports from UKGTN member labs.</t>
  </si>
  <si>
    <t>n/a (Red Team to provide standard info)</t>
  </si>
  <si>
    <t>UK Genetics Testing Network data</t>
  </si>
  <si>
    <t>IAR0000128</t>
  </si>
  <si>
    <t xml:space="preserve">A collection of data from UK Genetic Testing Network (UKGTN) member laboratories.
The purpose of the data collection is to gain information on the access and provision to genetic testing provided by UKGTN member laboratories for NHS patients. The outputs from the data analysis supports commissioners in reviewing variation and taking action to improve access where required.
</t>
  </si>
  <si>
    <t>Directly Commissioned Indicators P0273/01</t>
  </si>
  <si>
    <t>UK Genetics Testing Network (UKGTN) data</t>
  </si>
  <si>
    <t>To analyse activity data from UK Genetics Testing Network (UKGTN) member laboratories to calculate rates of genetic testing for the UK population.</t>
  </si>
  <si>
    <t>Collection of laboratory reports from UK Genetics Testing Network (UKGTN) member labs</t>
  </si>
  <si>
    <t xml:space="preserve">https://digital.nhs.uk/data-and-information/information-standards/information-standards-and-data-collections-including-extractions/publications-and-notifications/standards-and-collections/scci2035-genetic-testing-rates
https://digital.nhs.uk/about-nhs-digital/corporate-information-and-documents/directions-and-data-provision-notices/data-provision-notices-dpns/genetic-testing-rates-for-nhs-trusts-in-england-ukgtn-member-laboratories-data-provision-notice
https://digital.nhs.uk/data-and-information/publications/clinical-indicators/uk-gtn
</t>
  </si>
  <si>
    <t>IAR0000129 - Summary Hospital-level Mortality Indicator data.docx</t>
  </si>
  <si>
    <t xml:space="preserve">To produce National Statistics measuring the mortality rates for hospital trusts. </t>
  </si>
  <si>
    <t xml:space="preserve">Commencement Order </t>
  </si>
  <si>
    <t>Sex, date of death, pseudo_HESID (Pseudonymised individual patient identifier)</t>
  </si>
  <si>
    <t>Individual trusts receive their own data. Data is otherwise made available via the Data Access Request Service with all releases documented in the organisation’s Register of Approved Data Releases</t>
  </si>
  <si>
    <t>Statistical time series retained to enable longer term analyses but reviewed every 3 years</t>
  </si>
  <si>
    <t>Hospital Episode Statistics data and Death Registration data</t>
  </si>
  <si>
    <t>Summary Hospital-level Mortality Indicator data</t>
  </si>
  <si>
    <t>IAR0000129</t>
  </si>
  <si>
    <t>Statistical data derived from linked HES-ONS data to estimate the risk of mortality in patients treated in hospital</t>
  </si>
  <si>
    <t>Summary Hospital-level Mortality Indicator (SHMI) data</t>
  </si>
  <si>
    <t xml:space="preserve">Provision of National Statistics concerning the mortality rates for hospital trusts. </t>
  </si>
  <si>
    <t>Provision of national statistics on mortality rates in hospital trusts.</t>
  </si>
  <si>
    <t>Legal obligation (Commencement Order) and management of health and social care systems</t>
  </si>
  <si>
    <t>Hospital Episode Statistics (HES) data and Death Registration data</t>
  </si>
  <si>
    <t>https://digital.nhs.uk/data-and-information/publications/clinical-indicators/shmi</t>
  </si>
  <si>
    <t>IAR0000181 - CareCERT Collect.docx</t>
  </si>
  <si>
    <t>IP data to carry out non-intrusive vulnerability scanning User details to contact them about the output of IP scanning or other cyber mattersSIRO details collected to provide a escalation point when requiredIntelligence on alerts to focus our limited resources on sites needing our support during a Cyber incident. It also provides a picture on impact of a Cyber incident.</t>
  </si>
  <si>
    <t>Personal data is shared/disclosed as follows:Our Security Operations Centre (SOC) partner who process the IP Address data on our instruction</t>
  </si>
  <si>
    <t xml:space="preserve">The Data Security Centre provide several important services to support protecting the NHS community, including the collection and processing of IP and user data through CareCERT Collect. When there is no longer an operational need to use CareCERT Collect, a decision will be made as to whether we need to be hold the data for longer or whether we can securely delete it.    </t>
  </si>
  <si>
    <t>CareCERT Collect</t>
  </si>
  <si>
    <t>IAR0000181</t>
  </si>
  <si>
    <t>This is a database of email addresses, Phone Numbers, IP addresses and Names which is collected in order to inform organisations in Cyber Security Incidents and related matters</t>
  </si>
  <si>
    <t>DSC Service Optimisation P0566/04</t>
  </si>
  <si>
    <t>CareCERT collect</t>
  </si>
  <si>
    <t>Provision of cyber and data security services to the health and care system. Data collection of internet protocol (IP) data to carry out non-intrusive vulnerability scanning, user details to contact them about the output of IP scanning or other cyber matters, senior information risk owner (SIRO) details to provide a escalation point when required, and intelligence on alerts to focus our limited resources on sites needing our support during a cyber incident. Data collected also helps us determine the scope of a cyber incident when it occurs.</t>
  </si>
  <si>
    <t>Networking device</t>
  </si>
  <si>
    <t>https://digital.nhs.uk/services/data-and-cyber-security-protecting-information-and-data-in-health-and-care</t>
  </si>
  <si>
    <t>IAR0000183 - PDS 20180425 v0.1 -Transparency Checklist .docx</t>
  </si>
  <si>
    <t xml:space="preserve">When demographic data is entered onto a patient record on a local system, the organisaiotn responsible for the system wil be the Data Controllers and will have a designated Data Protection OfficerOnce demographics data is passed to the PDS from local systems, or from feeder systems, or by direct entry by an end-user, NHS Digital is Data Controller on behalf of the Secretary of State for Health &amp; Social Care and there is a designated Data Protection Officer. NHS Digital 1 Trevelyan Square, Boar Ln, Leeds LS1 6AE0300 303 5678DPO: Catherine Nicholson </t>
  </si>
  <si>
    <t>Data is held and processed on PDS to help care providers confirm the identity of patients; to link their care records within an organisation and between different organisations, and to communicate with patients. NHS Digital also processes PDS data to provide extracts of patient demographic data for the Secondary Uses Service (SUS) and for the Medical Research Information Service (MRIS), both operated by NHS Digital. A range of reports is also available to relevant organisations through Spine Demographics Reporting Service (SDRS) to support the management of NHS services, including some health screening services. PDS data extracts may also be provided to external organisations for specific purposes subject to there being an appropriate legal basis and the relevant approval processes being followed</t>
  </si>
  <si>
    <t xml:space="preserve">The PDS is operated under the commencement order issued to NHS Digital (then HSCIC) by the Secretary of State to cover the provision and operation of the NHS Spine, of which PDS is a component part. Relevant powers and responsibilities are enumerated in the Health &amp; Social Care Act 2012 and any collection or disclosure is carried out under that Act.In addition both the Care Act 2014 and the Health and Care (Safety and Quality) Act 2015 place requirements on using the NHS Number (which is issued and managed by PDS) to support effective informaiotn sharing for health and social care purposes.In terms of the new GDPR legislation the following article applies: “Processing is necessary for compliance with a legal obligation to which the controller is subject” Article 6(1)(c), this obligation is placed on NHS Digital by a Direction. </t>
  </si>
  <si>
    <t>PDS data falls within the category of personal data but is not defined as sensitive personal data.</t>
  </si>
  <si>
    <t>The recipients of personal data are providers of NHS-funded services and of social care servi ces. Data is also sometimes provided for the purposes of research and is subject to the relevant frameowrks and processes for approval.</t>
  </si>
  <si>
    <t>There are no transfers to third countries.</t>
  </si>
  <si>
    <t>Current practice for NHS Digital is to retain records for 30 years. PDS has been operational since 2004, so far so no data has exceeded this period.It is assumed that under the forthcoming data retention policy the standard practice will be changed to retain for 2, 8 or 20 years, and that PDS would fall inot the 20-year category. The same point would still apply but it is anticipated that a revoew or retention policy for PDS data will be necessary to confirm whether there is a case for PDS records to be retained for longer periods.</t>
  </si>
  <si>
    <t xml:space="preserve">Subject rights are available, for NHS Digital under Article 6(1)(c): Right to be informedRight of accessRight of rectificationRight to restrict processing – where an individual contests the accuracy of personal data, processing should be restricted until accuracy has been verified.  </t>
  </si>
  <si>
    <t>Patients registered for NHS services in England are required to have a record on the PDS, and therefore cannot 'opt out' of the PDS. However, they can request that their record is marked 'Sensitive', which limits the detail that can be seen by anyone viewing their PDS record to name, NHS Number and DOB, with no contact or location details visible.</t>
  </si>
  <si>
    <t>Any person with a PDS record is entitled to to lodge a complaint with the Informaiton Commissioner.</t>
  </si>
  <si>
    <t>The data is generally originally provided by the patient to an NHS or other health and care organisation, where it is input to a local system and thence shared to the PDS record, or input directly by a member of staff to the PDS.</t>
  </si>
  <si>
    <t>No such automated decision-making is incorporated in the functionality of PDS.</t>
  </si>
  <si>
    <t>PDS 20180425 v0</t>
  </si>
  <si>
    <t>IAR0000183</t>
  </si>
  <si>
    <t>NHS Patient Demographic and Primary Health Care registration data.
Demographic data and GP level data relating to 
• all patients registered with primary care in the NHS in England, Wales and Isle of Man in 2004 to present. 
• patients who have utilised the NHS via secondary care, only.
• patients who since April 2015 have paid the Immigration Health Surcharge.
All patient records retain details of current and previous demographic data and primary health care registrations, including Removals from the NHS, eg. Scotland, Northern Ireland, Service Medical Officer. The patients chargeable status is also held, where appropriate.
NBO has responsibility for maintaining the quality of demographic data on PDS through reported data quality incidents.</t>
  </si>
  <si>
    <t>NBO and Demographics P0449/08</t>
  </si>
  <si>
    <t>Personal Demographics Service (PDS)</t>
  </si>
  <si>
    <t>The Personal Demographic Service (PDS) is used to confirm the identity of patients, link care records, support communications with patients, support management of NHS Services.</t>
  </si>
  <si>
    <t>The Personal Demographic Service (PDS) holds the demographic details of users of health and care services in England, including name, address and NHS number. It is used to confirm the identity of patients, link care records, support communications with patients and support management of NHS Services.</t>
  </si>
  <si>
    <t>Authorised health and care staff. See the data release register for more details.</t>
  </si>
  <si>
    <t>NHS Organisations providing health and care services</t>
  </si>
  <si>
    <t>https://digital.nhs.uk/services/demographics</t>
  </si>
  <si>
    <t>IAR0000204 - Breast Screening Select Isle of Man - Transparency Checklist.docx</t>
  </si>
  <si>
    <t>Data Controller: Isle of Man Department of Health mike.williamson@gov.imData Protection Officer: DPO-DHSC@gov.im</t>
  </si>
  <si>
    <t>In order to manage and facilitate the NHS Cancer Screening Programme for Breast Screening.</t>
  </si>
  <si>
    <t>Section 254.</t>
  </si>
  <si>
    <t>Personal and sensitive data.</t>
  </si>
  <si>
    <t>IoM DHSC, data subjects</t>
  </si>
  <si>
    <t>No data is transferred to third countries.</t>
  </si>
  <si>
    <t>Indefinitely.</t>
  </si>
  <si>
    <t>The data subject can exercise their rights by making a request through IoM DHSC. IoM DHSC may then be able to process the change through the system, or may call on NHS Digital for assistance through the contact centre.https://www.gov.im/about-the-government/departments/health-and-social-care/records-and-information-governance/</t>
  </si>
  <si>
    <t xml:space="preserve">The data subject can exercise their right to object by making a request through IoM DHSC. IoM DHSC will then instruct NHS Digital as necessary. </t>
  </si>
  <si>
    <t>IoM DHSC is responsible for ensuring that the data subject is aware of their right to lodge a complaint. This is detailed on the IoM Government Web site, https://www.gov.im/about-the-government/existing-access-to-government-information/</t>
  </si>
  <si>
    <t xml:space="preserve">Personal demographic data is sourced from NHAIS Exeter systems (cohort for screening). </t>
  </si>
  <si>
    <t>The Breast Screening Programme operates to policy defined by PHE, which controls the subjects which are called for screening by age.</t>
  </si>
  <si>
    <t>Breast Screening Select Isle of Man - Transparency Checklist</t>
  </si>
  <si>
    <t>IAR0000204</t>
  </si>
  <si>
    <t>The Breast Screening Select (BS-Select) System is used to select women for screening and maintains an electronic register of patients on the lists of NHS family doctors. This information is used to identify women eligible for screening.</t>
  </si>
  <si>
    <t>Breast Screening P0557/02</t>
  </si>
  <si>
    <t>Breast Screening Select (BSS) Isle of Man (IoM)</t>
  </si>
  <si>
    <t>Isle of Man Department of Health</t>
  </si>
  <si>
    <t>Managing and faciliating the NHS Cancer Screening Programme for Breast Screening, operating to policies defined by Public Health England</t>
  </si>
  <si>
    <t>Data collection and management of lists of patients who are eligible for the NHS Cancer Screening Programme for Breast Screening, operating to policies defined by Public Health England (PHE).</t>
  </si>
  <si>
    <t>Isle of Man (IoM) Department of Health and Social Care (DHSC), data subjects.</t>
  </si>
  <si>
    <t>Consent not the basis for processing - Right to object via the Isle of Man (IoM) Department of Health and Social Care (DHSC) designated mailbox</t>
  </si>
  <si>
    <t>Yes - Determining eligibility for screening invite</t>
  </si>
  <si>
    <t>https://digital.nhs.uk/services/systems-and-service-delivery/screening-services/national-breast-screening</t>
  </si>
  <si>
    <t>IAR0000211 - Organisation standards Codes and Reference OSCAR.docx</t>
  </si>
  <si>
    <t>NHS Digital1, Trevelyan Square, Boar Lane, Leeds LS1 6AE0300 303 5678enquiries@nhsdigital.nhs.ukData Protection Officer – Catherine Nicholson-</t>
  </si>
  <si>
    <t>To provide reference data in support of the NHS and Social Care IT systems</t>
  </si>
  <si>
    <t>Yes- reference data is required to to allow the identification of key roles within the NHS/Social CareHealth and Social Care Act 2012 Schedule 18, paragraph 10 (1)Article 6 (1e) – Public task - processing is necessary for the performance of a task carried out in the public interest or in the exercise of official authority vested in the controller</t>
  </si>
  <si>
    <t>Data is ‘open’ so all data is supplied on the public domain.</t>
  </si>
  <si>
    <t>No transfer to third countriesbut data is available on WWW. Data provides forenames and surname with only a relationship to a work address.</t>
  </si>
  <si>
    <t>Data is ‘live’ within registers this is replaced if the role holder changes. No historic data is captured.</t>
  </si>
  <si>
    <t>Rectification  - This can be raised through the ODS second line support team and a log raised to rectify information – contact details 0300 3034 034Erasure – Can be request as above.Access – All information is freely available via ODS WWW facing web pages. Individuals can exercise the following rights:Right to be informedRight of accessRight to rectificationRight to restrict processing – where an individual has objected to the processing and you are considering whether your organisation’s legitimate grounds override those of the individual.Right to object (based on grounds relating to his or her particular situation) – unless you can demonstrate compelling legitimate grounds for the processing, which override the interests, rights and freedoms of the individual; or the processing is for the establishment, exercise or defence of legal claimsRight not to be subject to a decision based solely on automated processing, including profiling, which produces legal effects concerning him or her or similarly significantly affects him or her (unless processing is necessary for reasons of substantial public interest)</t>
  </si>
  <si>
    <t>Requests to remove this data can be requested through the ODS second line support team contactable on – 0300 3034 034However, not relying on consent as processing condition</t>
  </si>
  <si>
    <t>Yes the role holder has the right to complain to the Information Commissioner. If you wish to lodge a complaint with the supervisory authority about how we have managed your data then the relevant body to contact is the Information Commissioner’s Office, Wycliffe House Water Lane, Wilmslow SK9 5AF www.ico.gov.uk</t>
  </si>
  <si>
    <t xml:space="preserve">Caldicott Guardian – Contractual request through Office of the National Data Guardians(Dame Fiona Caldicott).SIRO/IAO – Obligation to allow NHS/Social Care/Public the access to understand who is running this role against organisational entities.Failing to provide this information slows down the process to report an issue to the appropriate person running these roles.  </t>
  </si>
  <si>
    <t xml:space="preserve">No automated decision making/profiling is used in the collation of this data. </t>
  </si>
  <si>
    <t>Organisation standards Codes and Reference OSCAR</t>
  </si>
  <si>
    <t>IAR0000211</t>
  </si>
  <si>
    <t xml:space="preserve">OSCAR is the primary system used by the Organisation Data Service to manage Organisation Reference Data required by NHS systems and services. OSCAR produces files which are published publicly via the ODS website </t>
  </si>
  <si>
    <t>Of a confidential or personal nature relating to staff</t>
  </si>
  <si>
    <t>Organisation Data Service - Maintain P0559/02</t>
  </si>
  <si>
    <t>Public Task</t>
  </si>
  <si>
    <t>Organisation standards codes and reference (OSCAR)</t>
  </si>
  <si>
    <t xml:space="preserve">Provision of reference data to support NHS and social care IT systems. </t>
  </si>
  <si>
    <t>Publicly available</t>
  </si>
  <si>
    <t>Live Data, historical data not retained</t>
  </si>
  <si>
    <t>Consent not the basis for processing - Right to object via the designated mailbox</t>
  </si>
  <si>
    <t>https://digital.nhs.uk/services/organisation-data-service</t>
  </si>
  <si>
    <t>IAR0000229 - BCSS IoM Transparency Checklist.docx</t>
  </si>
  <si>
    <t>In order to manage and facilitate the NHS Cancer Screening Programme for Bowel Cancer.</t>
  </si>
  <si>
    <t>The data subject can exercise their right to object by making a request through IoM DHSC. IoM DHSC will then instruct NHS Digital as necessary.</t>
  </si>
  <si>
    <t>The Bowel Cancer Screening Programme operates to policy defined by PHE, which controls the subjects which are called for screening by age.</t>
  </si>
  <si>
    <t>BCSS IoM Transparency Checklist</t>
  </si>
  <si>
    <t>IAR0000229</t>
  </si>
  <si>
    <t xml:space="preserve">The Isle of Man (IoM) Bowel Cancer Screening System identifies and invites eligible men and women (aged between 60 and 74) to participate in bowel cancer screening. </t>
  </si>
  <si>
    <t>Isle of Man Bowel Cancer Screening System (BCSS) Service P0601/02</t>
  </si>
  <si>
    <t>Bowel Cancer Screening Services (BCSS) Isle of Man (IoM)</t>
  </si>
  <si>
    <t>Managing and facilitating the NHS Cancer Screening Programme for Bowel Cancer. Operating to policies defined by Public Health England</t>
  </si>
  <si>
    <t>https://digital.nhs.uk/services/systems-and-service-delivery/screening-services/isle-of-man-bowel-cancer-screening-system</t>
  </si>
  <si>
    <t>IAR0000236 - E-Contract.docx</t>
  </si>
  <si>
    <t>Data Controller shall be NHS Standard Contract, NHS England.</t>
  </si>
  <si>
    <t>The NHS Standard Contract is mandated by NHS England for use by commissioners for all contracts for healthcare services other than primary care. NHS commissioning organisations use the system to generate contracts.</t>
  </si>
  <si>
    <t>The Secretary of State, acting though NHS England and/or Public Health England has a responsibility to make arrangements for healthcare provision and to support activities such as health research</t>
  </si>
  <si>
    <t>Email address (processed only for users responsible for service administration)</t>
  </si>
  <si>
    <t>NHS Digital will receive personal data.</t>
  </si>
  <si>
    <t>As long as individual remains an administrator for the service.</t>
  </si>
  <si>
    <t>Unknown</t>
  </si>
  <si>
    <t>NHS England - when service administrator is appointed.</t>
  </si>
  <si>
    <t>None.</t>
  </si>
  <si>
    <t>E-Contract</t>
  </si>
  <si>
    <t>IAR0000236</t>
  </si>
  <si>
    <t>To provide web access to enable electronic creation of Standard Contract data.</t>
  </si>
  <si>
    <t>eContract P0607/05</t>
  </si>
  <si>
    <t>NHS e-contract</t>
  </si>
  <si>
    <t>NHS England</t>
  </si>
  <si>
    <t>NHS commissioning organisations use this system to generate contracts. NHS England has made rules that commissioners must use the NHS Standard Contract for all contracts for healthcare services other than primary care.</t>
  </si>
  <si>
    <t>IAR0000284-PQ Management system (CRM) -Transparency Checklist.docx</t>
  </si>
  <si>
    <t>To provide a contribution to a Parliamentary Question received by the Department of Health</t>
  </si>
  <si>
    <t>N/A – SLSP to confirm</t>
  </si>
  <si>
    <t xml:space="preserve">The current Corporate Retention Schedule states that Parliamentary Questions should be kept for a minimum of 10 years from the date the response was approved. (p11 of https://hscic365.sharepoint.com/Information%20Governance/Documents/RecordsManagementProcedure-CorporateRetentionandDisposalSchedule.pdf) </t>
  </si>
  <si>
    <t>Data subjects are able to exercise the following rights:Right to be informedRight of accessRight of rectificationRight to restrict processingRight to object</t>
  </si>
  <si>
    <t xml:space="preserve">N/A </t>
  </si>
  <si>
    <t xml:space="preserve"> Management system (CRM) -Transparency Checklist</t>
  </si>
  <si>
    <t>IAR0000284</t>
  </si>
  <si>
    <t>Parliamentary questions that are received into the contact centre via the DOH and then tracked throughout CRM from beginning to end, where all approval and responses are captured and stored against the same record.</t>
  </si>
  <si>
    <t>NHS Digital Contact Centre Activities P0403/01</t>
  </si>
  <si>
    <t>Parliamentary question management system</t>
  </si>
  <si>
    <t>Recording of parliamentary questions received by the Department of Health and Social Care and our responses to them, to manage our contributions to answering them.</t>
  </si>
  <si>
    <t>10 years minimum from no longer required</t>
  </si>
  <si>
    <t>IAR0000307 - Repeat Caller Service.docx</t>
  </si>
  <si>
    <t>Data Controller shall be Sir Bruce Keogh, Medical Director, NHS England</t>
  </si>
  <si>
    <t>RCS is used to identify whether a caller to the 111 service has called more than 3 times in 4 days. This may impact the care pathway they are then directed down.</t>
  </si>
  <si>
    <t>NameAddressPostcodeDoBAgeSexNHS numberHome phone numberPhysical / mental health or condition</t>
  </si>
  <si>
    <t>NHS Digital will receive personal data.PHE will receive the following non-personal data :"CaseId","ProviderName","PostcodeDistrict","PostcodeLocality","DXCode","Gender","Pathway selected","Age","DateCreated","Date","Time"</t>
  </si>
  <si>
    <t>Four days</t>
  </si>
  <si>
    <t>NHS 111 providers</t>
  </si>
  <si>
    <t>Repeat Caller Service</t>
  </si>
  <si>
    <t>IAR0000307</t>
  </si>
  <si>
    <t>Application support, maintenance and hosting of the Repeat Caller Service which identifieds Service Users who have been processed through the NHS 111 Service 3 or more times in a 96-hour period.</t>
  </si>
  <si>
    <t>Repeat Caller Service P0606/01</t>
  </si>
  <si>
    <t>Repeat Caller Service (RCS)</t>
  </si>
  <si>
    <t>Repeat Caller Service (RCS) is used to keep records of callers to the NHS 111 service so that we can identify if a caller has called more than 3 times in 4 days. This information can then be used to make sure we are directing patients down the most suitable pathway to get the care they need.</t>
  </si>
  <si>
    <t>Public Health England (PHE)</t>
  </si>
  <si>
    <t>Yes - Determining care pathway</t>
  </si>
  <si>
    <t>https://digital.nhs.uk/services/systems-and-service-delivery/systems-and-service-delivery-a-to-z/services-supported-by-the-ssd-team#section-6</t>
  </si>
  <si>
    <t>IAR0000310 - Training Quality Improvement Contacts Database-Transparency Checklist.docx</t>
  </si>
  <si>
    <t xml:space="preserve">Data controller: NHS Digital. 1 Trevelyan Square, Boar Lane, Leeds, LS1 6AEDPO: Catherine Nicholson </t>
  </si>
  <si>
    <t>Provide training information to peers in the NHS.  Deliver and inform on updates to our products.</t>
  </si>
  <si>
    <t>Health and Social Care Act (2012) Schedule 18 paragraph 10 (1) Processing is necessary for the performance of a task carried out in the public interest or in the exercise of official authority vested in the controller’</t>
  </si>
  <si>
    <t>Annual review or contact deleted if we are notified in the meantime</t>
  </si>
  <si>
    <t>Data subjects are able to exercise the following rights:Right to be informed Right of access Right of rectification Right to restrict processing Right to object</t>
  </si>
  <si>
    <t>Training Quality Improvement Contacts Database-Transparency Checklist</t>
  </si>
  <si>
    <t>IAR0000310</t>
  </si>
  <si>
    <t xml:space="preserve">Access database with contact details of external health and social care training contacts, including name, email, organisation, phone numbers and any training sessions attended. The information is used to inform these contacts on:
-  updates to the products provided by the TQI team 
-  share training information from other NHS Digital programmes 
-  request frontline training expertise when requested by NHS Digital programmes. </t>
  </si>
  <si>
    <t>Management and Training Assurance P0437/07</t>
  </si>
  <si>
    <t>Training Quality Improvement (TQI) contacts database</t>
  </si>
  <si>
    <t>Provision of information to provide training information to colleagues in the NHS, deliver our services and tell them about updates to our products.</t>
  </si>
  <si>
    <t>IAR0000319-ESOBA-Transparency Checklist.docx</t>
  </si>
  <si>
    <t xml:space="preserve">NHS Digital and Department of Health and Social Care (Joint Data Controllers)DPO: Catherine Nicholson </t>
  </si>
  <si>
    <t>Self-assessment by data subject against Education and Training Standards in ESOBA Data Subject benchmarks to identify level of achievement against standards and uploads evidence Data subject submits benchmark for assessment against accreditation schemeTQI team assess submission to confirm level of achievement (supported by site visit)In addition, TSA database contains information on dates of reports and siet visits, payments made to finance, for purposes of measuring SLAs with customers.</t>
  </si>
  <si>
    <t>Health and Social Care Act 2012 – Commencement Order Processing condition: ‘Processing is necessary for compliance with a legal obligation to which the controller is subject’.</t>
  </si>
  <si>
    <t>Refer to Craig Wilson in SSD</t>
  </si>
  <si>
    <t>8 years</t>
  </si>
  <si>
    <t>Right to be informedRight of accessRight of rectificationRestrict processing</t>
  </si>
  <si>
    <t>OBA-Transparency Checklist</t>
  </si>
  <si>
    <t>IAR0000319</t>
  </si>
  <si>
    <t xml:space="preserve">An application which is part of the Tracking Database. It was created by and is maintained by SSD.  It supports the NHS Digital Training Service Accreditation scheme which is managed by the Training Quality Improvement team in IGBA for: 
1. Self-assessment by data subject against Education and Training Standards in ESOBA 
2. Data Subject benchmarks to identify level of achievement against standards and uploads evidence 
3. Data subject submits benchmark for assessment against accreditation scheme
4. TQI team assess submission to confirm level of achievement (supported by site visit)
The application  contains evidence submitted by NHS training services and may include commercially sensitive documents from NHS organisations. 
An additional TSA database is maintained on a shared network drive. This holds information on each accredited training service for SLA reporting purposes: the name of primary contact and their organisation, dates relating to the stages of the TSA process, and comments on root-cause analysis if SLAs are not met.  
</t>
  </si>
  <si>
    <t>Education and Training Standards Online Benchmarking Application (ESOBA)</t>
  </si>
  <si>
    <t>NHS Digital, Department of Health and Social Care (DHSC)</t>
  </si>
  <si>
    <t>Maintenance of a database to manage the Education and Training Standards Online Benchmarking Application (ESOBA) scheme.</t>
  </si>
  <si>
    <t>Health and Social Care Act 2012</t>
  </si>
  <si>
    <t>Within Europe</t>
  </si>
  <si>
    <t>https://digital.nhs.uk/services/training-quality-improvement/education-and-training-standards-and-benchmarking</t>
  </si>
  <si>
    <t>IAR0000322 - Birth Notifications - Transparency Checklist.docx</t>
  </si>
  <si>
    <t>NHS DigitalCatherine Nicholson</t>
  </si>
  <si>
    <t>Birth Notifications data are collected to support the allocation of NHS Numbers to newborns in England and Wales. Data items are collected to support subsequent matching of birth registration data and for further secondary use analysis supporting the health and social care system.</t>
  </si>
  <si>
    <t>Health and Social Care Information Centre (Spine Services) (No.2) Directions 2014 and Health and Social Care Act 2012.</t>
  </si>
  <si>
    <t>Name, Address, Postcode, DoB, Sex, NHS Number, Physical Condition, Family (mothers details)</t>
  </si>
  <si>
    <t xml:space="preserve">Internal users for permitted processes. External users as permitted through DSAs via DARSGeneral Register Office, Local Registries (under s261 of HSCA) and Office for National Statistics (under s251 NHS Act 2006) </t>
  </si>
  <si>
    <t xml:space="preserve">Reatined for minimum of 30 years from initial creation. Scheduled for review in April 2033. </t>
  </si>
  <si>
    <t>Processing of the data are necessary for the performance of a task carried out in the public interest or in the exercise of official authority; therefore right to erasure does not apply.</t>
  </si>
  <si>
    <t>Data are not based on consent.</t>
  </si>
  <si>
    <t>Data subject has this right.</t>
  </si>
  <si>
    <t>Source is maternity services providers, submitted to the SPINE.</t>
  </si>
  <si>
    <t>Does not apply.</t>
  </si>
  <si>
    <t>Birth Notifications - Transparency Checklist</t>
  </si>
  <si>
    <t>IAR0000322</t>
  </si>
  <si>
    <t>Records extracted from the SPINE containing details of birth events submitted by trusts to the SPINE. As part of this overall process NHS numbers are allocated to newborns, and the dataset contains an explicit linkage between newborns and mothers. 
This dataset is the only perpetuated source of data elements such as birth weight and other 'clinical' variables which are only held in PDS for purposes of birth registration tracing for a limited period of time. 
Earlier years of data (prior to 2015) do not have the same richness of data items as the post-2015 data, and the earlier years of data do not have same levels of data completeness in terms for such items as mothers' nhs numbers. 
Data are updated weekly and processed by Data Management Services and held as a central asset for linkage and analysis. These data are also available through DARS for dissemination to customers.</t>
  </si>
  <si>
    <t>Data Management Environment P0449/04</t>
  </si>
  <si>
    <t>Birth notifications</t>
  </si>
  <si>
    <t xml:space="preserve">Data is collected to help allocate NHS numbers to newborns in England and Wales. Data will also be analysed to improve health and social care. </t>
  </si>
  <si>
    <t xml:space="preserve">NHS Digital, External users as permitted through DSAs via DARS General Register Office, Local Registries (under s261 of HSCA), Office for National Statistics (under s251 NHS Act 2006) </t>
  </si>
  <si>
    <t>30 years from initial creation</t>
  </si>
  <si>
    <t>Maternity service providers</t>
  </si>
  <si>
    <t>DEMOGRAPHICS, BUT BIRTH NOTIFICATION SERVICE IN NATIONAL ARCHIVE</t>
  </si>
  <si>
    <t>IAR0000326 - Medication Safety.docx</t>
  </si>
  <si>
    <t>Joint Data Controller: NHS Digital &amp; DHSCData Protection Officer: Catherine Nicholson Lead Information Assurance Specialist catherine.nicholson3@hscic.gov.uk</t>
  </si>
  <si>
    <t>To measure the rate of preventable harms caused by potentially hazardous prescribing. To measure impact of medication safety improvement initiatives over time.</t>
  </si>
  <si>
    <t>The Secretary of State has directed NHS Digital to collect and process the data, under Section 254 of the Heath and Social Care Act 2012.</t>
  </si>
  <si>
    <t>NHS number, date of birth, gender, prescriptions, clinical diagnosis on admission to hospital.</t>
  </si>
  <si>
    <t>Controlled subset of NHS Digital staff.</t>
  </si>
  <si>
    <t>Personal data will be stored for the duration of the data sharing agreement or 5 years, whichever is sooner.</t>
  </si>
  <si>
    <t>Data subjects can exercise their rights in accordance with NHS Digital standard processes.</t>
  </si>
  <si>
    <t>(as advised, there is a standard form of words for this entry covering most assets)</t>
  </si>
  <si>
    <t>NHS Business Services Authority (prescribing records) and NHS Digital (hospital records)</t>
  </si>
  <si>
    <t>Medication Safety</t>
  </si>
  <si>
    <t>IAR0000326</t>
  </si>
  <si>
    <t xml:space="preserve">Data on prescribing of certain medicines, linked to HES data </t>
  </si>
  <si>
    <t>Prescribing and Medicines Information and Analysis P0275/02</t>
  </si>
  <si>
    <t>Medication safety</t>
  </si>
  <si>
    <t>Data is collected to measure the preventable harm caused by hazardous prescribing. It is also used to help measure the impact of improvements designed to reduce this harm.</t>
  </si>
  <si>
    <t>NHS Business Services Authority (BSA) (prescribing records) and NHS Digital (hospital records)</t>
  </si>
  <si>
    <t>IAR0000327 - BCMS Portal - Transparency Checklist.docx</t>
  </si>
  <si>
    <t>Data Controller: NHS DigitalData Protection Officer: Catherine Nicholson</t>
  </si>
  <si>
    <t>Personal data is stored in the Contacts area of the Portal so the information can be used in different parts of the system, for example where the person is an owner of a Business Continuity Plan, or member of the Incident Management team. Information Asset IAR0000327 refers.This information is already viewable to all employees in the organisation on the internal intranet.The primary purpose of storing Contact information is so that key personnel can be contacted in the event of an Incident which may require the activation of a Business Continuity Plan.Contact information is also used as a means of recording Training and Competance in the overall Business Continuity Management System (BCMS).</t>
  </si>
  <si>
    <t>Necessary for the performance of a task carried out in the public interest or in theexercise of official authority vested in the controller.</t>
  </si>
  <si>
    <t>Infomration of a confidential or personal nature to staff. Data items included as as follows:First NameSurnameEmail Address (nhs.net)Work Phone Number (mobile and landline)</t>
  </si>
  <si>
    <t>The data is used by internal staff at only at NHS Digital, ie by members of the  Business Continuity Team, or Business Continuity Plan Owners.</t>
  </si>
  <si>
    <t>The data will be stored for as long as it is needed by the Business Continuity Portal. This is reviewed as staff move or leave the organisation - their records will be removed as part of the ongoing review process (Plans and Activities are renewed every 12 months).</t>
  </si>
  <si>
    <t>Data Subjects’ Rights which they can exercise can be found on the ICO web site (https://ico.org.uk/for-organisations/guide-to-the-general-data-protection-regulation-gdpr/individual-rights/). If an employee does not want their personal information to be used within the BCMS Portal, they can request its removal by the BCM Team. Similarly, local Plan Administrators (eg Business Continuity Plan Owners or Portfolio Item Managers) can also remove Contact records from within the Portal.The employee can withdrawn consent by contacting the BCM Team or local Plan Administrator.They may also wish to raise an issue with HR, as the information is already available via the NHS Digital Intranet corporate directory (Delve).</t>
  </si>
  <si>
    <t xml:space="preserve">N/AData is process as it is necessary for the performance of a task carried out in the public interest or in the exercise of official authority vested in the controller. </t>
  </si>
  <si>
    <t>Delve (via NHS Digital Intranet)</t>
  </si>
  <si>
    <t>BCMS Portal - Transparency Checklist</t>
  </si>
  <si>
    <t>IAR0000327</t>
  </si>
  <si>
    <t>The  Business Continuity Management System toolset, provided by external provider Continuity², is an integrated business continuity Quality Management System web based tool.
It is designed to assist with the day to day management of NHS Digital’s Business Continuity Management System (BCMS). 
The software enables users to create, store, manage and distribute business continuity and IT service continuity plans and conduct business impact analysis. 
The toolset will be used to assist with the scheduling and carrying out of plan exercises, with results reported via the system. 
The toolset will also be used for contacting and notification of personnel during incidents and exercises. 
The system provides audit capability with Management Information and reporting available via the system. It will be used to audit the management system for compliance with the ISO 22301 standard.</t>
  </si>
  <si>
    <t>BCMS Implementation Project P0468/01</t>
  </si>
  <si>
    <t>Business continuity management system (BCMS) Portal</t>
  </si>
  <si>
    <t>Personal data is stored in the Contacts area of the Portal so the information can be used in different parts of the system, for example where the person is an owner of a Business Continuity Plan, or member of the Incident Management team. This information is already viewable to all employees in the organisation on the internal intranet.The primary purpose of storing Contact information is so that key personnel can be contacted in the event of an Incident which may require the activation of a Business Continuity Plan. Contact information is also used as a means of recording Training and Competance in the overall Business Continuity Management System (BCMS).</t>
  </si>
  <si>
    <t>Collecting and storing personal data means that the right people can be contacted in the event of an incident which may require a business continuity plan to be used. It is also used to record training and competency in the Business Continuity Management System (BCMS).</t>
  </si>
  <si>
    <t>2 years minimum after no longer required</t>
  </si>
  <si>
    <t>Application - Microsoft Delve</t>
  </si>
  <si>
    <t>IAR0000329 - 111 Online Pathways Dataset.docx</t>
  </si>
  <si>
    <t>To recommend the right outcome for the person who is seeking guidance about their health problem.</t>
  </si>
  <si>
    <t>Under sections 254 (1) and 254(6) of the Health and Social Care Act 2012 NHS Digital is directed to establish and operate a system for the collection of the information known as NHS 111 Online.111 Online has a lawful basis to process personal data under Article 6 of the General Data Protection Regulation:6(1)(c) ‘…for compliance with a legal obligation…’ 111 Online has a lawful basis to process health data (a special category of personal data under the General Data Protection Regulation) under Article 9:9(2)(h) ‘…the provision of health or social care or treatment or the management of health or social care systems and services…’</t>
  </si>
  <si>
    <t xml:space="preserve">We will pass your answers and personal details to the healthcare service you have selected if you (or the person you are contacting us about), choose to be referred. </t>
  </si>
  <si>
    <t>The information is kept for 8 years for audit purposes only and then securely deleted.</t>
  </si>
  <si>
    <t>111 Online Pathways Dataset</t>
  </si>
  <si>
    <t>IAR0000329</t>
  </si>
  <si>
    <t xml:space="preserve">Data gathered and stored through the operation of the 111 Online (Pathways) Digital Service operated by NHS Digital. </t>
  </si>
  <si>
    <t>PO436/2</t>
  </si>
  <si>
    <t>Article 6 of t</t>
  </si>
  <si>
    <t>NHS111 online pathways dataset</t>
  </si>
  <si>
    <t xml:space="preserve">Data is collected to make sure the most appropriate advice is given to those seeking help. </t>
  </si>
  <si>
    <t xml:space="preserve">Answers and personal details will be passed to the healthcare service you have selected if you (or the person you are contacting us about), choose to be referred. </t>
  </si>
  <si>
    <t>IAR0000351 - IT Skills Pathway.docx</t>
  </si>
  <si>
    <t>DC:NHS Digital1 Trevelyan SquareBoar LaneLeedsLS1 6AEDPO: Catherine Nicholson</t>
  </si>
  <si>
    <t>The IT Skills Pathway service records personal data of learners (typically staff working for health and social care organisations) and centre administrators (typically staff working for health and social care organisations with an IT training delivery or administration role) and the IT skills training and evaluation data of learners. This is done to provide learners with the ability to track their progress through courses and to allow centre administrators to monitor progress of learners and provide support. The data is also used to provide usage reporting which is used by NHS Digital staff and centre administrators to demonstrate benefits of the service and inform improvements.Data is provided by centre administrators and learners during a registration process. Ahead of May 25th we intend to ask all registrants to give consent to processing under the terms laid out in our Privacy notice.</t>
  </si>
  <si>
    <t>Health and Social Care Act commencement order task in a public function.</t>
  </si>
  <si>
    <t>NHS Digital IT Skills Pathway project staff.IT Skills Pathway, Centre administrators.</t>
  </si>
  <si>
    <t>Data is retained for statistical purposes. (Deleting a learner record also deletes the learning undertaken and thus impacts of learning reports). Deleting of an individual’s records can be undertaken at the request of an organisation or of a learner in accordance with the system Privacy policy.</t>
  </si>
  <si>
    <t>Individuals have access to their own data and can rectify their records directly in the system. Centre administrators can also manage and maintain records directly through the IT Skills Pathway tracking system.A request to access, correct or remove data is made to the IT Skills Pathway central administration team who process the request as required.</t>
  </si>
  <si>
    <t>As of May 2018, users will be able to indicate that they wish to withdraw consent to process their personal data. This will result in the removal of their data and anonymisation of progress data.</t>
  </si>
  <si>
    <t xml:space="preserve">If you wish to lodge a complaint with the supervisory authority about how we have managed your data then the relevant body to contact is the Information Commissioner’s Office, Wycliffe House, Water Lane, Wilmslow, SK9 5AFwww.ico.org.uk </t>
  </si>
  <si>
    <t>Failure of the data subject to provide their data would prevent the recording of training progress and provision of certification as well as preventing the monitoring and reporting of online training progress by centre and NHS Digital staff. It would not necessarily deny the data subject access to learning opportunities provided through the system, though.</t>
  </si>
  <si>
    <t>The online learning delivery system will automatically judge a learner’s completion status for a course, including their score for online assessments. This will affect the data subjects access to certificates and may affect their ability to evidence IT skills in order to secure career progression in certain circumstances.</t>
  </si>
  <si>
    <t>IT Skills Pathway</t>
  </si>
  <si>
    <t>IAR0000351</t>
  </si>
  <si>
    <t>Provides elearning to Health and Social Care organisations and a Tracking System to monitor learner progress and report on activity
The asset consists of 4 separate web applications:
1. A public facing web page: advertising services and providing information to prospective centres and learners and links to the Tracking System.
2. A learner delivery and Tracking System: Providing centres with access controlled means to manage and deliver e-learning to their staff.
3. A Learning Portal: Providing learners with controlled access to all of their e-learning resources in the form of courses and bite-size learning.
4. A Content Management System: Providing centre staff with an access controlled means to create new e-learning courses for delivery through the Tracking System.</t>
  </si>
  <si>
    <t>P0602/01</t>
  </si>
  <si>
    <t>IT skills pathway</t>
  </si>
  <si>
    <t xml:space="preserve">The IT skills pathway service records personal data provided by learners and centre administrators. This allows learners to track their progress through courses and means that centre administrators can monitor the progress of learners and provide appropriate support. </t>
  </si>
  <si>
    <t>Yes - Determining course completion status</t>
  </si>
  <si>
    <t>IAR0000357- CCTV -Transparency Checklist.docx</t>
  </si>
  <si>
    <t xml:space="preserve">Personal data is collected for the purpose of the prevention and detection of crime, investigation of security incidents and staff safety. </t>
  </si>
  <si>
    <t xml:space="preserve">By the nature of CCTV both personal data in respect of location data, gender, race (to a degree) and sensitive personal data (in as far as what can be physically observed via CCTV) </t>
  </si>
  <si>
    <t>The data is locally stored in a secure ICT server room and can only be accessed by authorised individuals. CCTV data may be disclosed to HR where it is required for an investigation whereby a manager wants to clarirfy when a member of staff entered or left the building for timekeeping purposes under relevant conduct and disciplinary proceedings. The lawful basis for processing this data is:</t>
  </si>
  <si>
    <t xml:space="preserve">Only for a reasonable period to carry out its intended purpose and objectives. Retention is dependent on hard disk capacity and usage but will not exceed 30 days. Where images and/or footage has been requested for the purpose of investigating a security incident or following a Subject Access Request or law enforcement request information may be downloaded to a removable media device and retained for the purpose for which has been requested. Once the data has been and the requirement to retain the data has ceased it will be deketed. Where data is used for this purpose and specifically referncing in-house retention requirements – the retention period will be reviewed at least monthly to ensure that the purpose is still valid and necessary. </t>
  </si>
  <si>
    <t xml:space="preserve">The existence of CCTV within NHS Digital buildings is based on the legal basis of carrying out a public task and is a condition of entry. </t>
  </si>
  <si>
    <t xml:space="preserve">CCTV cameras </t>
  </si>
  <si>
    <t>CTV -Transparency Checklist</t>
  </si>
  <si>
    <t>IAR0000357</t>
  </si>
  <si>
    <t xml:space="preserve">NHS Digital operate CCTV systems at the following locations - Exeter, Leeds Vantage House and Leeds Whitehall 2. </t>
  </si>
  <si>
    <t>Physical Security and Investigation P0566/02</t>
  </si>
  <si>
    <t>CCTV</t>
  </si>
  <si>
    <t>The data is locally stored in a secure ICT server room and can only be accessed by authorised individuals. CCTV data may be disclosed to HR where it is required for an investigation whereby a manager wants to clarirfy when a member of staff entered or left the building for timekeeping purposes under relevant conduct and disciplinary proceedings.</t>
  </si>
  <si>
    <t>30 days maximum</t>
  </si>
  <si>
    <t>IAR0000370 - BCMS Sharepoint - Transparency Checklist.docx</t>
  </si>
  <si>
    <t>Personal data is stored in various documents in Sharepoint, as described in the BCMS Sharepoint Landing Page GDPR Assessment.xls document (provided as part of our GDPR submission).Information is limited to names of meeting attendees (internal staff only), as well as names pertaining to ownership of Portfolio Items, Business Continuity Plan ownership (internal staff only).Information Asset IAR0000370 refers.This information is already available to all employees in the organisation on the internal intranet.Sharepoint is the primary repository for documentation for NHS Digital and is subject to its own SLSP completed by the ICT Department.</t>
  </si>
  <si>
    <t xml:space="preserve">The data will be stored for as long as it is needed by the Business Continuity team. Documents are archived when no longer required.  </t>
  </si>
  <si>
    <t>Data Subjects’ Rights which they can exercise can be found on the ICO web site (https://ico.org.uk/for-organisations/guide-to-the-general-data-protection-regulation-gdpr/individual-rights/). If an employee does not want their personal information to be used within the spreadsheets and Word documents, they can request its removal by the BCM Team. They may wish to raise an issue with HR if required, as the information is already available via the NHS Digital Intranet corporate directory (Delve).</t>
  </si>
  <si>
    <t>BCMS Sharepoint - Transparency Checklist</t>
  </si>
  <si>
    <t>IAR0000370</t>
  </si>
  <si>
    <t>Body of information (Word, Excel, Powerpoint, PDF etc) for the Business Continuity Management System (BCMS).</t>
  </si>
  <si>
    <t>Business continuity management system (BCMS) Sharepoint</t>
  </si>
  <si>
    <t>Personal data is stored in various documents in Sharepoint.Information is limited to names of meeting attendees (internal staff only), as well as names pertaining to ownership of Portfolio Items, Business Continuity Plan ownership (internal staff only).This information is already available to all employees in the organisation on the internal intranet. Sharepoint is the primary repository for documentation for NHS Digital.</t>
  </si>
  <si>
    <t>Personal data is stored in Sharepoint. Information is limited to names of internal staff attending meetings and owners of portfolio items and business continuity plans.</t>
  </si>
  <si>
    <t>IAR0000371 - Flu Jab Database.docx</t>
  </si>
  <si>
    <t>NHS Digital employees who request a Corporate Flu Jab voucher.</t>
  </si>
  <si>
    <t>The data is used by Boots (Chemist) staff who are the recipients of the data, in order to generate the flu jab voucher for the employee.</t>
  </si>
  <si>
    <t xml:space="preserve">The data will be stored until 30th June 2018 as determined by the Data Protection Impact Assessment. </t>
  </si>
  <si>
    <t>Flu Jab Database</t>
  </si>
  <si>
    <t>IAR0000371</t>
  </si>
  <si>
    <t>Database for employees to request Boots Corporate Flu Vouchers free of charge to employees of NHS Digital who request them</t>
  </si>
  <si>
    <t>Flu jab database</t>
  </si>
  <si>
    <t>Administration of corporate Flu Jab voucher.</t>
  </si>
  <si>
    <t xml:space="preserve">Data is collected to help administer the corporate flu jab voucher. </t>
  </si>
  <si>
    <t>Service provider.</t>
  </si>
  <si>
    <t>Not Longer than 30/06/2018</t>
  </si>
  <si>
    <t>Application process</t>
  </si>
  <si>
    <t>IAR0000373-Migration Data EIDER SQL Transparency Checklist.docx</t>
  </si>
  <si>
    <t>As part of the activity required to migrate Customers from the incumbent network provider (N3 / Transition Network) to the new networking arrangements of HSCN information is required – some of which is Personal Data. Information is aggregated / matched and structured within a SQL DB. This is the transformed and loaded to the Eider tool.  EIDER is a management tool to support the large scale migration of networking services for the Health and Social Care Network (HSCN). Personal data processed is business contact information only (Name, Position, Email, Telephone) for the purposes of supporting the migration to the HSCN.</t>
  </si>
  <si>
    <t>Direction from Seceretary of State under sections 254(1) and (6), 274(2), 304(9) and (10) of the Health and Social Care Act 2012 to establish and operate informatics systems for the collection or analysis of information, and to exercise systems delivery functions.Article 6 (1c) – processing is necessary for compliance with a legal obligation to which the controller is subject</t>
  </si>
  <si>
    <t>N/A: the HSCN Data is not shared with any party outside the HSCN Programme / NHS Digital staff who are directly involved in the HSCN Programme.</t>
  </si>
  <si>
    <t>N/A: Data is not transferred to third countries.</t>
  </si>
  <si>
    <t>Data shall be retained for the period required to migrate Customers away from their current networking arrangements + 3 years.</t>
  </si>
  <si>
    <t>Data subjects are able to exercise the following rights:Right to be informedRight of accessRight of rectificationRight to erasure – limited right - where the personal data is no longer necessary in relation to the purpose for which it was originally collected/processedRight to restrict processing</t>
  </si>
  <si>
    <t>The Personal Data held within the Migration Data is used to ensure that migrations are optimised and affected effectively / efficiently. Not having the Personal Data of Data Subjects would mean that discussions / arrangements would not be possible – i.e. a named contact must be provided to organise and manage organisations to migrate to new HSCN networking arrangements.</t>
  </si>
  <si>
    <t>N/A: the Personal Data held within the Migration Data is not used in conjunction with ‘automatic decision-making’. The Personal Data is held to ensure that contact information is available to arrange and manage the migration of Organisations to new HSCN networking arrangments.</t>
  </si>
  <si>
    <t>gration Data EIDER SQL Transparency Checklist</t>
  </si>
  <si>
    <t>IAR0000373</t>
  </si>
  <si>
    <t>Information consolidated, analysed and used to support the large scale migration of networking services for HSCN. Personal Data processed is business contact information only (Name, Position, Email, Telephone). Data is loaded to the SQL DB and moved to Eider for further analysis and presentation.</t>
  </si>
  <si>
    <t>HSCN Delivery P0190/13</t>
  </si>
  <si>
    <t>Integration data EIDER SQL</t>
  </si>
  <si>
    <t xml:space="preserve">Some personal data is collected as part of migrating customers from the N3 network provider to the new Health and Social Care Network (HSCN). Names, positions, email addresses and telephone numbers of customers are processed and uploaded to EIDER, a management tool to support the migration. </t>
  </si>
  <si>
    <t>Participants of the programme or service as necessary</t>
  </si>
  <si>
    <t>https://digital.nhs.uk/services/health-and-social-care-network</t>
  </si>
  <si>
    <t>IAR0000376 - Central Health Register Inquiry System CHRIS Archive.docx</t>
  </si>
  <si>
    <t xml:space="preserve">CHRIS data are an archive of a legacy system that was the predecessor to the Personal Demographic Service (PDS). The data set is no longer actively updated, it is held in set of SQL tables within Data Management Services (DMS) and accessed by National Back Office staff (NBO) for query resolution and manual tracing.  </t>
  </si>
  <si>
    <t>The Health and Social Care Act 2012 (Commencement No.4, Transitional, Savings and Transitory Provisions) Order 2013 transferred the Health and Social Care Information Centre Directions 2005 and the Health and Social Care Information Centre Directions 2008 to provide and maintain the NHS Central Register.</t>
  </si>
  <si>
    <t>Name, DoB, Age, Sex, NHS Number, Physical Condition (death details)</t>
  </si>
  <si>
    <t xml:space="preserve">Internal users for permitted processes. External access is not expected. </t>
  </si>
  <si>
    <t>We expect that retention of these data will be retained in line with corporate retention. The last entry in the archive was in February 2016. As formatted data these data have a minimum retention period of 30 years for review. Thus should be retained up April 2046 at a minmum.</t>
  </si>
  <si>
    <t>Source was the previous NHS Central Registry, formed from National Registration Records</t>
  </si>
  <si>
    <t>Central Health Register Inquiry System CHRIS Archive</t>
  </si>
  <si>
    <t>IAR0000376</t>
  </si>
  <si>
    <t>The CHRIS archive is a legacy dataset from the CHRIS system which was the predecessor to PDS. The dataset contained details of patient postings (registrations), as well as birth and death registration details. The archive does not hold the full scope of the original dataset, only the necessary fields to support current business processes for National Back Office activities. Start and end dates are approximate. The CHRIS dataset was parallel run with PDS from 2004, before finally being decommissioned in March 2016.</t>
  </si>
  <si>
    <t>Central Health Register Inquiry System (CHRIS) archive</t>
  </si>
  <si>
    <t>This data is an archive of a system that preceded the Personal Demographic Service (PDS). It is no longer actively updated and is held within Data Management Services (DMS). It is accessed by National Back Office staff (NBO) for query resolution and manual tracing.</t>
  </si>
  <si>
    <t>30 years minimum</t>
  </si>
  <si>
    <t>NHS Central Registry, formed from National Registration Records</t>
  </si>
  <si>
    <t>DEMOGRAPHICS, BUT CHRIS IN NATIONAL ARCHIVE</t>
  </si>
  <si>
    <t>IAR0000377 - CANREG.docx</t>
  </si>
  <si>
    <t>NHS Digital received these data from Public Health England. The data provided are as component of the Natonal Cancer Registration and Analysis Service (NCRAS) dataset held by Public Health England (PHE). NHS Digital uses the registry data to provide data out to researchers through the DARS service on cancer diagnoses.</t>
  </si>
  <si>
    <t>NHS Digital permission to receive and process the data is support under section the NHS Act 2006 - Section 251. Return provision of NHS Digital demographic and death registration details to PHE is through the Health and Social Care Act 2012 -Section 261(3)</t>
  </si>
  <si>
    <t>Name, Address, Postcode, DoB, Sex, Cancer Registration Number, NHS Number, Physical Condition (cancer diagnosis details)</t>
  </si>
  <si>
    <t>Internal users for permitted processes. External access to data are provided through approved DSAs via DARS.</t>
  </si>
  <si>
    <t>We expect that retention of these data will be in line with corporate retention. These data are an asset which has research value and will be retained to support this. Data processing arrangements between NHS Digital and PHE are reviewed annual and this retention of these data within NHS Digital is part of this process.</t>
  </si>
  <si>
    <t>The data subject can withdraw their consent the cancer registry at any time. These withdrawals are handled by PHE and then passed to NHS Digital to uphold against the NHS Digital data asset.</t>
  </si>
  <si>
    <t xml:space="preserve">Source for NHS Digital is PHE’s National Cancer Registration and Analysis Service (NCRAS). </t>
  </si>
  <si>
    <t>CANREG</t>
  </si>
  <si>
    <t>IAR0000377</t>
  </si>
  <si>
    <t>These data are Cancer Registrations provided to NHS Digital by Public Health England to enable NHS Digital to include up to date data on cancer registrations to researchers and customers through approved disseminations. NHS Digital also receives these data to provide updates to PHE on patients leaving/re-entering  the NHS, or whether a registry member has died.</t>
  </si>
  <si>
    <t>Data Access Request Service (DARS) P0449/02</t>
  </si>
  <si>
    <t>Cancer registry  (CANREG)</t>
  </si>
  <si>
    <t>The data provided are as component of the Natonal Cancer Registration and Analysis Service (NCRAS) dataset held by Public Health England (PHE). NHS Digital uses the registry data to provide data out to researchers through the DARS service on cancer diagnoses.</t>
  </si>
  <si>
    <t>The National Cancer Registration and Analysis Service (NCRAS) is run by Public Health England (PHE). It is responsible for cancer registration in England to support cancer epidemiology, public health, service monitoring and research.</t>
  </si>
  <si>
    <t>NHS Act 2006 - Section 251, Health and Social Care Act 2012 -Section 261(3)</t>
  </si>
  <si>
    <t xml:space="preserve">Consent not the basis for processing - Right to object via the Public Health England (PHE) designated mailbox </t>
  </si>
  <si>
    <t>Public Health England - National Cancer Registration and Analysis Service (NCRAS)</t>
  </si>
  <si>
    <t>IAR0000378 - NHS Health Checks.docx</t>
  </si>
  <si>
    <t xml:space="preserve">The general practice is the Data Controller before data is extracted.NHS Digital and Public Health England (PHE) become Joint Data Controllers once the data has been extracted.NHS Digital, 1, Trevelyan Square, Boar Lane, Leeds LS1 6AE0300 303 5678enquiries@nhsdigital.nhs.ukOur Data Protection Officer is responsible for ensuring that we comply with data protection legislation and acts as the first point of contact on data protection issues. Our Data Protection Officer can be contacted via enquiries@nhsdigital.nhs.uk. </t>
  </si>
  <si>
    <t>NHS Digital requires data from general practices so that they can provide data to PHE to monitor the NHS Health Checks for adults aged 40-74 programme (NHS Health Check programme).PHE wants to use the information to look at how many people are attending a NHS Health Check after they are invited. PHE will look at numbers from different groups of people and different communities to see where the programme is working well and where improvements may be needed.It will also help PHE to measure how well the programme is working to improve people’s health and help them to make decisions moving forwards.</t>
  </si>
  <si>
    <t>The direction issued from the Department of Health and Social Care (DHSC), on behalf of PHE, to NHS Digital under section 254 of the Health and Social Care Act (HSCA) 2012 will provide the legal basis to collect the patients’ information.</t>
  </si>
  <si>
    <t>DOBPostcodeGenderRacial / Ethnic OriginPhysical / Mental Health or ConditionGeneral Identifier e.g. NHS No</t>
  </si>
  <si>
    <t>NHS Digital will receive personal data.PHE will receive pseudonymised, non-personal data. “Pseudonomysed” means that personal information will be replaced with a unique number, known as a pseudonymised ID, and PHE can use this to analyse data without needing to see any personal information. PHE will not see any personal information such as name, date of birth, NHS number or contact details.The data will not be made available to any third parties.</t>
  </si>
  <si>
    <t>The NHS Digital Caldicott Guardian and NHS Digital Operational Information Governance team have given advice about how long NHS Digital can keep these data for. They advised that NHS Digital should not keep these personal data for longer than is needed. NHS Digital will delete these personal data once they have shared the data with PHE, and both NHS Digital and PHE are happy that it is correct.</t>
  </si>
  <si>
    <t>DHSC, on behalf of PHE, has directed NHS Digital to collect data for NHS Health Checks. This means that patients do not need to give their permission for NHS Digital to collect this information.The only way that patients can be removed from this data collection is if they have told their GP that they do not want their information to be collected, either before or on the date that the data collection takes place (also known as “registering a Type 1 opt-out”).</t>
  </si>
  <si>
    <t>NHS Health Checks</t>
  </si>
  <si>
    <t>IAR0000378</t>
  </si>
  <si>
    <t xml:space="preserve">Collecting this information will allow PHE to monitor and evaluate the NHS Health Check programme and inform better decisions on its delivery. The purpose of the extract is to monitor access to and uptake of the programme by different populations, the quality of implementation and the impact on population outcomes. </t>
  </si>
  <si>
    <t xml:space="preserve">NHS Health collects information on the number of adults age 40 -74 who are invited to have a health check with their GP. </t>
  </si>
  <si>
    <t>https://digital.nhs.uk/services/general-practice-gp-collections/service-information/nhs-health-checks</t>
  </si>
  <si>
    <t>IAR0000379 - Summary Care Record.docx</t>
  </si>
  <si>
    <t xml:space="preserve">Once the data is placed on the SCR from GP records, NHS Digital is Data Controller on behalf of Secretary of State and there is a designated Data Protection Officer. </t>
  </si>
  <si>
    <t xml:space="preserve">SCR supports direct care only – as defined in “Information: To Share Or Not To Share? The Information Governance Review”; (S3, page 35)  Purpose for processing by NHS Digital is to fulfil legal obligation under Direction. </t>
  </si>
  <si>
    <t>Legal obligation: the processing is necessary for NHS D to comply with the law“Processing is necessary for compliance with a legal obligation to which the controller is subject” Article 6(1)(c). Legal obligation by virtue of the Spine 2 Direction. A Direction is a mechanism of instruction to NHS Digital from Department of Health or Social Care and NHS England. 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t>
  </si>
  <si>
    <t xml:space="preserve">Data items in the core SCR are described on this web page https://digital.nhs.uk/services/summary-care-records-scr; Data items in the SCR with Additional Information are described on this web page https://digital.nhs.uk/services/summary-care-records-scr/additional-information-in-scr; </t>
  </si>
  <si>
    <t xml:space="preserve">Users of the SCR are, or are overseen by, registered and regulated care professionals. </t>
  </si>
  <si>
    <t xml:space="preserve">There are no transfers to third countries. </t>
  </si>
  <si>
    <t>NHS Records Management Code of Practice for Health and Social Care is applied by GP Practices, NHS Digital and care organisations whose staff access SCR. This Code provides retention schedules for all types of care records and their derivation (S3, page 26 and A3, page 53) Current practice for NHS Digital is to retain records for life +30 years. The SCR service commenced in 2007 (11 years ago) so no data has exceeded this period</t>
  </si>
  <si>
    <t>For NHS Digital, under Article 6(1)(c): - Right to be informedRight of accessRight to rectificationRight to restrict processing – where an individual contests the accuracy of the personal data, processing should be restricted until accuracy has been verifiedPatients and citizens can exercise these rights.</t>
  </si>
  <si>
    <t>Patients have a right and mechanism to withdraw from having a SCR record – through GP</t>
  </si>
  <si>
    <t>GP Medical Record</t>
  </si>
  <si>
    <t>Summary Care Record</t>
  </si>
  <si>
    <t>IAR0000379</t>
  </si>
  <si>
    <t xml:space="preserve">The Summary Care Record (SCR) is a patient information system provided as a service to care organisations to support direct care. It is an electronic summary of key clinical information (including medicines, allergies and adverse reactions) about a patient, sourced from the GP record. It is used by authorised healthcare professionals, with the patient’s consent, to support their care and treatment. Where a patient and their doctor wish to add additional information to the patient’s Summary Care Record, this may be added with the explicit consent of the patient. It is being successfully used in many settings across the NHS, such as A&amp;E departments, hospital pharmacies, NHS 111 and GP out of hours services and walk in centres.
Data is collected from GP applications, held by NHS Digital and then made available to care professionals at the point of care. In England 96% of the population have a Summary Care Record and a further 18% have had the content significantly enhanced to contain a considerable proportion of their record and this number is rising.
</t>
  </si>
  <si>
    <t>[C] - Summary Care Futures P0580/07</t>
  </si>
  <si>
    <t>Article 6(1)(c</t>
  </si>
  <si>
    <t>Summary Care Record (SCR)</t>
  </si>
  <si>
    <t>The Summary Care Record (SCR) is an electronic record of important patient health information created from GP Medical records. It can be seen and used by authorised staff in the health and care system involved in the patients direct care</t>
  </si>
  <si>
    <t>The Summary Care Record (SCR) is an electronic record of important patient health information created from GP Medical records. It can be seen and used by authorised staff in the health and care system involved in the patient's direct care.</t>
  </si>
  <si>
    <t>Authorised health and care staff</t>
  </si>
  <si>
    <t>Life + 30 years minimum</t>
  </si>
  <si>
    <t>Consent not the basis for processing - An Opt Out option is available via patient's GP Practice</t>
  </si>
  <si>
    <t>https://digital.nhs.uk/services/summary-care-records-scr</t>
  </si>
  <si>
    <t>IAR0000386 - Corporate Website.docx</t>
  </si>
  <si>
    <t>NHS Digital 1 Trevelyan Square, Boar Lane, Leeds, LS1 6AECatherine Nicolson</t>
  </si>
  <si>
    <t xml:space="preserve">Users submit data via 25 online forms which are sent to various teams.  We use cookies and IP information to improve the service we provide. </t>
  </si>
  <si>
    <t>We have a legal basis under Health and Social Care Act 2012 Schedule 18 Part 10 (1):http://www.legislation.gov.uk/ukpga/2012/7/schedule/18/enactedHaving a website is part of our public function.We have a legal basis under GDPR article 1(e) processing is necessary for the performance of a task carried out in the public interest or in the exercise of official authority vested in the controller;</t>
  </si>
  <si>
    <t>We email the data to the following addresses/teams:assurance@nhs.netchristopher.cox2@nhs.netcpis@nhs.netDNSTeam@nhs.netengland.dsp@nhs.net enquiries@digital.nhs.uk enquiries@nhsdigital.nhs.ukgp2gp@nhs.netinformation.standards@nhs.netnewoptoutenquiries@nhs.netnhs.ers@nhs.netnhsdigital.suppliernetwork@nhs.netnwwmorders-rahardware@nhs.netssd.nationalservicedesk@nhs.netwebsitedevelopment@nhs.netWe do not forward our data to third parties.</t>
  </si>
  <si>
    <t>We do not transfer data to third countries or parties.Our new Content Management System will be hosted on servers in Amsterdam.  We are considering encryption of data and periodic security testing.</t>
  </si>
  <si>
    <t>3 years; unless the person contacts us to remove the data or modified it.</t>
  </si>
  <si>
    <t>We provide information on our website at:https://digital.nhs.uk/privacy-and-cookies about the ways in which personal data is used.The website contains a section on Privacy and cookies.  These statements are also being revised.Here we outline information we capture and what we use it for as well as how individuals can opt out of our communications. We provide general information about how we meet existing data protection legislation and the principles of the Data Protection Act (1998) – We are currently revising the wording.We provide information about how a person can access their information. We provide the legal basis for where we collected information and why we process it.We provide a short statement about personal information and its use before form data is sent to us.</t>
  </si>
  <si>
    <t>We are processing the data because it is necessary article 6 1 (e)  and will provide information on:The right to be informedThe right of accessThe right to rectificationThe right to erasureThe right to restrict processingThe right to data portabilityThe right to objectWe do not explicitly ask for consent.</t>
  </si>
  <si>
    <t>Yes.</t>
  </si>
  <si>
    <t>We intend to use personalisation and present website content according to user preferences set by the user.</t>
  </si>
  <si>
    <t>The data subject submits the information themselves.</t>
  </si>
  <si>
    <t>We also intend to use Artificial Intelligence and cookies on the new Bloom reach system to customise content for the end user based on consolidated past data or preferences.  This does not discriminate the user of the website in an unfair way.</t>
  </si>
  <si>
    <t>Corporate Website</t>
  </si>
  <si>
    <t>IAR0000386</t>
  </si>
  <si>
    <t>Corporate website (digital.nhs.uk)</t>
  </si>
  <si>
    <t>NHS Digital Corporate Website Phase 2 P0549/01</t>
  </si>
  <si>
    <t>NHS Digital website</t>
  </si>
  <si>
    <t>Users submit data via 25 online forms which are sent to various teams.  We use cookies and IP information to improve the service we provide. </t>
  </si>
  <si>
    <t>Users submit data through online forms which are sent to NHS Digital teams. Cookies and internet protocol (IP) information are used to improve the service provided.</t>
  </si>
  <si>
    <t>Public Interest and Health and Social Care Act (2012) – Schedule 18, part 10 (1)</t>
  </si>
  <si>
    <t>Data subject</t>
  </si>
  <si>
    <t>IAR0000395-HSCN Connection Agreements Transparency Checklist.docx</t>
  </si>
  <si>
    <t>The Health and Social Care Network (HSCN) Connection Agreements sets out the things that HSCN Customers must do before and whilst using their HSCN Service. The Connection Agreement processes a small amount of Personal Data: this is Name, Address, Postcode, Email Address, IP Address and Telephone Number. We need to process this data to provide the HSCN service.</t>
  </si>
  <si>
    <t>Direction from Secretary of State under sections 254(1) and (6), 274(2), 304(9) and (10) of the Health and Social Care Act 2012 to establish and operate informatics systems for the collection or analysis of information, and to exercise systems delivery functions.Article 6 (1c) - processing is necessary for compliance with a legal obligation to which the controller is subject</t>
  </si>
  <si>
    <t>N/A: The HSCN Programme doesn’t transfer the Personal Data associated to the Connection Agreement process to any other parties.</t>
  </si>
  <si>
    <t>N/A: the HSCN Programme does not transfer data to third countries.</t>
  </si>
  <si>
    <t>A HSCN Connection Agreement is required for the period of time a 'live' HSCN Service is being consumed by a Customer. Following the cessation HSCN Services the Connection Agreement can be destroyed after 2 years post this date.</t>
  </si>
  <si>
    <t>Failure to sign a Connection Agreement would prevent a Customer from obtaining HSCN Services. The Connection Agreement is the formal agreement by the customer to a number of terms / obligations.</t>
  </si>
  <si>
    <t>The Connection Agreement process contains no automated decision making. The only decision made through the Connection Agreement process / or based on the Connection Agreement process being the ‘Agreement’ of a Customer through their ‘signing’ of the CA.</t>
  </si>
  <si>
    <t>CN Connection Agreements Transparency Checklist</t>
  </si>
  <si>
    <t>IAR0000395</t>
  </si>
  <si>
    <t xml:space="preserve">The HSCN Connection Agreements sets out the things that HSCN Customers must do before and whilst using their HSCN Service. The Connection Agreement processes a small amount of Personal Data, this is Name, Address, Postcode, Email Address and Telephone Number. </t>
  </si>
  <si>
    <t>Health and Social Care Network (HSCN) connection agreements</t>
  </si>
  <si>
    <t>The Health and Social Care Network (HSCN) connection agreements sets out the things that HSCN customers must do before and whilst using their HSCN Service. The connection agreement processes a small amount of personal data: name, address, postcode, email address, internet protocol (IP) address and telephone number. This data is needed to provide the HSCN service.</t>
  </si>
  <si>
    <t>IAR0000487-CRM Dynamics 365 (draft).docx</t>
  </si>
  <si>
    <t>To respond/liaise with customers to answer their enquiries</t>
  </si>
  <si>
    <t>This is still Work in ProgressWe have had a meeting with Paul Harris, Records Manager. It was agreed that the CC would need to put a schedule/document together on enquiry types and the retention for each subject/category type.This Options Paper will require Director level for sign off – 1st draft due for review by GDPR team end of Feb 2018</t>
  </si>
  <si>
    <t>Data subjects are able to exercise the following rights:Right to be informed Right of access Right of rectification Right to restrict processingRight to object</t>
  </si>
  <si>
    <t>M Dynamics 365 (draft)</t>
  </si>
  <si>
    <t>IAR0000487</t>
  </si>
  <si>
    <t xml:space="preserve">CRM is currently used as a contact and enquiry management tool for the contact centre, for the DARS (data access request service) to track customer applications, for the HSCN Connection Agreement process and for a number of other stakeholder engagement activities. </t>
  </si>
  <si>
    <t>Microsoft Dynamics 365</t>
  </si>
  <si>
    <t xml:space="preserve">The Microsoft Dynamics 365 customer relationship management (CRM) tool is used by NHS Digital to support and reply to customer enquires. </t>
  </si>
  <si>
    <t>IAR0000501 - DNS Contacts Transparency Checklist v1.0.docx</t>
  </si>
  <si>
    <t xml:space="preserve">As part of the process and ongoing operational activity undertaken by the DNS Function, they have a requirement to contact and work closely with Organisations who consume DNS Services provisioned by NHS Digital. As a consequence, the DNS Function hold a list of Contacts within each of these Organisations. The Information Asset consists a small number of Personally Identifiable Data Items. Customer data was obtained: during the intial request and fulfilment of services from the DNS Function; from Customers who make contact / enquire to the DNS Function who are interested in DNS services; and, directly from Customers during ongoing Customer Management activities. Customers provided this information to the Authority to enable: contact to be made to undertake discussions about DNS Services;implementation of new DNS Services; resolution of Incidents and issues related to DNS;  </t>
  </si>
  <si>
    <t>Direction from Secretary of State under sections 254(1) and (6), 274(2), 304(9) and (10) of the Health and Social Care Act 2012 to establish and operate informatics systems for the collection or analysis of information, and to exercise systems delivery functions.</t>
  </si>
  <si>
    <t>N/A: the DNS Contact data is not shared with any party outside NHS Digitial.</t>
  </si>
  <si>
    <t>The DNS Contact data is not transferred to third countries.</t>
  </si>
  <si>
    <t>The DNS Contact lists are continually updated based on the 'live' Services provided by the DNS Team - Customers who no longer consume DNS Services are removed from lists.</t>
  </si>
  <si>
    <t>Failure of Data Subjects to provide their data would mean that Customers would be unable to consume DNS Services provisioned by NHS Digital. Customers contact details are required in order to ensure that NHS Digital has a point of contact within the organisations that have been provisioned with DNS Services.</t>
  </si>
  <si>
    <t>N/A – no automated decision making is applied to the Contact information.</t>
  </si>
  <si>
    <t>DNS Contacts Transparency Checklist v1</t>
  </si>
  <si>
    <t>IAR0000501</t>
  </si>
  <si>
    <t xml:space="preserve">As part of the process and ongoing operational activity undertaken by the DNS Function, they have a requirement to contact and work closely with Organisations who consume DNS Services provisioned by NHS Digital. As a consequence, the DNS Function hold a list of Contacts within each of these Organisations. The Information Asset consists a small number of Personally Identifiable Data Items (Name, Address, Postcode, Email Address, Mobile Phone Number). 
Data Items are used by the Authority for; 1) contact to be made to undertake discussions about DNS Services; 2) implementation of new DNS Services; 3) resolution of Incidents and issues related to DNS.
Customers are aware that the DNS Team hold their Personal Data for the purposes above.
</t>
  </si>
  <si>
    <t>Deployment Issue Resolution P0046/03</t>
  </si>
  <si>
    <t>Domain Name System (DNS) contacts</t>
  </si>
  <si>
    <t>The DNS (Domain Name System) team work with operators to move servers and services to different internet protocol (IP) addresses invisibly, whilst keeping the DNS naming the same for users. As part of this service the team may keen a small amount of information about customers to help support the service.  </t>
  </si>
  <si>
    <t>https://digital.nhs.uk/services/networking-addressing</t>
  </si>
  <si>
    <t>IAR0000502 - HSCN IPAM Contacts Transparency Checklist.docx</t>
  </si>
  <si>
    <t xml:space="preserve">As part of the process and ongoing operational activity undertaken by the Domain Name Services (DNS) Function, they have a requirement to contact and work closely with Organisations who consume DNS Services provisioned by NHS Digital. As a consequence, the DNS Function hold a list of Contacts within each of these Organisations. The Information Asset consists a small number of Personally Identifiable Data Items. Customer data was obtained: during the intial request and fulfilment of services from the DNS Function; from Customers who make contact / enquire to the DNS Function who are interested in DNS services; and, directly from Customers during ongoing Customer Management activities. Customers provided this information to the Authority to enable: contact to be made to undertake discussions about DNS Services;implementation of new DNS Services; resolution of Incidents and issues related to DNS; </t>
  </si>
  <si>
    <t>N/A: the IPAM Contact data is not shared with any party outside the HSCN Programme / other parts of NHS Digitial.</t>
  </si>
  <si>
    <t>The IPAM Contact data is not transferred to third countries.</t>
  </si>
  <si>
    <t>The IPAM Contact lists are continually updated based on the 'live' Services provided by the IPAM Team - Customers who no longer consume IP Services are removed from lists following the recovery / retirement of IP Addresses.</t>
  </si>
  <si>
    <t>Failure of Data Subjects to provide their data would mean that Customers would be unable to consume IP Addresses provisioned by NHS Digital. Customers contact details are required in order to ensure that the NHS Digital has a point of contact within the organisations that have been provisioned with IP Addresses.</t>
  </si>
  <si>
    <t>HSCN IPAM Contacts Transparency Checklist</t>
  </si>
  <si>
    <t>IAR0000502</t>
  </si>
  <si>
    <t xml:space="preserve">As part of the process and ongoing operational activity undertaken by the IPAM Function they have a requirement to contact and work closely with Organisations who consume IP Addresses / Services provisioned by NHS Digital. As a consequence the IPAM Function hold Contact details for each of these Organisations. The Information Asset consists a small number of Personal Data Items (Name, Address, Postcode, Email Address, Mobile Phone Number).
Customers provided this information to the Authority to enable; contact to be made to undertake discussions about IP Services; implementation of new IP Services; 
• resolution of Incidents and issues related to IP Addressing; 
Customers are aware that the IP Team hold their Personal Data for the purposes above.
</t>
  </si>
  <si>
    <t>Health and Social Care Network (HSCN) internet protocol address management (IPAM) contacts</t>
  </si>
  <si>
    <t>IAR0000506 - ODS Portal.docx</t>
  </si>
  <si>
    <t>NHS Digital, 1, Trevelyan Square, Boar Lane, Leeds LS1 6AE0300 303 5678enquiries@nhsdigital.nhs.ukData Protection Officer – Catherine Nicholson</t>
  </si>
  <si>
    <t>Yes- reference data is required to to allow the identificastion of key roles within the NHS/Social CareHealth and Social Care Act 2012 Schedule 18, paragraph 10 (1)Article 6 (1e) – Public task - processing is necessary for the performance of a task carried out in the public interest or in the exercise of official authority vested in the controller</t>
  </si>
  <si>
    <t>ODS Portal</t>
  </si>
  <si>
    <t>IAR0000506</t>
  </si>
  <si>
    <t>This web based application acts as a public facing interface to the organisation data maintained by ODS. Users can search for any organisation which are published and can also perform geographic searches to find the Local Authority, Higher Health Authority and Clinical Commissioning Group by postcode.</t>
  </si>
  <si>
    <t>Organisation Data Service - Maintain P0559/07</t>
  </si>
  <si>
    <t>Organisation Data Service (ODS) portal</t>
  </si>
  <si>
    <t>The Organisation Data Service (ODS) portal provides a quick and easy search facility for organisation details using an organisation code.</t>
  </si>
  <si>
    <t>IAR0000507 - ODS API Suite.docx</t>
  </si>
  <si>
    <t xml:space="preserve">Caldicott Guardian – Contractual request through Office of the National Data Guardians(Dame Fiona Caldicott).SIRO/IAO – Onligation to allow NHS/Social Care/Public the access to understand who is running this role against organisational entities.Failing to provide this information slows down the process to report an issue to the appropriate person running these roles.  </t>
  </si>
  <si>
    <t>ODS API Suite</t>
  </si>
  <si>
    <t>IAR0000507</t>
  </si>
  <si>
    <t xml:space="preserve">Delivery of ODS data through two APIs
• an API aligned to the SCCI standard which allows consumers to synchronise changes into a local data store 
“ODS ORD API” 
• a transactional API based on the HL7 FHIR standard 
“ODS FHIR Lookup API” 
</t>
  </si>
  <si>
    <t>Relating to non- confidential/ non- personal data</t>
  </si>
  <si>
    <t>Organisation Data Service (ODS) application programming interface (API) suite</t>
  </si>
  <si>
    <t>We provide reference data to support NHS and Social Care IT systems</t>
  </si>
  <si>
    <t>Provision of reference data supporting NHS and social care IT systems. </t>
  </si>
  <si>
    <t>IAR0000517 - Cisco WebEx.docx</t>
  </si>
  <si>
    <t>User data is stored in order to create accounts  to provide NHS Digital staff access to the Webex system</t>
  </si>
  <si>
    <t xml:space="preserve">Data is stored for the duration the user is active in the organisation. Once the leaver processes are initiated user data and accounts are removed from the system </t>
  </si>
  <si>
    <t>Consent is given with initial employment and required for continued access to this corporate system. Consent is withdrawn at the end of employment.</t>
  </si>
  <si>
    <t>Cisco WebEx</t>
  </si>
  <si>
    <t>IAR0000517</t>
  </si>
  <si>
    <t xml:space="preserve">Cisco hosted meeting solution. Collection of user information to create WebEx accounts to host and join meetings.
Data Risk Model
https://hscic365.sharepoint.com/:x:/r/sites/ICTSMT/_layouts/15/doc.aspx?sourcedoc=%7B5ee149d3-85e6-4521-aca2-06885cde212c%7D&amp;action=default&amp;uid=%7B5EE149D3-85E6-4521-ACA2-06885CDE212C%7D&amp;ListItemId=88&amp;ListId=%7B1B946999-0C84-4D0E-9CAB-E4FF45329AEC%7D&amp;odsp=1&amp;env=prod </t>
  </si>
  <si>
    <t>Corporate ICT P0424/09</t>
  </si>
  <si>
    <t xml:space="preserve">User data is stored in order to create accounts  to provide NHS Digital staff access to the Webex system. Provide </t>
  </si>
  <si>
    <t>A communications tool, where personal data is used for creation of user accounts supporting application usage and management.</t>
  </si>
  <si>
    <t>IAR0000518 - Cisco Jabber.docx</t>
  </si>
  <si>
    <t>User data is stored in order to create accounts  to provide NHS Digital staff access to the Jabber system</t>
  </si>
  <si>
    <t>Data is stored for the duration the user is active in the organisation. Once the leaver processes are initiated user data and accounts are removed from the system</t>
  </si>
  <si>
    <t>Cisco Jabber</t>
  </si>
  <si>
    <t>IAR0000518</t>
  </si>
  <si>
    <t xml:space="preserve">System to allow Instant Messaging and Presence and softphone access. This will store details of staff in order to give access to this system.
Data Risk Model
https://hscic365.sharepoint.com/:x:/r/sites/ICTSMT/_layouts/15/doc.aspx?sourcedoc=%7B5ee149d3-85e6-4521-aca2-06885cde212c%7D&amp;action=default&amp;uid=%7B5EE149D3-85E6-4521-ACA2-06885CDE212C%7D&amp;ListItemId=88&amp;ListId=%7B1B946999-0C84-4D0E-9CAB-E4FF45329AEC%7D&amp;odsp=1&amp;env=prod </t>
  </si>
  <si>
    <t>IAR0000519 - Cisco Unity Voicemail.docx</t>
  </si>
  <si>
    <t>User data is stored in order to create accounts  to provide NHS Digital staff access to the Unity system</t>
  </si>
  <si>
    <t>Cisco Unity Voicemail</t>
  </si>
  <si>
    <t>IAR0000519</t>
  </si>
  <si>
    <t>System for recording user phone extension Voicemails. System includes data relating to staff in order to give access to the system.</t>
  </si>
  <si>
    <t>Cisco Unity voicemail</t>
  </si>
  <si>
    <t>Data Services for Commissioners Regional Offices (DSCRO) - Diagnostic Services</t>
  </si>
  <si>
    <t xml:space="preserve">NHS Digital 1 Trevelyan Square, Boar Ln, Leeds LS1 6AE0300 303 5678Catherine Nicholson </t>
  </si>
  <si>
    <t>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t>
  </si>
  <si>
    <t>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t>
  </si>
  <si>
    <t xml:space="preserve">Health data </t>
  </si>
  <si>
    <t>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t>
  </si>
  <si>
    <t xml:space="preserve">No third country transfers undertaken </t>
  </si>
  <si>
    <t>A maximum of 10 years</t>
  </si>
  <si>
    <t>Right to be informedRight of accessRight to rectificationRight to restrict processing – where an individual contests the accuracy of the personal data, processing should be restricted until accuracy has been verified</t>
  </si>
  <si>
    <t xml:space="preserve">Consent not used </t>
  </si>
  <si>
    <t xml:space="preserve">Data Subjects have the right to lodge a complaint with the Information Comissioner’s Office. </t>
  </si>
  <si>
    <t xml:space="preserve">The Data Services for Commissioners Regional Offices (DSCRO) Local Provider Flows (LPFs) are sourced direct from hospitals, clinics, community health bodies, etc.They come into Data Services for Commissioners Regional Offices (DSCRO)s from contracting systems/local databases within the above organisations. </t>
  </si>
  <si>
    <t xml:space="preserve"> Data Services for Commissioners Regional Offices (DSCRO) v</t>
  </si>
  <si>
    <t>IAR0000523</t>
  </si>
  <si>
    <t>Data Services for Commissioners Regional Offices (DSCRO) - Emergency care</t>
  </si>
  <si>
    <t>IAR0000527</t>
  </si>
  <si>
    <t>A Data Services for Commissioners Regional Office (DSCRO) work with data from GP practices and NHS hospital trusts in regional processing centres. Staff follow strict rules on accessing, analysing and processing data. The powers granted to the organisation by the Health and Social Care Act 2012 which means that staff are operating within an approved legal framework.</t>
  </si>
  <si>
    <t>10 years maximum</t>
  </si>
  <si>
    <t>NHS funded organisation providing health and care</t>
  </si>
  <si>
    <t>https://digital.nhs.uk/services/data-services-for-commissioners-dsfc</t>
  </si>
  <si>
    <t>IAR0000524-NAS Transparency Checklist.docx</t>
  </si>
  <si>
    <t>The HSCN Network Analytics Service (NAS) is a new service that monitors the heartbeat of the HSCN and identifies any new or anomalous behaviour on any part of HSCN.It takes real-time feeds from HSCN connections, the ANM service and the Domain Naming Servers (DNS), proactively looking for anomalous behaviour. Any anomalous behaviour is alerted to the NHS Digital cyber security team who can investigate further.NAS was specifically designed to counter the rising threat from encrypted traffic. It focuses on the source, destination and type of traffic, instead of relying on being able to read the content of the traffic. The NAS service will also benefit from early warning information from sources such as National Cyber Security Centre (NCSC).</t>
  </si>
  <si>
    <t>N/A: Data is not shared with any party outside NHS Digital.</t>
  </si>
  <si>
    <t>N/A: NAS data will be stored for 2 years or less.</t>
  </si>
  <si>
    <t>N/A (we are not relying on consent as our processing condition).</t>
  </si>
  <si>
    <t>The Personal Data (IP Addresses) are key to the NAS Service – without these the service can’t function. NAS is a critical tool in HSCN’s / NHS security.</t>
  </si>
  <si>
    <t>N/A: no automated decision making is undertaken as part of the NAS service.</t>
  </si>
  <si>
    <t>S Transparency Checklist</t>
  </si>
  <si>
    <t>IAR0000524</t>
  </si>
  <si>
    <t>The HSCN Network Analytics Service (NAS) is a service that monitors the heartbeat of HSCN and identifies any new or anomalous behaviour on any part of HSCN.
It takes real-time feeds from HSCN connections, the ANM service and the Domain Naming Servers (DNS), proactively looking for anomalous behaviour. Any anomalous behaviour is alerted to the NHS Digital cyber security team who can investigate further.
NAS was specifically designed to counter the rising threat from encrypted traffic. It focuses on the source, destination and type of traffic, instead of relying on being able to read the content of the traffic. The NAS service will also use early warning information from sources such as National Cyber Security Centre (NCSC).</t>
  </si>
  <si>
    <t>HSCN Delivery - SA P0190/14</t>
  </si>
  <si>
    <t>Health and Social Care Network (HSCN) Network Analytics Service (NAS)</t>
  </si>
  <si>
    <t>The Health and Social Care Network (HSCN) is a secure way for health and social care organisations to share information. Some elements of HSCN are delivered centrally by NHS Digital or its partners, and others can be supplied by any organisation which can demonstrate that they comply with the standards. The HSCN Network Analytics Services (NAS) monitors HSCN and identifies any new or different behaviour on any part of HSCN.</t>
  </si>
  <si>
    <t>IAR0000525 -Data Services for Commissioners Regional Offices (DSCRO).docx</t>
  </si>
  <si>
    <t>SCRO</t>
  </si>
  <si>
    <t>IAR0000525</t>
  </si>
  <si>
    <t xml:space="preserve">Data Services for Commissioning - Ambulance 
Subset of the data flows over Data Landing Portal  </t>
  </si>
  <si>
    <t>DSfC SUS Live Service P0563/01</t>
  </si>
  <si>
    <t>Data Services for Commissioners Regional Offices (DSCRO) - Ambulance</t>
  </si>
  <si>
    <t>IAR0000526 -Data Services for Commissioners Regional Offices (DSCRO).docx</t>
  </si>
  <si>
    <t>IAR0000526</t>
  </si>
  <si>
    <t xml:space="preserve">Data Services for Commissioning 
Subset of the data flows over the Data Landing Portal </t>
  </si>
  <si>
    <t>Data Services for Commissioners Regional Offices (DSCRO) - Diagnostic services</t>
  </si>
  <si>
    <t>IAR0000528 - Data Services for Commissioners Regional Offices (DSCRO).docx</t>
  </si>
  <si>
    <t>Data Services for Commissioners Regional Offices (DSCRO)</t>
  </si>
  <si>
    <t>IAR0000528</t>
  </si>
  <si>
    <t xml:space="preserve">Data Services for Commissioning 
Flows over the Data Landing Portal </t>
  </si>
  <si>
    <t>Data Services for Commissioners Regional Offices (DSCRO) - Community</t>
  </si>
  <si>
    <t>IAR0000529 - Data Services for Commissioners Regional Offices (DSCRO) -Transparency Checklist  .docx</t>
  </si>
  <si>
    <t xml:space="preserve">Data Services for Commissioners Regional Offices (DSCRO) -Transparency Checklist  </t>
  </si>
  <si>
    <t>IAR0000529</t>
  </si>
  <si>
    <t xml:space="preserve">Data Services for Commissioners - Demand for Services 
Flows over the Data Landing Platform </t>
  </si>
  <si>
    <t>Data Services for Commissioners Regional Offices (DSCRO) - Demand for service</t>
  </si>
  <si>
    <t>IAR0000530-  Data Services for Commissioners Regional Offices (DSCRO) .docx</t>
  </si>
  <si>
    <t xml:space="preserve">Data Services for Commissioners Regional Offices (DSCRO) </t>
  </si>
  <si>
    <t>IAR0000530</t>
  </si>
  <si>
    <t xml:space="preserve">Data Services for Commissioners - Experience, Quality &amp; Outcomes 
Flows over Data Landing Portal </t>
  </si>
  <si>
    <t>Data Services for Commissioners Regional Offices (DSCRO) - Experience, quality and outcomes</t>
  </si>
  <si>
    <t>IAR0000531 -  Data Services for Commissioners Regional Offices (DSCRO) .docx</t>
  </si>
  <si>
    <t xml:space="preserve"> Data Services for Commissioners Regional Offices (DSCRO) </t>
  </si>
  <si>
    <t>IAR0000531</t>
  </si>
  <si>
    <t xml:space="preserve">Data Services for Commissioners - Mental Health 
Data flows over the Data Landing Portal </t>
  </si>
  <si>
    <t>Data Services for Commissioners Regional Offices (DSCRO) - Mental health</t>
  </si>
  <si>
    <t>IAR0000532 -  Data Services for Commissioners Regional Offices (DSCRO) .docx</t>
  </si>
  <si>
    <t>IAR0000532</t>
  </si>
  <si>
    <t xml:space="preserve">Data Services for Commissioners  - other data not covered elsewhere 
Flows over the Data Landing Portal </t>
  </si>
  <si>
    <t>Data Services for Commissioners Regional Offices (DSCRO) - Other data not elsewhere classified (NEC)</t>
  </si>
  <si>
    <t>IAR0000533-  Data Services for Commissioners Regional Offices (DSCRO)  .docx</t>
  </si>
  <si>
    <t xml:space="preserve">Data Services for Commissioners Regional Offices (DSCRO)  </t>
  </si>
  <si>
    <t>IAR0000533</t>
  </si>
  <si>
    <t xml:space="preserve">Data Services for Commissioners - population data 
Flows over the Data Landing Portal </t>
  </si>
  <si>
    <t>Data Services for Commissioners Regional Offices (DSCRO) - Population data</t>
  </si>
  <si>
    <t>IAR0000534-  Data Services for Commissioners Regional Offices (DSCRO)  .docx</t>
  </si>
  <si>
    <t>IAR0000534</t>
  </si>
  <si>
    <t xml:space="preserve">Data Services for Commissioners - Primary Care Services 
Data flows over the Data Landing Portal </t>
  </si>
  <si>
    <t>Data Services for Commissioners Regional Offices (DSCRO) - Primary care services</t>
  </si>
  <si>
    <t>IAR0000535 -  Data Services for Commissioners Regional Offices (DSCRO) .docx</t>
  </si>
  <si>
    <t>IAR0000535</t>
  </si>
  <si>
    <t xml:space="preserve">Data Services for Commissioners - Public Health &amp; Screening Services
Data Flows over the Data Landing Portal </t>
  </si>
  <si>
    <t>Data Services for Commissioners Regional Offices (DSCRO) - Public health and screening services</t>
  </si>
  <si>
    <t>IAR0000536 -  Data Services for Commissioners Regional Offices (DSCRO) .docx</t>
  </si>
  <si>
    <t>IAR0000536</t>
  </si>
  <si>
    <t xml:space="preserve">Data sharing for Commissioners 
Data flows over the Data Landing Portal  </t>
  </si>
  <si>
    <t>Data Services for Commissioners Regional Offices (DSCRO) - Acute</t>
  </si>
  <si>
    <t>IAR0000538 - HSCN Network Monitoring Service (NMS)  Transparency Checklist.docx</t>
  </si>
  <si>
    <t>Data is processed in order to identify and resolve networking issues as quickly as possible. Ultimately this service shall ensure NHS Services are available / less un-available to the Customers.</t>
  </si>
  <si>
    <t>Direction from Seceretary of State under sections 254(1) and (6), 274(2), 304(9) and (10) of the Health and Social Care Act 2012 to establish and operate informatics systems for the collection or analysis of information, and to exercise systems delivery functions.</t>
  </si>
  <si>
    <t>NMS collects personal data in the form of IP addresses as standard.Where approval is gained, NMS has the potential to capture more personal data including sensitive personal data of the content of the data packet. This information is used to resolve serious networking incidents.</t>
  </si>
  <si>
    <t>N/A: NMS data is not transferred to any parties external to NHS Digital</t>
  </si>
  <si>
    <t>N/A: no data is transferred to third countries.</t>
  </si>
  <si>
    <t>The ‘normal’ data captured (header ) information’ shall be stored for period of 6 months.The ‘full payload’ capture shall be stored for no more than 2 weeks then destroyed.</t>
  </si>
  <si>
    <t>The Peering Exchange Service (PES) – this is the core of the networking infrastructure to allow suppliers to communicate with one another. At the core, we intercept network traffic/information for analysis.</t>
  </si>
  <si>
    <t>N/A: no automated decision making is undertaken by the NMS.</t>
  </si>
  <si>
    <t>HSCN Network Monitoring Service (NMS)  Transparency Checklist</t>
  </si>
  <si>
    <t>IAR0000538</t>
  </si>
  <si>
    <t xml:space="preserve">The NMS service directs a copy of the network traffic traversing the HSCN Peering Exchange to “in-premise” NMS equipment.  As standard the 'system' will discard the payload and extract relevant routing information from the packet headers for onward forwarding to NMS.  By exception, the 'Full Payload' associated to the data shall also be captured / analysed. </t>
  </si>
  <si>
    <t>Health and Social Care Network (HSCN) Network Monitoring Service (NMS)</t>
  </si>
  <si>
    <t>Necessary to identify and resolve networking issues to maintain network resilience.</t>
  </si>
  <si>
    <t>To identify and fix networking issues, in order to maintain network resilience.</t>
  </si>
  <si>
    <t>2 weeks minimum</t>
  </si>
  <si>
    <t>IAR0000540  -HSCN Connectivity Procurement Prj_1200 Transparency Checklist v0.1.docx</t>
  </si>
  <si>
    <t>The scope relates only to Personal Data processed in restricted countries (means any country or countries that are not within the EEA and which have not been determined to be adequate by the European Commission pursuant to Article 25(6) of Directive 95/46/EC) by the supplier of the Prj_1200 contract. The Personal Data in question encompasses site contact names and customer representative details i.e. customer contact details that the supplier needs to collect for the purposes of their ordering systems and to provide service incident support.The data in question would be the customer’s site addresses and telephone details that are publically available via the internet and the NHS’s ODS database and the name of the customer contract representative</t>
  </si>
  <si>
    <t>Where necessary for the operation of the services the supplier will share the data with its supply chain.</t>
  </si>
  <si>
    <t>Access provided to India and the Philippines. All data hosted in the EEA. See the DPIA for information on supplier controls and safeguards.</t>
  </si>
  <si>
    <t>It would be expected that the data will be retained for the duration of the contract (i.e. up to 5 years).</t>
  </si>
  <si>
    <t>The data subjects are NHS Digital staff and they will have the rights conveyed by all relevant data protection legislation.Rights they can exercise are:Right to be informedRight of accessRight to rectificationRight to restrict processing – where an individual contests the accuracy of the personal data, processing should be restricted until accuracy has been verified</t>
  </si>
  <si>
    <t>If you wish to lodge a complaint with the supervisory authority about how the supplier has managed your data then the relevant body to contact is the Information Commissioner’s Office, Wycliffe House Water Lane, Wilmslow SK9 5AF www.ico.gov.uk</t>
  </si>
  <si>
    <t>Failure to provide the data would prevent the supplier for providing the services required under the contract.</t>
  </si>
  <si>
    <t>N/A – no automated decision making is applied to the data.</t>
  </si>
  <si>
    <t>NHS Digital staff may provide the contact details of other relevant NHS Digital staff to the supplier. For example, the contract manager’s contact details may be provided by another member of NHS Digital staff.</t>
  </si>
  <si>
    <t>HSCN Connectivity Procurement Prj_1200 Transparency Checklist v0</t>
  </si>
  <si>
    <t>IAR0000540</t>
  </si>
  <si>
    <t>The Supplier holds and processes the Personal Data of NHS Digital staff, this includes the processing of this Personal Data in sites outside the EEA. 
The Personal Data in question encompasses site contact names and customer representative details i.e. customer contact details that the supplier needs to collect for the purposes of their ordering systems and to provide service incident support.
The data in question would be the customer’s site addresses and telephone details that are publically available via the internet and the NHS’s ODS database and the name of the customer contract representative.</t>
  </si>
  <si>
    <t>Health and Social Care Network (HSCN) Connectivity Procurement</t>
  </si>
  <si>
    <t>Personal data encompasses site contact names and customer representative details i.e. customer contact details that the supplier needs to collect for the purposes of their ordering systems and to provide service incident support.</t>
  </si>
  <si>
    <t>Assistance to suppliers of Health and Social Care Network (HSCN) services by providing a list of customer contact details, so that they can use this information for their ordering systems and to provide service incident support.</t>
  </si>
  <si>
    <t>Outside Europe - Contact Details</t>
  </si>
  <si>
    <t>IAR0000548-HSCN Trust Funding Transparency Checklist v1.0.docx</t>
  </si>
  <si>
    <t>The Trust Funding application process was developed by the HSCN Programme as a means for Trusts to continue to apply for and receive Funding in the short-term to cover migration and an initial period of operations.</t>
  </si>
  <si>
    <t>N/A: the personal data related to Trust Funding Applications is not shared with any party outside the HSCN Programme / other parts of NHS Digitial who are acting on behalf of the HSCN Programme, e.g. the Finance Team as part of the Trust Funding Process.</t>
  </si>
  <si>
    <t>The HSCN Trust Funding data is not transferred to third countries.</t>
  </si>
  <si>
    <t>The HSCN Trust Funding data shall not be retained for a period greater than 8 years.</t>
  </si>
  <si>
    <t>Failure of Data Subjects to provide their data would mean that the HSCN Programme would not be able to (easily) contact Trusts who are in the process of applying for funding – the Contact details obtained as part of the Trust Funding Application are used to communicate between NHS Digitals HSCN Programme and the Trusts themselves.</t>
  </si>
  <si>
    <t>N/A – no automated decision making is applied to the HSCN Trust Funding information.</t>
  </si>
  <si>
    <t>CN Trust Funding Transparency Checklist v1</t>
  </si>
  <si>
    <t>IAR0000548</t>
  </si>
  <si>
    <t>Trusts complete ‘Trust Funding Applications’ (TFA) to secure money towards Health and Social Care Network (HSCN) connectivity. As part of this application process a web form is completed, this generates an email, the content of which is transposed to CRM. The email is also forwarded to the relevant Regional Resource Manager (RMM), who validates / approves the application and responds to the Contact Centre. The Contact Centre send a (templated) response to the named contact within the applicant Organisation. This process contains low-risk Personal Data - Contact Details (Name, Email Address, Mobile Telephone Number, Job Role). There are 3 stages to the Trust Funding application process - each stage asks the party completing the application to confirm their Personal Data.</t>
  </si>
  <si>
    <t>Health and Social Care Network (HSCN) Trust Funding</t>
  </si>
  <si>
    <t>To allow trusts to continue to apply for and receive funding to cover both migration to the Health and Social Care Network (HSCN) plus an initial period of operation.</t>
  </si>
  <si>
    <t>IAR0000549 - HSCN Supplier Contacts.docx</t>
  </si>
  <si>
    <t>The HSCN Cell holds data about suppliers who provide HSCN Services - including those provided under the Transition Network. CN-SP data was obtained during the initial evaluation of CN-SP Compliance and there after directly from CN-SPs during ongoing activities to ensure compliance (a Contact list is sent by CN-SPs on a weekly basis). Contracted supplier data from BT for the Transition Network, Capita/Updata for the provision of Advanced Network Monitoring and Redcentric for the provision of the Peering Exchange was obtained as part of the onboarding proicess of those suppliers in the delivery of their services. These details are updated on an as required basis by the supplier.Customers provide this information to enable: contact details to be freely available to the HSCN Cell for use during the resolution of incidents or ongoing Service Management activities.</t>
  </si>
  <si>
    <t>N/A: the Supplier Contact data is not shared with any party outside the HSCN Cell / HSCN Programme / or other parts of NHS Digitial who are acting on behalf of the HSCN Cell / HSCN Programme.</t>
  </si>
  <si>
    <t>The HSCN Supplier Contact data is not transferred to third countries.</t>
  </si>
  <si>
    <t>The HSCN Supplier Contact lists are continually updated based of the ‘live’ data provided by CN-SP on a weekly basis.</t>
  </si>
  <si>
    <t>Failure of Data Subjects to provide their data would mean that the CN-SP would be unable to either become or maintain it’s HSCN Certification – the provision of CN-SP contact details is a key Service Management obligation.</t>
  </si>
  <si>
    <t>N/A – no automated decision making is applied to the CN-SP Contact information.</t>
  </si>
  <si>
    <t>HSCN Supplier Contacts</t>
  </si>
  <si>
    <t>IAR0000549</t>
  </si>
  <si>
    <t xml:space="preserve">CN-SPs are obliged to provide the HSCN Service Management Cell with a list of contact details on a weekly basis. The information provided contains a small amount on Personal Data (Name, Email Address, Mobile Telephone Number). </t>
  </si>
  <si>
    <t>Business and Operations Activities P0046/01</t>
  </si>
  <si>
    <t>Health and Social Care Network (HSCN) supplier contacts</t>
  </si>
  <si>
    <t>Necessary to manage the Health and Social Care Network (HSCN) and associated supply chain</t>
  </si>
  <si>
    <t>To manage the Health and Social Care Network (HSCN) and associated supply chain.</t>
  </si>
  <si>
    <t>IAR0000550 - HSCN Complaint Information.docx</t>
  </si>
  <si>
    <t>The HSCN Cell (Service Management) receives and holds data about the Complaints. The Complaints data may contain the Personal Details of the individual who made the complaint in order to resolve. Complaints data (Name, Address, Mobile Telephone Number, Email Address).</t>
  </si>
  <si>
    <t>N/A: the Complaint (Personal) data is not shared with any party outside the HSCN Cell / HSCN Programme / other parts of NHS Digitial who are acting on behalf of the HSCN Cell, e.g. Commercial / Legal Teams.</t>
  </si>
  <si>
    <t>The Complaints data is not transferred to third countries.</t>
  </si>
  <si>
    <t>The Complaints data shall be retained for 3 years.</t>
  </si>
  <si>
    <t xml:space="preserve">The raising of a Complaint is a voluntary action, the process for complaints is a mandatory obligation under the conditions of a CN-SPs compliance to HSCN Obligations. </t>
  </si>
  <si>
    <t>N/A – no automated decision making is applied to the Complaint information.</t>
  </si>
  <si>
    <t>HSCN Complaint Information</t>
  </si>
  <si>
    <t>IAR0000550</t>
  </si>
  <si>
    <t>The HSCN Service Management Cell offer CN-SPs the ability to raise complaints. Complaints are raised to the HSCN Service Management Cell and are recorded within a designated SharePoint list. Complaints 'may' contain a small amount of Personal Data, this shall be restricted to 'Contact Information', e.g. Name, Email Address, Mobile Telephone Number.</t>
  </si>
  <si>
    <t>Health and Social Care Network (HSCN) complaint information</t>
  </si>
  <si>
    <t>Necessary in order to manage any complaint raised concerning the operation of the Health and Social Care Network (HSCN)</t>
  </si>
  <si>
    <t>To manage complaints about the operation of the Health and Social Care Network (HSCN).</t>
  </si>
  <si>
    <t>Complaint correspondence</t>
  </si>
  <si>
    <t>IAR0000560-HSCN Procurement and Migration Transparency Checklist.docx</t>
  </si>
  <si>
    <t>The HSCN Programme holds data about Customers who currently consume HSCN Services - including those provided under the Transition Network, or those who are considering the use of HSCN in the future. Customer data was obtained during the initial procurement of Services from N3 (now the Transition Network) and directly from customers during ongoing customer management activities. Customers provide this information to enable the: discussion of HSCN and it's Services; implementation of new services; resolution of incidents and issues; management of exit and migration activities; discussions and allocation of funding.</t>
  </si>
  <si>
    <t>Direction from Secretary of State under sections 254(1) and (6), 274(2), 304(9) and (10) of the Health and Social Care Act 2012 to establish and operate informatics systems for the collection or analysis of information, and to exercise systems delivery functions.Article 6 (1c) –processing is necessary for compliance with a legal obligation to which the controller is subject</t>
  </si>
  <si>
    <t>N/A: the Contact data is not shared with any party outside the HSCN Programme / other parts of NHS Digitial who are acting on behalf of the HSCN Programme, e.g. the CRM Team as part of the Connection Agreement Process.</t>
  </si>
  <si>
    <t>The HSCN Contact data is not transferred to third countries.</t>
  </si>
  <si>
    <t>The HSCN Customer Contact lists are continually updated based on the 'live' Services provided by HSCN - Customers who no longer consume HSCN Services are removed from lists.</t>
  </si>
  <si>
    <t>Failure of Data Subjects to provide their data would mean that Customers would be unable to join the HSCN. In order to initially join HSCN Customers need to either; be migrated, or implement new services, both of these routes to HSCN require contact to be made between the HSCN Programme, the CN-SP and the Customer – requiring the Customers contact details.</t>
  </si>
  <si>
    <t>CN Procurement and Migration Transparency Checklist</t>
  </si>
  <si>
    <t>IAR0000560</t>
  </si>
  <si>
    <t xml:space="preserve">A mechanism to gather information related to 'non-nhs' organisations to assist in the migration of Customers away from existing networking arrangements (Transition Network). As part of this data capture a small amount of low-risk Personal Data is captured, this being; Name, Address, Mobile Telephone Number, Email Address. This information is used to feed the overall HSCN Customer Contact Information held by HSCN. The SLSP for this Data Asset = SLSP0000002 (O365). </t>
  </si>
  <si>
    <t>HSCN Delivery - Run P0190/19</t>
  </si>
  <si>
    <t>Health and Social Care Network (HSCN) procurement and migration</t>
  </si>
  <si>
    <t>Necessary to manage Procurement and Migration activity for the Health and Social Care Network (HSCN), N3 for existing and potential customer.</t>
  </si>
  <si>
    <t>To manage procurement and migration activity for the Health and Social Care Network (HSCN), formally known as NHS N3, for existing and potential customers.</t>
  </si>
  <si>
    <t>IAR0000568 - Websense.docx</t>
  </si>
  <si>
    <t>Usernames and IP address are collected to monitor potential breaches in network security and employee policy whilst accessing external websites.</t>
  </si>
  <si>
    <t>90 Days</t>
  </si>
  <si>
    <t xml:space="preserve">Consent is given with initial employment and required for continued access to this corporate system. Consent is withdrawn at the end of employment. </t>
  </si>
  <si>
    <t>Websense</t>
  </si>
  <si>
    <t>IAR0000568</t>
  </si>
  <si>
    <t>Web filtering solution.
GPDR Corporate ICT Data Risk Model - https://hscic365.sharepoint.com/:x:/r/sites/ICTSMT/_layouts/15/doc.aspx?sourcedoc=%7B5ee149d3-85e6-4521-aca2-06885cde212c%7D&amp;action=default&amp;uid=%7B5EE149D3-85E6-4521-ACA2-06885CDE212C%7D&amp;ListItemId=88&amp;ListId=%7B1B946999-0C84-4D0E-9CAB-E4FF45329AEC%7D&amp;odsp=1&amp;env=prod</t>
  </si>
  <si>
    <t>Usernames and internet protocol (IP) address are collected to monitor potential breaches in network security and employee policy whilst accessing external websites.</t>
  </si>
  <si>
    <t>90 days</t>
  </si>
  <si>
    <t>IAR0000588 - QAM - Quest Archive Manager Transparency Checklist v1.0.docx</t>
  </si>
  <si>
    <t xml:space="preserve"> </t>
  </si>
  <si>
    <t>As part of the operational activity undertaken by QAM, internal NHS Digital corporate e-mails can be stored indefinitely. Data obtained: E-mails must be selected and placed into QAM manually by our staff members. Policies are in placed that must be agreed to stating clearly that PID is not the be stored within QAM.Excluding policies / awareness local ICT can not stop what data is placed into QAM.</t>
  </si>
  <si>
    <t>N/A:  AirWatch data is not shared with any party outside NHS Digitial.</t>
  </si>
  <si>
    <t>Data is not transferred to third countries.</t>
  </si>
  <si>
    <t xml:space="preserve">QAM data is stored indefinitely as per design / purpose. Retention policies can be enabled if required.  </t>
  </si>
  <si>
    <t xml:space="preserve">Once a staff member leaves the organisation the users account is disabled and access to QAM is removed. </t>
  </si>
  <si>
    <t xml:space="preserve">Data is not moved into QAM automatically and requires a manual process to be performed by staff / end user of the system. </t>
  </si>
  <si>
    <t xml:space="preserve">QAM is an optional service provided by ICT.  </t>
  </si>
  <si>
    <t>QAM - Quest Archive Manager Transparency Checklist v1</t>
  </si>
  <si>
    <t>IAR0000588</t>
  </si>
  <si>
    <t xml:space="preserve">System to centrally store 'archived' e-mails. These e-mails can then be accessed with via an Outlook plug-in or web portal. Authentication via AD SSO. </t>
  </si>
  <si>
    <t>Quest Archive Manager (QAM)</t>
  </si>
  <si>
    <t>For the provision of Long term archiving of corporate emails</t>
  </si>
  <si>
    <t>To assist the long term archiving of corporate emails.</t>
  </si>
  <si>
    <t>IAR0000592 - VMware AirWatch Transparency Checklist v1.0.docx</t>
  </si>
  <si>
    <t xml:space="preserve">As part of the operational activity undertaken by AirWatch, corporate staff member data is collected and stored for 30 days.  Data obtained: Username, Device Name, Device IMEI, Mobile Phone Number to identitfy device. Location Data in the event that the mobile device is lost / stolen. </t>
  </si>
  <si>
    <t xml:space="preserve">AirWatch data is stored for 30 days as per default. </t>
  </si>
  <si>
    <t>Once a staff member leaves the organisation the users account is disabled and the mobile device is returned:</t>
  </si>
  <si>
    <t>We provide an alternative in which staff members may use their personal mobile device and a set ammount is reimbursed.</t>
  </si>
  <si>
    <t xml:space="preserve">Failure to provide their data would mean that staff members would not be provided with an NHS Digital mobile device. </t>
  </si>
  <si>
    <t>VMware AirWatch Transparency Checklist v1</t>
  </si>
  <si>
    <t>IAR0000592</t>
  </si>
  <si>
    <t xml:space="preserve">Risk Model: https://hscic365.sharepoint.com/:x:/r/sites/ICTSMT/_layouts/15/doc.aspx?sourcedoc=%7B5ee149d3-85e6-4521-aca2-06885cde212c%7D&amp;action=default&amp;uid=%7B5EE149D3-85E6-4521-ACA2-06885CDE212C%7D&amp;ListItemId=88&amp;ListId=%7B1B946999-0C84-4D0E-9CAB-E4FF45329AEC%7D&amp;odsp=1&amp;env=prod 
NHS Digital internal staff Mobile Device Management Suite (MDM). Communication between mobile phones and server is via iOS / Android App. Management is done via web console and AD authentication. </t>
  </si>
  <si>
    <t>VMware AirWatch</t>
  </si>
  <si>
    <t xml:space="preserve">Necessary to manage Corporate mobile Devices. Data obtained: Username, Device Name, Device IMEI, Mobile Phone Number to identitfy device. Location Data in the event that the mobile device is lost / stolen. </t>
  </si>
  <si>
    <t>To manage corporate mobile devices. The data obtained includes: username; device name; device International Mobile Equipment Identity (IMEI); mobile phone number, to identify the device; location data in the event that the mobile device is lost or stolen.</t>
  </si>
  <si>
    <t>Corporate device</t>
  </si>
  <si>
    <t>IAR0000603 - GP Appointments Data in support of Winter Pressures - Transparancy Checklist.docx</t>
  </si>
  <si>
    <t>The general practice is the Data Controller before data is extracted.NHS Digital and NHS England (NHSE) become Joint Data Controllers once the data has been extracted.NHS Digital, 1, Trevelyan Square, Boar Lane, Leeds LS1 6AE0300 303 5678enquiries@nhsdigital.nhs.ukNHS Digital’s Data Protection Officer is responsible for ensuring compliance with data protection legislation and acts as the first point of contact on data protection issues. They can be contacted via enquiries@nhsdigital.nhs.uk.</t>
  </si>
  <si>
    <t>NHS England requires NHS Digital to collect appointment and utilisation data from all general practices in England.  This is primarily to provide a forward look at planned appointments capacity, but also to look at what happened with those appointment slots.Each week, data will be collected to show a forward look of planned appointments capacity over the next three months. Therefore each week, there will be one additional week of new data looking forward and the remainder will just be a delta of previous returns.A backward look will also be collected to show what happened to those planned appointments going back to the start of the collection.</t>
  </si>
  <si>
    <t>The direction issued from NHSE, to NHS Digital under section 254 of the Health and Social Care Act (HSCA) 2012 will provide the legal basis to collect the appointment information.</t>
  </si>
  <si>
    <t>No personal data are being collected.However, the data item ‘appointment type’ is a free text, user definable field in some systems which can be populated by the GP. There is a risk that this field will be populated with patient identiable data.In the event that this happens, NHS Digital is required to remove and delete that identifiable data as soon as possible and prior to any analysis being undertaken. If identifiable data is inadvertently received within the ‘appointment type’ data field (or otherwise), NHS Digital will take all reasonable actions to ensure this is removed.</t>
  </si>
  <si>
    <t>NHS Digital are the only potential recipients of personal data.</t>
  </si>
  <si>
    <t>NHS Digital is required to remove and delete that identifiable data as soon as possible and prior to any analysis being undertaken. If identifiable data is inadvertently received within the ‘appointment type’ data field (or otherwise), NHS Digital will take all reasonable actions to ensure this is removed.</t>
  </si>
  <si>
    <t>Not applicable – this is an anonymised data collection.</t>
  </si>
  <si>
    <t>GP Appointments Data in support of Winter Pressures - Transparancy Checklist</t>
  </si>
  <si>
    <t>IAR0000603</t>
  </si>
  <si>
    <t xml:space="preserve">Collection of transaction-level GP appointments data, giving dates and times of all available, booked, missed and cancelled appointments, type of appointment, mode of appointment and health care professional type.
This is an anonymous collection, No personal data are being collected.
However, the data item ‘appointment type’ is a free text, user definable field in some systems which can be populated by the GP. There is a risk that this field will be populated with patient identifiable data.
In the event that this happens, NHS Digital is required to remove and delete that identifiable data as soon as possible and prior to any analysis being undertaken. If identifiable data is inadvertently received within the ‘appointment type’ data field (or otherwise), NHS Digital will take all reasonable actions to ensure this is removed.
</t>
  </si>
  <si>
    <t>General Practice (GP) appointments data in support of winter pressures</t>
  </si>
  <si>
    <t>NHS Digital, NHS England</t>
  </si>
  <si>
    <t xml:space="preserve">Data collection of details of all appointments and whether they are attended or used from all general practices in England. This helps NHS England to manage winter pressures. </t>
  </si>
  <si>
    <t>https://digital.nhs.uk/services/general-practice-gp-collections/service-information/gp-appointments-data-collection-in-support-of-winter-pressures</t>
  </si>
  <si>
    <t>IAR0000606 - A2SI Profile Updater - Transparency Checklist.docx</t>
  </si>
  <si>
    <t>NHS Digital1 Trevelyan SquareBoar LaneLeedsLS1 6AEData Protection Officer: Catherine Nicholson</t>
  </si>
  <si>
    <t>Profile updater holds contact details – name, tel number and alternative email address for the person completing a review of service information which includes demographics, opening and closing times.  This is currenly only used by pharmacies who update their DoS information as part of NHS Englands Quarterly Payment scheme</t>
  </si>
  <si>
    <t>NHS England Contract Teams, DoS Leads</t>
  </si>
  <si>
    <t>The Profile Updater data is not transferred to third countries.</t>
  </si>
  <si>
    <t>The period for which the personal data is stored is a maximum of 8 years.</t>
  </si>
  <si>
    <t>Data subjects are able to exercise the following rights;Right to be informed Right of access Right of rectification Right to restrict processing Right to object</t>
  </si>
  <si>
    <t>If you wish to lodge a complaint with the supervisory authority about how we have managed your data then the relevant body to contact is the;Information Commissioners Office, Wycliffe House, Water Lane, WilmslowSK9 5AF, www.ico.gov.uk</t>
  </si>
  <si>
    <t>Failure of data subjects to provide data would mean if there are any issues with their submission we will not be able to contact them and may affect the pharmacy being paid as part of the Quarlerly Payment Scheme</t>
  </si>
  <si>
    <t>N/A – there is no automated devision making in Profile Updater</t>
  </si>
  <si>
    <t>A2SI Profile Updater - Transparency Checklist</t>
  </si>
  <si>
    <t>IAR0000606</t>
  </si>
  <si>
    <t xml:space="preserve">Profile Updater is designed to support pharmacists (as an initial professional group), to review and ensure their DoS entries are correct and up to date. This includes review of  a range of service types including core and extended opening hours, specialist enhanced services (such as smoking cessation) and referral routes (e.g. 111 or via Service Finder).
</t>
  </si>
  <si>
    <t>Access To Service Information activities P0516/01</t>
  </si>
  <si>
    <t>Access to service information (A2SI) profile updater</t>
  </si>
  <si>
    <t>Profile updater holds contact details – name, tel number and alternative email address for the person completing a review of service information which includes demographics, opening and closing times.  This is currently only used by pharmacies who update their DoS information as part of NHS Englands Quarterly Payment scheme</t>
  </si>
  <si>
    <t>To identify registered or authorised system users, and keep out unauthorised users.</t>
  </si>
  <si>
    <t>NHS England contract teams, Directory of Service (DoS) leads</t>
  </si>
  <si>
    <t>IAR0000609 - -NHS Digital - CIS Transparency Checklist .docx</t>
  </si>
  <si>
    <t>NHS Digital1 Trevelyan Square, Boar Lane, Leeds LS1 6AE DPO: Catherine Nicholson</t>
  </si>
  <si>
    <t xml:space="preserve">purpose of managing the applicant’s use of any NHS Care Records Service applications or applications that utilise NHS Care Records Service authentication.Defined in existing Smartcard Terms &amp; Conditions.There is a plan to update the legal basis stated in Terms &amp; Conditions to incorporate the following: i. reference to GDPR 2018, ii. the user’s rights, iii. highlight the Registration Authority is obliged to collect the personal data needed to complete a smartcard registration and access assignment, iv. state the personal data collected includes a Photo image of the applicant, v. a  user profile can be marked closed, but can’t be erased.  Before this planned update can be finalised there will need to be a legal review of the text in the same way there was for the existing Smartcard Terms &amp; Conditions.  </t>
  </si>
  <si>
    <t>Spine 2 Directions ie “Health and Social Care Information Centre (Spine Services) (No. 2) Directions 2014” specifically “J The Care Identity Service (CIS)” and “K Supporting Services”.  See link.Relevant sections of Health &amp; Social Care Act are 254 and 274.  Relevant section of GDPR articles is 6(1c) ie compliance with legal obligation, article 9 i.e. biometric data including Photo’s.The personal data in relation to the applicant will be processed by local Registration Authority/Authorities and may be shared with other Registration Authorities for the purpose of processing this application, in accordance with the requirements of GDPR 2018/Data Protection Act 2018 as amended and supplemented from time to time.</t>
  </si>
  <si>
    <t>Registration Authority (RA) users can search for and view most data for other users to enable them to carry out registration, access control assignment and card management tasks.  Other members of RA Family (Sponsors, Card Unlockers) can see more details for other users profiles than non RA, but less detail than that available to full RAs, to carry out their specific RA responsibilities.Ordinary smartcard holders can see their own  data entered during registration.   Ordinary smartcard users can search the directory for other users profiles which displays limited data i.e. Name, Organisations they are associated with, Photo, Contact details.</t>
  </si>
  <si>
    <t>CIS contains user data (not patient data) to support mandatory authentication, that is used during the process of auditing access to the application-data in SPINE databases (&amp; Variances).  This data may be needed in the event of responding to requests for proof of access privileges using audit records.  It may also be needed in the event of court proceedings about specific healthcare treatment events which involve clarifying relevant access privileges by clinicians and clinical administrators.  In support of the above requirements the data must be held throughout the time a user is an active card holder and a subset of the data will be retained for up to 40 years (subject to review) after the smartcard user profile is closed</t>
  </si>
  <si>
    <t>Registered users have a right to rectification of inaccurate data; users must contact their local RA to get inaccuracies in identity data rectified. Registered users have the ability to amend their own contact information. When a user has no further foreseeable need for a smartcard or leaves Healthcare the user card can be closed, but the data can’t be erased for the same reasons explained in the section about the period for which personal data will be stored.Smartcard will be able to access own data whilst they have a smartcard. Non live users will be channelled through SARs process. Notice is provided at https://digital.nhs.uk/article/6851/How-to-make-a-subject-access-request .</t>
  </si>
  <si>
    <t>Not applicable.  Consent is not the legal basis for processing.</t>
  </si>
  <si>
    <t>Statutory requirement to accurately identify users with access to Healthcare data.  Contact information (tel. no., email) is not mandated, but required for RA officers .  The use of  Self Service unlock function is optional for which the response email contact data is mandatory.</t>
  </si>
  <si>
    <t xml:space="preserve">-NHS Digital - CIS Transparency Checklist </t>
  </si>
  <si>
    <t>IAR0000609</t>
  </si>
  <si>
    <t>Directory details required for access to Spine</t>
  </si>
  <si>
    <t>Spine - DDC P0050/12</t>
  </si>
  <si>
    <t>NHS Digital Care Identity Service (CIS)</t>
  </si>
  <si>
    <t>For managing the use of NHS Care Records Service applications</t>
  </si>
  <si>
    <t>For managing NHS Care Records Service applications.</t>
  </si>
  <si>
    <t>IAR0000613 - AAA Transparency Checklist.docx</t>
  </si>
  <si>
    <t>Data Controller: NHS Adult Screening Programme, Public Health EnglandData Protection Officer: unknown</t>
  </si>
  <si>
    <t>In order to provide and maintain the cohort for the Aortic Abdominal Aneurism Screening Subject Population Index (AAA SSPI).</t>
  </si>
  <si>
    <t>Public Health England</t>
  </si>
  <si>
    <t>The data subject can exercise their rights by making a request through PHE. PHE may then be able to process the change through the system, or may call on NHS Digital for assistance through the contact centre.</t>
  </si>
  <si>
    <t>The data subject can exercise their right to object by making a request through PHE. PHE will then instruct NHS Digital as necessary. The process is detailed in the PHE Personal information charter, https://www.gov.uk/government/organisations/public-health-england/about/personal-information-charter</t>
  </si>
  <si>
    <t>PHE is responsible for ensuring that the data subject is aware of their right to lodge a complaint. This is detailed in the PHE Personal information charter, https://www.gov.uk/government/organisations/public-health-england/about/personal-information-charter</t>
  </si>
  <si>
    <t xml:space="preserve">Personal demographic data is sourced from NHAIS Exeter systems (cohort derived from the SSPI). </t>
  </si>
  <si>
    <t>The AAA Screening Programme operates to policy defined by PHE, which controls the subjects which are called for screening by age.</t>
  </si>
  <si>
    <t>AAA Transparency Checklist</t>
  </si>
  <si>
    <t>IAR0000613</t>
  </si>
  <si>
    <t>To provide cohorts of male patients from NHAIS to Northgate who manage the screening programme.</t>
  </si>
  <si>
    <t>Abdominal Aortic Aneurysm (AAA) SSPI - Release 1-0 P0557/07</t>
  </si>
  <si>
    <t>Abdominal aortic aneurysm (AAA) screening</t>
  </si>
  <si>
    <t>To provide and maintain the database of Abdominal Aortic Aneurism (AAA) screening participants in England.</t>
  </si>
  <si>
    <t>https://digital.nhs.uk/services/systems-and-service-delivery/screening-services/abdominal-aortic-aneurysm-screening</t>
  </si>
  <si>
    <t>IAR0000614  Estates Security Systems (Access Control) -Transparency Checklist - .docx</t>
  </si>
  <si>
    <t>To enable staff to securely gain entry to NHS Digital buildings. To record a transaction associated to a personal token (ID card).To maintain effective security at NHS Digital. For the purpose of investigating security incidents.</t>
  </si>
  <si>
    <t xml:space="preserve">The data is locally stored in a secure ICT server room and can only be accessed by authorised individuals. Access Control data may be disclosed to HR where it is required for an investigation whereby a manager wants to clarirfy when a member of staff entered or left the building for timekeeping purposes under relevant conduct and disciplinary proceedings. </t>
  </si>
  <si>
    <t xml:space="preserve">The data will be stored for the duration of employment at NHS Digital as per our starters and leavers process. </t>
  </si>
  <si>
    <t>The existence of Access Control systems within NHS Digital buildings is based on the legal basis of carrying out a public task and is a condition of entry.</t>
  </si>
  <si>
    <t>The provision of personal data is a contractual requirement as per the contract of employment:“By signing this Contract, you give your consent to the HSCIC, and any transactional body with whom the HSCIC has a relevant agreement in place, to process  your personal data, including sensitive personal data (such as data on your health), for the proper purposes of the HSCIC and its efficient management.”</t>
  </si>
  <si>
    <t xml:space="preserve">states Security Systems (Access Control) -Transparency Checklist - </t>
  </si>
  <si>
    <t>IAR0000614</t>
  </si>
  <si>
    <t xml:space="preserve">NHS Digital operate 3 access control systems at the following locations Leeds Vantage House and Whitehall 2, Leeds Trevelyan Square and Exeter. </t>
  </si>
  <si>
    <t>Article 6(1e)</t>
  </si>
  <si>
    <t>Estates security systems access control</t>
  </si>
  <si>
    <t>To enable staff to securely gain entry to NHS Digital buildings. To record a transaction associated to a personal token (ID card). To maintain effective security at NHS Digital. For the purpose of investigating security incidents.</t>
  </si>
  <si>
    <t>IAR0000615 - AAA NI Transparency Checklist.docx</t>
  </si>
  <si>
    <t>Data Controller: Abdominal Aortic Aneurysm Screening Programme, HSC Northern IrelandData Protection Officer: unknown</t>
  </si>
  <si>
    <t>In order to provide and maintain the cohort for the Aortic Abdominal Aneurism Screening Subject Population Index Northern Ireland (AAA SSPI).</t>
  </si>
  <si>
    <t>Health and Social Care Act (Northern Ireland) 2009</t>
  </si>
  <si>
    <t>Abdominal Aortic Aneurysm Screening Programme, HSC Northern Ireland</t>
  </si>
  <si>
    <t>The data subject can exercise their rights by making a request through HSC Northern Ireland. HSC Northern Ireland may then be able to process the change through the system, or may call on NHS Digital for assistance through the contact centre.</t>
  </si>
  <si>
    <t xml:space="preserve">The data subject can exercise their right to object by making a request through HSC NI. HSC NI will then instruct NHS Digital as necessary. </t>
  </si>
  <si>
    <t xml:space="preserve">HSC Northern Ireland is responsible for ensuring that the data subject is aware of their right to lodge a complaint. </t>
  </si>
  <si>
    <t>AAA NI Transparency Checklist</t>
  </si>
  <si>
    <t>IAR0000615</t>
  </si>
  <si>
    <t>To provide cohorts of male patients from NHAIS NI to Northgate who manage the screening programme.</t>
  </si>
  <si>
    <t>Northern Ireland Abdominal Aortic Aneurysm (NI AAA) P0601/01</t>
  </si>
  <si>
    <t>Abdominal aortic aneurysm (AAA) screening Northern Ireland</t>
  </si>
  <si>
    <t>To provide and maintain the database of Abdominal Aortic Aneurism (AAA) screening participants in Northern Ireland.</t>
  </si>
  <si>
    <t>Abdominal Aortic Aneurysm (AAA) screening programme, Health and Social Care (HSC) Northern Ireland</t>
  </si>
  <si>
    <t>Yes - Via Health and Social Care Northern Ireland</t>
  </si>
  <si>
    <t>IAR0000616 - BSIS Transparency Checklist.docx</t>
  </si>
  <si>
    <t>Data Controller: Mat Jordan, Public Health England, mat.jordan@phe.gov.ukData Protection Officer: unknown</t>
  </si>
  <si>
    <t>In order to provide the Breast Screening Information System, commissioned by Public Health England.</t>
  </si>
  <si>
    <t>Public Health England.</t>
  </si>
  <si>
    <t>Personal demographic data is sourced from the National Breast Screening System (NBSS) supplied by Hitachi and operated by PHE.</t>
  </si>
  <si>
    <t>The information provided by the system is used to analyse, report  and improve screening services provided by PHE.</t>
  </si>
  <si>
    <t>BSIS Transparency Checklist</t>
  </si>
  <si>
    <t>IAR0000616</t>
  </si>
  <si>
    <t>Under the Securing our Future (SoF) Programme, Public Health England has reorganised and rationalised screening and associated quality assurance (QA) services.  As part of this process, some data aggregation and analysis functions that were carried out manually by QA must be automated as a matter of urgency.  This includes the process for aggregating central data returns (‘KC’ returns) from the 80 instances of the National Breast Screening System (NBSS).</t>
  </si>
  <si>
    <t>Breast Screening Information System (BSIS)</t>
  </si>
  <si>
    <t>Hosting arrangement for the Breast Screening Information System supplied by Hitachi and operated by Public Health England.</t>
  </si>
  <si>
    <t>Hosting arrangement for the Breast Screening Information System (BSIS) supplied by Hitachi and operated by Public Health England (PHE).</t>
  </si>
  <si>
    <t>National Breast Screening System (NBSS)</t>
  </si>
  <si>
    <t>IAR0000617 - BCSS Transparency Checklist.docx</t>
  </si>
  <si>
    <t>Public Health England, data subjects</t>
  </si>
  <si>
    <t>BCSS Transparency Checklist</t>
  </si>
  <si>
    <t>IAR0000617</t>
  </si>
  <si>
    <t>The Bowel Cancer Screening service identifies and invites eligible men and women (aged between 60 and 74) to participate in FOBT bowel cancer screening.  The service also identifies and invites eligible men and women who reach the age 55 to participate in the ‘NHS bowel scope’ cancer screening test.</t>
  </si>
  <si>
    <t>Bowel Cancer Screening P0557/01</t>
  </si>
  <si>
    <t>Bowel Cancer Screening Services (BCSS)</t>
  </si>
  <si>
    <t>Managing and facilitating the NHS Cancer Screening Programme for Bowel Cancer.</t>
  </si>
  <si>
    <t>For management of NHS Bowel Cancer Screening Services (BCSS) in England.</t>
  </si>
  <si>
    <t>NHS Digital Personal Demographics Service (PDS)</t>
  </si>
  <si>
    <t>https://digital.nhs.uk/services/systems-and-service-delivery/screening-services/bowel-cancer-screening-services</t>
  </si>
  <si>
    <t>IAR0000618 - Breast Screening Select - Transparency Checklist.docx</t>
  </si>
  <si>
    <t>Breast Screening Select - Transparency Checklist</t>
  </si>
  <si>
    <t>IAR0000618</t>
  </si>
  <si>
    <t>Breast Screening Select (BSS)</t>
  </si>
  <si>
    <t>Managing and facilitating the NHS Cancer Screening Programme for Breast Screening.</t>
  </si>
  <si>
    <t>IAR0000622  - NC National Security Vetting -Transparency Checklist .docx</t>
  </si>
  <si>
    <t xml:space="preserve">To sponsor an applicant to obtain National Security Vetting. To maintain a database of individuals who have been sponsored for National Security Vetting. To maintance compliance with our obligations as a National Security Vetting Sponsor as per HMG and DHSC policy and guidelines.   </t>
  </si>
  <si>
    <t xml:space="preserve">Personal data is inputted by the individual into an MoD system. Personal data is also collected by the NHS Digital Vetting Officer to maintain the vetting database as per our obligations to be compliant with HMG guidelines and policy. </t>
  </si>
  <si>
    <t>National Security Vetting is not obligatory and subjects do not have to submit to the application. However, this may result in the withdrawal of any offer of employment for new starters or forwarding to the NHS Digital disclosure panel for consideration in respect of existing employees.</t>
  </si>
  <si>
    <t xml:space="preserve"> NC National Security Vetting -Transparency Checklist </t>
  </si>
  <si>
    <t>IAR0000622</t>
  </si>
  <si>
    <t xml:space="preserve">The Data Security Centre currently maintains a spreadsheet in respect of individuals (staff, temporary workers, contractors and suppliers) who have been sponsored to obtain National Security Vetting with the United Kingdom Security Vetting (HMG). </t>
  </si>
  <si>
    <t>National security vetting</t>
  </si>
  <si>
    <t>A database of individuals who have been sponsored for National Security Vetting. To maintance compliance with our obligations as a National Security Vetting Sponsor as per HMG and DHSC policy and guidelines.   </t>
  </si>
  <si>
    <t>Maintenance of a database of people who we have sponsored for National Security Vetting so that we are compliant with government and Department of Health and Social Care (DHSC) policy and guidelines.</t>
  </si>
  <si>
    <t>30 days minimum</t>
  </si>
  <si>
    <t>IAR0000627 - NHSmail Local Organisation_Transparency Checklist.docx</t>
  </si>
  <si>
    <t>To allow for the provision of the NHSmail service</t>
  </si>
  <si>
    <t>NHS Digital staff/teams and external  parties involved in health an social care   e.g. NHS Digital Programmes including Child Protection Information Service may exchange information about vulnerable patients using the NHSmail system.</t>
  </si>
  <si>
    <t>Users names and email address are stored in azure active directory in the US.Email data is wholly stored in the UK.</t>
  </si>
  <si>
    <t>Personal data relevant to the user/organisation held whilst NHSmail account is active. Inactive accounts are deleted after 180 days. NHSmail data stored for 180 days as per data retention policy.</t>
  </si>
  <si>
    <t>Refer to overall NHSmail data transparency checklist</t>
  </si>
  <si>
    <t>Information of a confidential or personal nature to staff. Data items included as as follows:NameEmail AddressOnline Identifiers such as IP AddressEmployment/Career History</t>
  </si>
  <si>
    <t>NHS Digital staff/teams and external  parties involved in health an social care   e.g. NHS Digital Programmes including Child Protection Information Service may exchange information about vulnerable patients using the NHSmail system</t>
  </si>
  <si>
    <t>NHSmail Local Organisation_Transparency Checklist</t>
  </si>
  <si>
    <t>IAR0000627</t>
  </si>
  <si>
    <t xml:space="preserve">NHSmail is a secure collaboration service accredited to ‘Government OFFICIAL SENSITIVE’ status with clinical safety cases, approved by DH for sharing patient identifiable/sensitive information. 
This IA covers NHS Digital's local usage of the service.
</t>
  </si>
  <si>
    <t>ICT Services Delivery Support Function - DSF P0424/24</t>
  </si>
  <si>
    <t>NHS Mail use by NHS Digital</t>
  </si>
  <si>
    <t>NHS Mail is the chosen email servcie for NHS Digital. Account details are required to manage access to the system. NHS Digital sends and receives confidential information during the course of its activities.</t>
  </si>
  <si>
    <t>NHS Mail is the chosen email service for NHS Digital. Account details are required to manage access to the system. NHS Digital sends and receives confidential information during the course of its activities.</t>
  </si>
  <si>
    <t>Outside Europe - Account Details</t>
  </si>
  <si>
    <t>180 days from account identified as inactive</t>
  </si>
  <si>
    <t>Within and external to NHS Digital</t>
  </si>
  <si>
    <t>IAR0000660 - NHS Digital Communications Shadowing Programme Transparency checklist.docx</t>
  </si>
  <si>
    <t>Kristina Wilcock - kristina.wilcock@nhs.netHannah Jackson – Hannah.jackson2@nhs.net</t>
  </si>
  <si>
    <t>A shadowing programme for external communications professionals at other national bodies involved in health and care, apply to spend a day (or longer) at NHS Digital to learn about what we do. We then process the applications and data to chose the successful candidates.We need to know their name and contact details to contact them about the programme and we need to know their organisation in order to establish whether it is right for our colleagues to partner up with them.</t>
  </si>
  <si>
    <t>Article 6, 1(a) consent - the data subject has given consent to the processing of his or her personal data for one or more specific purposes</t>
  </si>
  <si>
    <t>N/A – only shared with the shadowing board of decision makers and with the internal team who individual is assigned to shadow.</t>
  </si>
  <si>
    <t>Successful candidates – we will hold their data until their placement is complete, participants will have a time limit of three months to complete their placement.Unsuccessful candidates – we will hold their data for 6 months to put towards the second cohort of shadowing activities.</t>
  </si>
  <si>
    <t>• Right to be informed• Right of access• Right to rectification• Right to erasure (right to be forgotten). A limited right in specific circumstances – in this instance, where the data subject withdraws consent• Right to restrict processing – where an individual contests the accuracy of the personal data, processing should be restricted until accuracy has been verified• Right to data portability (where individual has provided data to controller and where processing is carried out by automated means)Applicants can exercise their data rights at any time by contacting NHS Digital on enquiries@nhsdigital.nhs.uk or calling 0300 303 5678.</t>
  </si>
  <si>
    <t>Candidates will be able to withdraw their consent at any time by simply emailing the designated mailbox stating their wish to opt out.Candidates will be able opt into their data being kept for longer so that we can communicate with them after the placement is complete to advise of any similar opportunities coming up.</t>
  </si>
  <si>
    <t>As stated on the webpage applicants have the right to complain about the treatment of their data to the ICO.</t>
  </si>
  <si>
    <t>NHS Digital Communications Shadowing Programme Transparency checklist</t>
  </si>
  <si>
    <t>IAR0000660</t>
  </si>
  <si>
    <t>A shadowing programme for external communications professionals at other national bodies involved in health and care, apply to spend a day (or longer) at NHS Digital to learn about what we do. 
We then process the applications and data to chose the successful candidates.
We need to know their name and contact details to contact them about the programme and we need to know their organisation in order to establish whether it is right for our colleagues to partner up with them.</t>
  </si>
  <si>
    <t>External Affairs P0404/06</t>
  </si>
  <si>
    <t>Contract</t>
  </si>
  <si>
    <t>Article 6 (1a)</t>
  </si>
  <si>
    <t>NHS Digital communications shadowing programme</t>
  </si>
  <si>
    <t>Maintenance of a database for external communication professionals at other national bodies involved in health and care, who have applied to our shadowing programme to learn more about what we do.</t>
  </si>
  <si>
    <t>Consent</t>
  </si>
  <si>
    <t>UK Only</t>
  </si>
  <si>
    <t>6 months minimum</t>
  </si>
  <si>
    <t>Yes - Via designated mailbox</t>
  </si>
  <si>
    <t>Title</t>
  </si>
  <si>
    <t>Data Controller</t>
  </si>
  <si>
    <t>How do we use this information</t>
  </si>
  <si>
    <t>Legally why</t>
  </si>
  <si>
    <t>Lawful basis</t>
  </si>
  <si>
    <t>Sensitive</t>
  </si>
  <si>
    <t>Transferred outside UK</t>
  </si>
  <si>
    <t>Who can access</t>
  </si>
  <si>
    <t>Time retained</t>
  </si>
  <si>
    <t>Data source</t>
  </si>
  <si>
    <t>Organisation Data Service (ODS)</t>
  </si>
  <si>
    <t>DCR0000117</t>
  </si>
  <si>
    <t>Maintenance of the list of codes that are used to identify organisations and individuals across health and care, to support NHS and social care IT systems.</t>
  </si>
  <si>
    <t>Public interest and Health and Social Care Act (2012) – General Powers</t>
  </si>
  <si>
    <t xml:space="preserve">Publicly available </t>
  </si>
  <si>
    <t>Live data, historical data not retained</t>
  </si>
  <si>
    <t>Community pharmacists, dispensing doctors, appliance contractors</t>
  </si>
  <si>
    <t>Terminology and Classifications</t>
  </si>
  <si>
    <t>IA00000071</t>
  </si>
  <si>
    <t>Maintaining a list of approved clinical coding trainers and auditors.</t>
  </si>
  <si>
    <t>NHS e-Referral Service (e-RS)</t>
  </si>
  <si>
    <t>IAR0000166</t>
  </si>
  <si>
    <t>Management of a national online system concerning patient referrals with care providers.</t>
  </si>
  <si>
    <t>&lt;p&gt;Legal obligation (&lt;a href="https://digital.nhs.uk/about-nhs-digital/corporate-information-and-documents/directions-and-data-provision-notices"&gt;Direction&lt;/a&gt;) and management of health and social care systems&lt;/p&gt;</t>
  </si>
  <si>
    <t>20 years minimum after no longer required</t>
  </si>
  <si>
    <t>General Practice (GP) medical records and NHS Spine</t>
  </si>
  <si>
    <t>National Audit of Pulmonary Hypertension</t>
  </si>
  <si>
    <t>IAR0000027</t>
  </si>
  <si>
    <t>Provision of statistical data within England and Scotland from centers providing pulmonary hypertension services to patients to improve their care.</t>
  </si>
  <si>
    <t>NHS Trusts</t>
  </si>
  <si>
    <t>National Pregancy in Diabetes (NPID) Audit</t>
  </si>
  <si>
    <t>IAR0000031</t>
  </si>
  <si>
    <t xml:space="preserve">Provision of the National Pregnancy in Diabetes Audit on the quality of care for pregnant women with diabetes to improve their care. </t>
  </si>
  <si>
    <t>Diabetes Prevention Programme (DPP)</t>
  </si>
  <si>
    <t>IAR0000032</t>
  </si>
  <si>
    <t>Provision of the National Diabetes Audit (NDA) for individuals with diabetes to improve their care.</t>
  </si>
  <si>
    <t>National Diabetes Transition Audit</t>
  </si>
  <si>
    <t>IAR0000040</t>
  </si>
  <si>
    <t>Provision of the National Diabetes Transition audit for young people with diabetes moving from child to adult care to improve their care and potentially identify those at high risk of developing diabetes</t>
  </si>
  <si>
    <t>National Diabetes Audit (NDA) Core</t>
  </si>
  <si>
    <t>IAR0000041</t>
  </si>
  <si>
    <t>Provision of the National Diabetes Audit to check individuals with diabetes are receiving annual care checks, their treatment targets and potentially identify those at high risk of developing diabetes.</t>
  </si>
  <si>
    <t>National Diabetes Inpatient Audit (NaDIA)</t>
  </si>
  <si>
    <t>IAR0000042</t>
  </si>
  <si>
    <t xml:space="preserve">Collection of data about patients who have diabetes when they are treated in hospital. This is collected to help improve the care patients receive, to provide regular information to hospitals and to reduce the risk of serious inpatient harms. The four harms are severe hypoglycaemia, indiabetic ketoacidosis (DKA), Hyperosmolar Hyperglycaemic State (HHS) and new foot ulcer.  </t>
  </si>
  <si>
    <t>Breast and Cosmetic Implant Registry (BCIR)</t>
  </si>
  <si>
    <t>IAR0000044</t>
  </si>
  <si>
    <t>Collection of details of all breast implant procedures completed in England by both the NHS and private providers. This data is collected to record the details of any individual, who has breast implant surgery for any reason, so that they can be traced in the event of a product recall or other safety concern relating to a specific type of implant. The registry may also allow us to identify any possible issues relating to specific implants.</t>
  </si>
  <si>
    <t>Yes - via designated mailbox</t>
  </si>
  <si>
    <t>NHS trusts and independent cosmetic surgery providers.</t>
  </si>
  <si>
    <t>Clinical Coding Trainer and Auditor Details</t>
  </si>
  <si>
    <t>IAR0000071</t>
  </si>
  <si>
    <t>Collection of a list of approved clinical coding trainer and auditors.</t>
  </si>
  <si>
    <t>Data Subject</t>
  </si>
  <si>
    <t>Terminology and Classifications delivery service distribution lists</t>
  </si>
  <si>
    <t>IAR0000072</t>
  </si>
  <si>
    <t>Collection of a mailing list of people who subscribe to the terminology and classifications delivery service distribution list.  </t>
  </si>
  <si>
    <t>Clinical Coding query resolutions</t>
  </si>
  <si>
    <t>IAR0000073</t>
  </si>
  <si>
    <t xml:space="preserve">Collection of information about clinical coding queries. This information is collected to help users with clinical coding queries. </t>
  </si>
  <si>
    <t>Mental Health Services Data Set (MHSDS)</t>
  </si>
  <si>
    <t>IAR0000089</t>
  </si>
  <si>
    <t>Collection of information about the care of children, young people and adults who are in contact with mental health, learning disabilities or autism spectrum disorder services.  This information is collected across hospital, primary care and community services.</t>
  </si>
  <si>
    <t>Consent not the basis for processing. Patient preference available via opt out.</t>
  </si>
  <si>
    <t>NHS funded mental health, learning disabilities, autism spectrum disorders service providers</t>
  </si>
  <si>
    <t>Assuring Transformation Data Set</t>
  </si>
  <si>
    <t>IAR0000090</t>
  </si>
  <si>
    <t xml:space="preserve">We collect information about people with a learning disability, autism or both who are being cared for or treated in a hospital. This information is used to tell how many people are in hospital, how long they have been in hospital for, when their care and treatment is checked and what hospital they are in. This is to ensure people are not in hospital, if they would be better looked after in the community. </t>
  </si>
  <si>
    <t>Clinical Commissioning Groups, NHS England Regional Teams</t>
  </si>
  <si>
    <t>Dental Working Patterns Survey</t>
  </si>
  <si>
    <t>IAR0000099</t>
  </si>
  <si>
    <t>Collection of data to explore the relationship between the motivation and morale of self-employed primary care dentists and their working patterns. This will help improve services for patients.</t>
  </si>
  <si>
    <t>Cancer Waiting Times (CWT)</t>
  </si>
  <si>
    <t>IAR0000122</t>
  </si>
  <si>
    <t xml:space="preserve">NHS Digital collects data from providers of NHS cancer care to calculate and monitor performance against nationally set cancer targets for referrals, diagnosis and treatment. </t>
  </si>
  <si>
    <t>NHS funded organisations providing cancer care</t>
  </si>
  <si>
    <t>NHS funded organisation providing cancer care</t>
  </si>
  <si>
    <t>Hospital Episode Statistics (HES) Mental Health Services Data Set (MHSDS)</t>
  </si>
  <si>
    <t>IAR0000169</t>
  </si>
  <si>
    <t>Collection of a list of people who have contact with mental health or learning disability services, and hospital care, to monitor and improve the care of this group of patients.</t>
  </si>
  <si>
    <t>Workforce minimum Data Set (wmDS) - All sectors including general practices (GP), personal medical services, Hospital and Community Health Services (HCHS) Independent, Dental and Ophthalmic</t>
  </si>
  <si>
    <t>IAR0000193</t>
  </si>
  <si>
    <t>Collection of workforce and earnings information to assist in workforce planning and education commissioning. Having the right staff, with the right skills, in the right place, will help improve services for patients.</t>
  </si>
  <si>
    <t>Electronic Staff Record (ESR), NHS JobsDirect, NHS Digital secure file tool (SFT), Primary Care Web Tool (PCWT)</t>
  </si>
  <si>
    <t>Service Management Toolkit</t>
  </si>
  <si>
    <t>IAR0000272</t>
  </si>
  <si>
    <t>To help support teams identify and fix system issues</t>
  </si>
  <si>
    <t>Legal obligation (Commencement Order)</t>
  </si>
  <si>
    <t>Click Dimensions</t>
  </si>
  <si>
    <t>IAR0000285</t>
  </si>
  <si>
    <t xml:space="preserve">Collection of personal data so that relevant external stakeholders can be contacted about NHS Digital events on behalf of NHS Digital business teams and programmes. </t>
  </si>
  <si>
    <t>Yes - via unsubscribe functionality</t>
  </si>
  <si>
    <t>National Service Desk</t>
  </si>
  <si>
    <t>IAR0000305</t>
  </si>
  <si>
    <t>Public interest and Health and Social Care Act (2012) – Additional Functions</t>
  </si>
  <si>
    <t>External resolver groups</t>
  </si>
  <si>
    <t>NHS UK Cherwell</t>
  </si>
  <si>
    <t>IAR0000334</t>
  </si>
  <si>
    <t xml:space="preserve">To allow communication between support teams and users of the supported services - for example NHS professionals, local authorities, citizens.  </t>
  </si>
  <si>
    <t>NHS UK photography content</t>
  </si>
  <si>
    <t>IAR0000353</t>
  </si>
  <si>
    <t>To contact subject to validate consent when necessary and to help identify photos within our database should the subject wish for them to be removed.</t>
  </si>
  <si>
    <t>Explicit Consent</t>
  </si>
  <si>
    <t>Outside Europe - Photographs</t>
  </si>
  <si>
    <t>Yes - via designated mailbox, limited to any future usage</t>
  </si>
  <si>
    <t>Public events</t>
  </si>
  <si>
    <t>NHS UK video content</t>
  </si>
  <si>
    <t>IAR0000356</t>
  </si>
  <si>
    <t>To contact subject to validate consent when necessary and to help identify videos within our database should the subject wish for them to be removed.</t>
  </si>
  <si>
    <t>Outside Europe - Video's</t>
  </si>
  <si>
    <t>Front Door Service (FDS)</t>
  </si>
  <si>
    <t>IAR0000372</t>
  </si>
  <si>
    <t>NHS Digital Front Door Service (FDS) team members personal mobile numbers are shared voluntary and documented as part of the service Business Continuity Plan.</t>
  </si>
  <si>
    <t>6 months minimum after no longer required</t>
  </si>
  <si>
    <t>Service Management Cherwell 5.10</t>
  </si>
  <si>
    <t>IAR0000382</t>
  </si>
  <si>
    <t>Details are held to ensure users can log incidents and service requests into the Cherwell system efficiently, and to ensure they can be contacted about updates. The information also ensures they can only see the calls that are relevant to them and their role. Internal users have details in the system to allow issues to be progressed through to their resolution.</t>
  </si>
  <si>
    <t>Service Management Cherwell 9.1.1</t>
  </si>
  <si>
    <t>IAR0000383</t>
  </si>
  <si>
    <t>Service Bridge Communications Tool</t>
  </si>
  <si>
    <t>IAR0000384</t>
  </si>
  <si>
    <t>Names and telephone numbers of NHS users, NHS staff and suppliers are stored for the purpose of sending out communications about high severity service incidents and transition communications.</t>
  </si>
  <si>
    <t>Data Set for Earnings and Expenses Estimates</t>
  </si>
  <si>
    <t>IAR0000397</t>
  </si>
  <si>
    <t>This data set is a calculation of earnings and expenses estimates for GPs and dentists in collaboration with HMRC, using aggrgated data from their self-assessment tax database.</t>
  </si>
  <si>
    <t>Workforce Minimum Data Set, NHS National Services Scotland, Health and Social Care Business Services Organisation, Northern Ireland NHS Business Services Authority, Scottish Public Pensions Agency, Department of Health and Social Care, Welsh Government</t>
  </si>
  <si>
    <t>Profile Information Management System (PIMS)</t>
  </si>
  <si>
    <t>IAR0000402</t>
  </si>
  <si>
    <t>The Profile Information Management System (PIMS) is used by staff working within dental practices, general practices, pharmacies, opticians, NHS Trusts and social care providers to enter service information on NHS Choices. PIMs information is displayed on the NHS Choices website and syndicated to third parties. To get editing rights to their profiles, staff members can contact the NHS Choice service desk to become PIMS profile editors, but will need to provide their name, email address, organisation and job title.</t>
  </si>
  <si>
    <t>Not required</t>
  </si>
  <si>
    <t>Primary Care Web Tool_ PCWT) extranet data</t>
  </si>
  <si>
    <t>IAR0000670</t>
  </si>
  <si>
    <t>To get a user account to access the system, users need to submit their name, email address, organisation and phone number via our registration from.  Registration to the Primary Care Web Tool (PCWT) allows users to submit data for the Primary Care Workforce Minimum Data Set. Internet Protocol (IP) address information and website cookies are captured as part of the functioning of the system, to ensure it delivers the correct functionality for the individual user.</t>
  </si>
  <si>
    <t>Yes - Via Designated Mailbox</t>
  </si>
  <si>
    <t>Estates and Facilities Management (EFM) Extranet Data</t>
  </si>
  <si>
    <t>IAR0000671</t>
  </si>
  <si>
    <t>To get a user account to access the system, users need to submit their name, email address, organisation and phone number during registration. This can be via email, telephone or when specific points of contact are being updated. Their registration to EFM allows them to submit data, view and run reports for a range of different Estates and Facilities related data collections, including Estates Return Information Collection (ERIC), Patient-led assessments of the care environment (PLACE) and the Surplus Land Collection. Internet Protocol (IP) address information and website cookies are captured as part of the functioning of the system, to ensure it delivers the correct functionality for the individual user.</t>
  </si>
  <si>
    <t>NHS Pathways Intelligent Data Tool Dashboard</t>
  </si>
  <si>
    <t>IAR0000680</t>
  </si>
  <si>
    <t>NHS Pathways Intelligent Data Tool is a dashboard platform that indexes the real-time 111/999 telephony data that comes into NHS Digital. This is an externally accessed web application that NHS 111 or 999 providers and commissioners can access for business intelligence. The data is used for service development purposes.</t>
  </si>
  <si>
    <t>Access Request System (ARS)</t>
  </si>
  <si>
    <t>IAR0000688</t>
  </si>
  <si>
    <t>The Access Request System processes the authorisation of access to Systems and Services (provided under the Exeter Service Catalogue, previously known as SSD). The system enables SSD staff to comply with the Access Control Policy, ensuring the systems they require access to are formally recorded and an audit trail exists. The system produces an extract of users with access to systems containing Personal Confidential Data (PCD) to support the annual Information Governance Toolkit return.</t>
  </si>
  <si>
    <t>Data, Insights and Statistics (DIS) Customer Survey</t>
  </si>
  <si>
    <t>IAR0000696</t>
  </si>
  <si>
    <t>The Data, Insights and Statistics (DIS) customer satisfaction survey allows customers the option of providing their contact details. These details are used to facilitate responses to the customer.</t>
  </si>
  <si>
    <t>3 months minimum after no longer required</t>
  </si>
  <si>
    <t>Summary</t>
  </si>
  <si>
    <t>Seo Summary</t>
  </si>
  <si>
    <t>Short summary</t>
  </si>
  <si>
    <t>Organisation Reference Data (ORD) Changes Project Engagement Tracker: GDPR information</t>
  </si>
  <si>
    <t>DCR0000185</t>
  </si>
  <si>
    <t xml:space="preserve">Collection of feedback on changes in order to understand their impact and improve the service. </t>
  </si>
  <si>
    <t>Public Task and Health and Social Care Act - General powers</t>
  </si>
  <si>
    <t>Public task</t>
  </si>
  <si>
    <t>3 years - Until December 2021</t>
  </si>
  <si>
    <t>Why and how we process your data in the Organisation Reference Data (ORD) Changes Project Engagement Tracker and your rights.</t>
  </si>
  <si>
    <t>Access to Service Information (A2SI) Directory of Services (DoS): GDPR information</t>
  </si>
  <si>
    <t>IAR0000000</t>
  </si>
  <si>
    <t>Maintenance of a list of authorised users of the Directory of Services (DoS).</t>
  </si>
  <si>
    <t>NHS England contract teams, Directory of Services (DoS) leads</t>
  </si>
  <si>
    <t>8 years minimum from no longer required</t>
  </si>
  <si>
    <t>Why and how we process your data in the Access to Service Information (A2SI) Directory of Services (DoS) and your rights.</t>
  </si>
  <si>
    <t>National Diabetes Footcare Audit (NDFA): GDPR information</t>
  </si>
  <si>
    <t>IAR0000043</t>
  </si>
  <si>
    <t xml:space="preserve">Collection of information on care, treatment and outcomes for patients with diabetic foot ulcers in order to improve care. </t>
  </si>
  <si>
    <t>&lt;p&gt;Legal obligation (&lt;a href="https://digital.nhs.uk/about-nhs-digital/corporate-information-and-documents/directions-and-data-provision-notices"&gt;Direction&lt;/a&gt;)&lt;/p&gt;</t>
  </si>
  <si>
    <t xml:space="preserve">NHS Trusts via the Clinical Audit Platform (CAP) </t>
  </si>
  <si>
    <t>Why and how we process your data in the National Diabetes Footcare Audit (NDFA) system and your rights.</t>
  </si>
  <si>
    <t>Out of Area Placements (OAPs) in Mental Health Services: GDPR information</t>
  </si>
  <si>
    <t>IAR0000046</t>
  </si>
  <si>
    <t>Collection of details when patients are placed outside of their usual Community and Mental Health Team network of local services, for acute mental health service provision. This is for monitoring and ultimately reducing the numbers of patients in inappropriate out of area placements.</t>
  </si>
  <si>
    <t xml:space="preserve">Providers of mental health services via the Clinical Audit Platform (CAP). </t>
  </si>
  <si>
    <t>Why and how we process your data in the Out of Area Placements (OAPs) in Mental Health Services system and your rights.</t>
  </si>
  <si>
    <t>Female Genital Mutilation (FGM) enhanced dataset: GDPR information</t>
  </si>
  <si>
    <t>IAR0000051</t>
  </si>
  <si>
    <t>Collection of data on women and girls who have had Female Genital Mutilation (FGM) or are at risk of it. This is to improve how the NHS supports them and plan the local NHS and other services needed now and in the future.</t>
  </si>
  <si>
    <t>NHS Trusts and General Practices (GP) via Clinical Audit Platform (CAP).</t>
  </si>
  <si>
    <t>Why and how we process your data in the Female Genital Mutilation (FGM) enhanced dataset and your rights.</t>
  </si>
  <si>
    <t>National Back Office (NBO) Team 4 Foxpro receipts recording system: GDPR information</t>
  </si>
  <si>
    <t>IAR0000075</t>
  </si>
  <si>
    <t>Recording of requests for data disclosures for the National Back Office (NBO), to support processing and for audit purposes.</t>
  </si>
  <si>
    <t>20 years minimum from no longer required</t>
  </si>
  <si>
    <t>Requester</t>
  </si>
  <si>
    <t>Why and how we process your data in the National Back Office (NBO) Team 4 Foxpro receipts recording system and your rights.</t>
  </si>
  <si>
    <t>1939 Enumeration Reference Materials: GDPR information</t>
  </si>
  <si>
    <t>IAR0000076</t>
  </si>
  <si>
    <t>Holding this list so that records can be traced and verified when queries are resolved about data held in the Personal Demographics Service (PDS) and to process National Back Office (NBO) tracing requests.</t>
  </si>
  <si>
    <t>National Registration Offices, Health Authorities, General Register Office.</t>
  </si>
  <si>
    <t>Why and how we process your data in the 1939 Enumeration Reference Materials and your rights.</t>
  </si>
  <si>
    <t>Birth and Death Registration Indexes: GDPR information</t>
  </si>
  <si>
    <t>IAR0000077</t>
  </si>
  <si>
    <t>Why and how we process your data in the Birth and Death Registration Indexes and your rights.</t>
  </si>
  <si>
    <t>National Registration /  National Health manual records for pre 1939 dates of birth: GDPR information</t>
  </si>
  <si>
    <t>IAR0000078</t>
  </si>
  <si>
    <t>Why and how we process your data in the National Registration /  National Health manual records for pre 1939 dates of birth and your rights.</t>
  </si>
  <si>
    <t>Alphabetical Index 1 (AI1): GDPR information</t>
  </si>
  <si>
    <t>IAR0000079</t>
  </si>
  <si>
    <t>Why and how we process your data in the Alphabetical Index 1 (AI1) and your rights.</t>
  </si>
  <si>
    <t>Alphabetical Index 2 (AI2): GDPR information</t>
  </si>
  <si>
    <t>IAR0000080</t>
  </si>
  <si>
    <t>Why and how we process your data in the Alphabetical Index 2 (AI2) and your rights.</t>
  </si>
  <si>
    <t>National Registration /  Health Manual Records for merchant seamen: GDPR information</t>
  </si>
  <si>
    <t>IAR0000081</t>
  </si>
  <si>
    <t>Why and how we process your data in the National Registration /  Health Manual Records for merchant seamen and your rights.</t>
  </si>
  <si>
    <t>National Registration /  National Health Manual Records for persons entering England or Wales from Northern Ireland: GDPR information</t>
  </si>
  <si>
    <t>IAR0000082</t>
  </si>
  <si>
    <t>Why and how we process your data in the National Registration /  National Health Manual Records for persons entering England or Wales from Northern Ireland and your rights.</t>
  </si>
  <si>
    <t>National Registration /  National Health manual records for post 1939 dates of birth: GDPR information</t>
  </si>
  <si>
    <t>IAR0000083</t>
  </si>
  <si>
    <t>Why and how we process your data in the National Registration /  National Health manual records for post 1939 dates of birth and your rights.</t>
  </si>
  <si>
    <t>National Registration / National Health manual records for passenger entrants 1939 - 1940: GDPR information</t>
  </si>
  <si>
    <t>IAR0000084</t>
  </si>
  <si>
    <t>Why and how we process your data in the National Registration / National Health manual records for passenger entrants 1939 - 1940 and your rights.</t>
  </si>
  <si>
    <t>National Registration / National Health manual records for persons entering England or Wales from the Channel Islands: GDPR information</t>
  </si>
  <si>
    <t>IAR0000085</t>
  </si>
  <si>
    <t>Why and how we process your data in the National Registration / National Health manual records for persons entering England or Wales from the Channel Islands and your rights.</t>
  </si>
  <si>
    <t>National Registration /  National Health manual records for war refugees: GDPR information</t>
  </si>
  <si>
    <t>IAR0000086</t>
  </si>
  <si>
    <t>Why and how we process your data in the National Registration /  National Health manual records for war refugees and your rights.</t>
  </si>
  <si>
    <t>National Data Opt-Out: GDPR information</t>
  </si>
  <si>
    <t>IAR0000123</t>
  </si>
  <si>
    <t>Collection and maintenance of the list of NHS numbers associated with the patient records of people, who have opted out of sharing their confidential patient information for research and planning purposes. This is so that their records can be removed from datasets before use.</t>
  </si>
  <si>
    <t>Consent not the basis for processing - Patient preference available via opt out</t>
  </si>
  <si>
    <t>Why and how we process your data in the National Data Opt-Out and your rights.</t>
  </si>
  <si>
    <t>Adult Psychiatric Morbidity Survey: GDPR information</t>
  </si>
  <si>
    <t>IAR0000132</t>
  </si>
  <si>
    <t xml:space="preserve">Processing of data from the Adult Psychiatric Morbidity Survey (APMS) to provide a national picture of the prevalence of mental health conditions in England. This is so that health and care services can be monitored and improved. </t>
  </si>
  <si>
    <t>Why and how we process your data in the Adult Psychiatric Morbidity Survey and your rights.</t>
  </si>
  <si>
    <t>Adult Dental Health Survey: GDPR information</t>
  </si>
  <si>
    <t>IAR0000133</t>
  </si>
  <si>
    <t>The Adult Dental Health Survey (ADHS) records the condition of teeth and dental hygeine, and attitudes towards dental care and oral hygeine, nationally. It is processed to monitor and improve the management of health and care services.</t>
  </si>
  <si>
    <t>Why and how we process your data in the Adult Dental Health Survey and your rights.</t>
  </si>
  <si>
    <t>Childrens Dental Health Survey: GDPR information</t>
  </si>
  <si>
    <t>IAR0000134</t>
  </si>
  <si>
    <t>The Children's Dental Health Survey (CDHS) records the condition of teeth and dental hygeine, and attitudes towards dental care and oral hygiene, nationally. It is processed to monitor and improve the management of health and care services.</t>
  </si>
  <si>
    <t>Why and how we process your data in the Childrens Dental Health Survey and your rights.</t>
  </si>
  <si>
    <t>Mental Health of Children and Young People in Great Britain: GDPR information</t>
  </si>
  <si>
    <t>IAR0000135</t>
  </si>
  <si>
    <t>The Mental Health of Children and Young People Survey records the prevalence of mental disorders among 5 to 16 year olds nationally. It is processed to monitor and improve the management of health and care services.</t>
  </si>
  <si>
    <t>Why and how we process your data in the Mental Health of Children and Young People in Great Britain and your rights.</t>
  </si>
  <si>
    <t>What About YOUth? Survey: GDPR information</t>
  </si>
  <si>
    <t>IAR0000136</t>
  </si>
  <si>
    <t>The What About YOUth? Survey records local authority level data on a range of behaviours amongst 15 year olds. It is processed to monitor and improve the management of health and care services.</t>
  </si>
  <si>
    <t>Data subject, Department for Education (DfE) National Pupil Database (NPD), Local Authorities (LA)</t>
  </si>
  <si>
    <t>Why and how we process your data in the What About YOUth? Survey and your rights.</t>
  </si>
  <si>
    <t>Survey of Carers in Households in England: GDPR information</t>
  </si>
  <si>
    <t>IAR0000138</t>
  </si>
  <si>
    <t>The Carers in Housholds survey in England records the prevalence of domestic (non-professional) carers aged 16 and over in England. Their demographics, the impact of caring duties upon the carer and the details of services carers receive is processed to monitor and improve the management of health and care services.</t>
  </si>
  <si>
    <t>Why and how we process your data in the Survey of Carers in Households in England and your rights.</t>
  </si>
  <si>
    <t>National Child Measurement Programme (NCMP): GDPR information</t>
  </si>
  <si>
    <t>IAR0000139</t>
  </si>
  <si>
    <t>The National Child Measurement Programme (NCMP) in England reflects the prevalence of childhood obesity in reception (aged 4-5 years) and year 6 (aged 10-11 years). It is processed to monitor and improve the management of health and care services.</t>
  </si>
  <si>
    <t>Yes - Parents may opt their children out of the measurement programme</t>
  </si>
  <si>
    <t>Why and how we process your data in the National Child Measurement Programme (NCMP) and your rights.</t>
  </si>
  <si>
    <t>Emergency Care Data Set (ECDS): GDPR information</t>
  </si>
  <si>
    <t>IAR0000162</t>
  </si>
  <si>
    <t>Analysis of emergency care activity across England for monitoring and improving health and care services.</t>
  </si>
  <si>
    <t>Secondary Use Service (SUS)</t>
  </si>
  <si>
    <t>Why and how we process your data in the Emergency Care Data Set (ECDS) and your rights.</t>
  </si>
  <si>
    <t>Information Governance Toolkit (IGT) excluding extranet: GDPR information</t>
  </si>
  <si>
    <t>IAR0000292</t>
  </si>
  <si>
    <t>The Information Governance (IG) Toolkit requires account details that contain an individual’s name, email address and telephone number for administration purposes. This includes providing audit data for all IG Toolkit transactions and supporting NHS Digital services having a dependency on the IG Toolkit.</t>
  </si>
  <si>
    <t>3 years minimum from no longer required</t>
  </si>
  <si>
    <t>Why and how we process your data in the Information Governance Toolkit (IGT) excluding extranet and your rights.</t>
  </si>
  <si>
    <t>NHS UK email marketing customer database: GDPR information</t>
  </si>
  <si>
    <t>IAR0000328</t>
  </si>
  <si>
    <t>Sending of monthly newsletters and marketing emails, by individual request. To personalise these emails, including analysis to evaluate service performance.</t>
  </si>
  <si>
    <t>1 Year minimum after no longer required</t>
  </si>
  <si>
    <t>Why and how we process your data in the NHS UK email marketing customer database and your rights.</t>
  </si>
  <si>
    <t>National Back Office (NBO) tracing service audit log: GDPR information</t>
  </si>
  <si>
    <t>IAR0000381</t>
  </si>
  <si>
    <t>Auditing of National Back Office (NBO) Tracing Service requests for data disclosures received and support processing of Record Tracing, Death Registration Enquires, Managing Health and Care.</t>
  </si>
  <si>
    <t>Why and how we process your data in the National Back Office (NBO) tracing service audit log and your rights.</t>
  </si>
  <si>
    <t>Mental Health and Maternity and linked data: GDPR information</t>
  </si>
  <si>
    <t>IAR0000385</t>
  </si>
  <si>
    <t>For monitoring and improving specialist mental health, learning disabilities or autism spectrum disorder services in England.</t>
  </si>
  <si>
    <t>Providers of specialist secondary mental health and / or learning disabilities and / or autism spectrum disorder services.</t>
  </si>
  <si>
    <t>Why and how we process your data in the Mental Health and Maternity and linked data and your rights.</t>
  </si>
  <si>
    <t>Information requests processed by operational Information Governance (IG) team: GDPR information</t>
  </si>
  <si>
    <t>IAR0000391</t>
  </si>
  <si>
    <t>Management of requests for information under freedom of information (FOI), data protection legislation, and environmental information regulations. Personal confidential information may consist of staff or patient / service user's information.</t>
  </si>
  <si>
    <t>Legal obligation (Right of access)</t>
  </si>
  <si>
    <t>Why and how we process your data in the Information requests processed by operational Information Governance (IG) team and your rights.</t>
  </si>
  <si>
    <t>Health and Social Care Network (HSCN) customer contacts: GDPR information</t>
  </si>
  <si>
    <t>IAR0000394</t>
  </si>
  <si>
    <t>The Health and Social Care Network (HSCN) programme holds data about customers who currently use HSCN services. This includes those provided under the Transition Network (formerly N3) and those who are considering the use of HSCN in the future. Customers provided this information to enable discussion of HSCN and it's services, implementation of new services, resolution of incidents and issues, management of exit and migration activities and discussions and allocation of funding.</t>
  </si>
  <si>
    <t>Why and how we process your data in the Health and Social Care Network (HSCN) customer contacts and your rights.</t>
  </si>
  <si>
    <t>Data Services for Commissioners Regional Offices (DSCRO) system: GDPR information</t>
  </si>
  <si>
    <t>Informing and assisting commissioning of local health and care services. Clinical commissioning groups (CCGs) need data to assess local needs and priorities and to decide on strategies. They then buy services on behalf of their local population from, for example, hospitals, clinics and community health bodies. The aim is to get the best possible health outcome for the local population.</t>
  </si>
  <si>
    <t>NHS funded organisations providing health and care</t>
  </si>
  <si>
    <t>Why and how we process your data in the Data Services for Commissioners Regional Offices (DSCRO) and your rights.</t>
  </si>
  <si>
    <t>Mental Health and Learning Disabilities Data Set (MHLDDS): GDPR information</t>
  </si>
  <si>
    <t>IAR0000611</t>
  </si>
  <si>
    <t>Monitoring and improving specialist mental health, learning disabilities or autism spectrum disorder services in England.</t>
  </si>
  <si>
    <t>Why and how we process your data in the Mental Health and Learning Disabilities Data Set (MHLDDS) and your rights.</t>
  </si>
  <si>
    <t>Mental Health Minimum Data Set (MHMDS): GDPR information</t>
  </si>
  <si>
    <t>IAR0000612</t>
  </si>
  <si>
    <t>Why and how we process your data in the Mental Health Minimum Data Set (MHMDS) and your rights.</t>
  </si>
  <si>
    <t>Social media communications: GDPR information</t>
  </si>
  <si>
    <t>IAR0000621</t>
  </si>
  <si>
    <t>Direct marketing and for NHS Digital promotion.</t>
  </si>
  <si>
    <t>6 years minimum after no longer required</t>
  </si>
  <si>
    <t>Why and how we process your data in the Social media communications: GDPR information and your rights.</t>
  </si>
  <si>
    <t>Secondary Uses Service (SUS)+ data: GDPR information</t>
  </si>
  <si>
    <t>IAR0000626</t>
  </si>
  <si>
    <t xml:space="preserve">The Secondary Uses Service (SUS +) is a collection of health care data required by hospitals and used for planning health care, supporting payments, commissioning policy development and research. </t>
  </si>
  <si>
    <t>20 years maximum</t>
  </si>
  <si>
    <t>Why and how we process your data in the Secondary Uses Service (SUS)+ data: GDPR information and your rights.</t>
  </si>
  <si>
    <t>Indicator Previewer: GDPR information</t>
  </si>
  <si>
    <t>IAR0000641</t>
  </si>
  <si>
    <t xml:space="preserve">Allows registered users to use the indicator previewer system. </t>
  </si>
  <si>
    <t>1 Year minimum after no longer Required</t>
  </si>
  <si>
    <t>Why and how we process your data in the Indicator Previewer: GDPR information and your rights.</t>
  </si>
  <si>
    <t>Data Access Request Service (DARS) online: GDPR information</t>
  </si>
  <si>
    <t>IAR0000651</t>
  </si>
  <si>
    <t xml:space="preserve">The Data Access Request Service (DARS) can offer clinicians, researchers and commissioners the data required to help improve NHS services.  The DARS team responds and liases with customers making applications to use the service. </t>
  </si>
  <si>
    <t>Public task and Health and Social Care Act – General powers</t>
  </si>
  <si>
    <t>Why and how we process your data in the Data Access Request Service (DARS) online system and your rights.</t>
  </si>
  <si>
    <t>NHS Digital Kahootz workspaces: GDPR information</t>
  </si>
  <si>
    <t>IAR0000653</t>
  </si>
  <si>
    <t xml:space="preserve">Maintenance and updating a list of approved clinical coders and auditors. </t>
  </si>
  <si>
    <t>Public Task and Health and Social Care Act – General powers</t>
  </si>
  <si>
    <t>Why and how we process your data in the NHS Digital Kahootz workspaces: GDPR information and your rights.</t>
  </si>
  <si>
    <t>Data Dictionary For Care (DD4C): GDPR information</t>
  </si>
  <si>
    <t>IAR0000654</t>
  </si>
  <si>
    <t>Why and how we process your data in the Data Dictionary For Care (DD4C): GDPR information and your rights.</t>
  </si>
  <si>
    <t>Request Submission Portal (RSP) for Terminology and Classifications: GDPR information</t>
  </si>
  <si>
    <t>IAR0000655</t>
  </si>
  <si>
    <t>Why and how we process your data in the Request Submission Portal (RSP) for Terminology and Classifications: GDPR information and your rights.</t>
  </si>
  <si>
    <t>NHS Pathways authoring tool: GDPR information</t>
  </si>
  <si>
    <t>IAR0000659</t>
  </si>
  <si>
    <t>Supporting and managing the NHS Pathways clinical reference data. NHS Pathways is a clinical tool  used for assessing, triaging and directing contact from the public to urgent and emergency care services such as 999, GP out-of-hours and NHS 111. It enables patients to be triaged effectively and ensures that they are directed to the most appropriate service available at the time of contact.</t>
  </si>
  <si>
    <t>Public task, Management of Health and Care systems and Health and Social Care Act - Additional functions</t>
  </si>
  <si>
    <t>Why and how we process your data in the NHS Pathways authoring tool: GDPR information and your rights.</t>
  </si>
  <si>
    <t>NHS Pathways web: GDPR information</t>
  </si>
  <si>
    <t>IAR0000661</t>
  </si>
  <si>
    <t>Public task and Health and Social Care Act - Additional functions</t>
  </si>
  <si>
    <t>Why and how we process your data in the NHS Pathways web: GDPR information and your rights.</t>
  </si>
  <si>
    <t>Data Coordination Board (DCB) mailing list: GDPR information</t>
  </si>
  <si>
    <t>IAR0000672</t>
  </si>
  <si>
    <t>Managing a mailing list of customers who have asked to receive notifications, covering the publication of information standards and data collections, consultation activity and more general information relating to Data Coordination Board (DCB) assurance and publication activity.</t>
  </si>
  <si>
    <t>Why and how we process your data in the Data Coordination Board (DCB) mailing list: GDPR information and your rights.</t>
  </si>
  <si>
    <t>Trello - Use by the NHS Digital web team : GDPR information</t>
  </si>
  <si>
    <t>IAR0000674</t>
  </si>
  <si>
    <t xml:space="preserve">Used by the NHS Digital web team to review, update and track web content. Staff emails used to track content updates. </t>
  </si>
  <si>
    <t>Explicit consent</t>
  </si>
  <si>
    <t>Outside Europe - Account details</t>
  </si>
  <si>
    <t>Yes - Via self service on Trello</t>
  </si>
  <si>
    <t>Why and how we process your data in Trello and your rights.</t>
  </si>
  <si>
    <t>Mental Illness Drug And Alcohol Service (MIDAS) website: GDPR information</t>
  </si>
  <si>
    <t>IAR0000675</t>
  </si>
  <si>
    <t xml:space="preserve">The system captures user login details for access and processing activities on the system. This is captured for audit purposes and supports the functionality of the system in allocation of batches of work to system users. </t>
  </si>
  <si>
    <t>Yes - Via revoking system account</t>
  </si>
  <si>
    <t>Why and how we process your data in the Mental Illness Drug And Alcohol Service (MIDAS) website: GDPR information and your rights.</t>
  </si>
  <si>
    <t>Data Exchange Service (DES): GDPR information</t>
  </si>
  <si>
    <t>IAR0000676</t>
  </si>
  <si>
    <t>Yes - Via deletion of blocking of cookies</t>
  </si>
  <si>
    <t>Why and how we process your data in the Data Exchange Service (DES): GDPR information and your rights.</t>
  </si>
  <si>
    <t>Technology Reference data Update Distribution (TRUD): GDPR information</t>
  </si>
  <si>
    <t>IAR0000679</t>
  </si>
  <si>
    <t>Why and how we process your data in the Technology Reference data Update Distribution (TRUD) website and your rights.</t>
  </si>
  <si>
    <t>Pilot Adult Social Care data: GDPR information</t>
  </si>
  <si>
    <t>IAR0000704</t>
  </si>
  <si>
    <t>Data is collected and analysed to help local government and clinical commissioning groups plan local adult social care services. More specifically data is used to monitor care outcomes, develop more effective treatments and services and understand future population needs.</t>
  </si>
  <si>
    <t>Pilot sites receive pseudonymised data</t>
  </si>
  <si>
    <t>Local Authorities</t>
  </si>
  <si>
    <t>Why and how we process your data in the Pilot Adult Social Care system and your rights.</t>
  </si>
  <si>
    <t>Suggested Purpose</t>
  </si>
  <si>
    <t>Organisation Reference Data (ORD) Changes Project Engagement Tracker</t>
  </si>
  <si>
    <t xml:space="preserve">Request feedback from stakeholders via a questionnaire to help the project team understand the impact of the changes. </t>
  </si>
  <si>
    <t>Public Task and Health and Social Care Act - General Powers</t>
  </si>
  <si>
    <t>Access to Service Information (A2SI) Directory of Services (DoS)</t>
  </si>
  <si>
    <t>Access to Service Information (A2SI) Directory of Services (DoS) holds contact details – name, and work email address for the authorised person accessing DoS for updating service information, administration the DoS and / or using the DoS to find services, which includes demographics, service information, opening and closing times.  This is currently used by a large group of users including, clinicians, DoS Leads and their authorised staff NHS Digital staff both clinical and operational</t>
  </si>
  <si>
    <t>NHS England Contract Teams, Directory of Services (DoS) leads</t>
  </si>
  <si>
    <t>https://digital.nhs.uk/services/directory-of-services-dos</t>
  </si>
  <si>
    <t>National Diabetes Footcare Audit (NDFA)</t>
  </si>
  <si>
    <t>The data collected is used to produce information that helps to:improve care, treatment and outcomes for patients with diabetic foot ulcersData is collected from NHS acute and community trusts. In addition aggregate data is collected from Clinical Commissioning Groups. A report is published annually.</t>
  </si>
  <si>
    <t>https://digital.nhs.uk/about-nhs-digital/corporate-information-and-documents/directions-and-data-provision-notices/data-provision-notices-dpns/national-diabetes-footcare-audit-data-provision-notice</t>
  </si>
  <si>
    <t>Out of Area Placements (OAPs) in Mental Health Services</t>
  </si>
  <si>
    <t xml:space="preserve">The collection is expected to capture the details of all OAPs in England from both NHS and independent providers. This collection will help monitor the reduction in inappropriate OAPs. Only ‘sending providers’ need to submit data to the OAPs collection. The sending provider is the organisation that takes the decision to place a patient outside of their usual Community and Mental Health Team network of local services for acute mental health service provision. The OAPs data collection aims to collect data from 98 providers of mental health services. This includes 55 Mental Health Foundation Trusts, 16 Mental Health Non Foundation Trusts and 27 Independent Sector Providers. Data is collected via the Clinical Audit Platform (CAP). Data is extracted monthly. Analysis is undertaken by NHS Digital with aggregate results, as tables and charts, being published in a monthly report. Reports are published under official statistic conditions. </t>
  </si>
  <si>
    <t>https://digital.nhs.uk/data-and-information/clinical-audits-and-registries/our-clinical-audits-and-registries/out-of-area-placements-oaps</t>
  </si>
  <si>
    <t>Female Genital Mutilation (FGM) enhanced dataset</t>
  </si>
  <si>
    <t>The data collected is used to produce information that helps to:improve how the NHS supports women and girls who have had or who are at risk of FGM plan the local NHS services needed both now and in the future help other organisations e.g. local authorities to develop plans to stop FGM happening in local communitiesData is collected from NHS acute trusts, mental health trusts and GP practices and reports are published as an official statistic every quarter.</t>
  </si>
  <si>
    <t>https://digital.nhs.uk/services/female-genital-mutilation-risk-indication-system-fgm-ris</t>
  </si>
  <si>
    <t>National Back Office (NBO) Team 4 Foxpro receipts recording system</t>
  </si>
  <si>
    <t>Auditing of National Back Office Tracing Service requests for data disclosures received and supporting processing of Record Tracing, Death Registration Enquires, Managing Health and Care</t>
  </si>
  <si>
    <t>https://digital.nhs.uk/services/national-back-office-for-the-personal-demographics-service</t>
  </si>
  <si>
    <t>1939 Enumeration Reference Materials</t>
  </si>
  <si>
    <t>For tracing / verification purposes when investigating and resolving Personal Demographics Service (PDS) data quality incidents, and processing National Back Office Tracing Service requests</t>
  </si>
  <si>
    <t>Birth and Death Registration Indexes</t>
  </si>
  <si>
    <t>National Registration /  National Health manual records for pre 1939 dates of birth</t>
  </si>
  <si>
    <t>Alphabetical Index 1 (AI1)</t>
  </si>
  <si>
    <t>Alphabetical Index 2 (AI2)</t>
  </si>
  <si>
    <t>National Registration /  Health Manual Records for merchant seamen</t>
  </si>
  <si>
    <t>National Registration /  National Health Manual Records for persons entering England or Wales from Northern Ireland</t>
  </si>
  <si>
    <t>National Registration /  National Health manual records for post 1939 dates of birth</t>
  </si>
  <si>
    <t>National Registration / National Health manual records for passenger entrants 1939 - 1940</t>
  </si>
  <si>
    <t>National Registration / National Health manual records for persons entering England or Wales from the Channel Islands</t>
  </si>
  <si>
    <t>National Registration /  National Health manual records for war refugees</t>
  </si>
  <si>
    <t>National Data Opt-Out</t>
  </si>
  <si>
    <t xml:space="preserve">Allows individuals to opt-out of their confidential patient data being used for purposes beyond their direct care and can be changed at anytime. This would apply unless there is a mandatory legal requirement or an overriding public interest in line with the agreed and published policy. </t>
  </si>
  <si>
    <t>https://digital.nhs.uk/services/national-data-opt-out-programme</t>
  </si>
  <si>
    <t>Adult Psychiatric Morbidity Survey</t>
  </si>
  <si>
    <t>The Adult Psychiatric Morbidity Survey (APMS) reflects the national picture concerning the prevalence of mental health conditions in England, and is processed to monitor and improve the management of health and care services.</t>
  </si>
  <si>
    <t>https://digital.nhs.uk/services/health-surveys-service
https://digital.nhs.uk/data-and-information/areas-of-interest/public-health/national-study-of-health-and-wellbeing</t>
  </si>
  <si>
    <t>Adult Dental Health Survey</t>
  </si>
  <si>
    <t>The Adult Dental Health Survey (ADHS) reflects the national picture concerning the condition of teeth and dental hygiene and attitudes towards dental care and oral hygiene, and is processed to monitor and improve the management of health and care services.</t>
  </si>
  <si>
    <t>https://digital.nhs.uk/services/health-surveys-service
https://digital.nhs.uk/data-and-information/areas-of-interest/public-health/adult-dental-health-survey</t>
  </si>
  <si>
    <t>Childrens Dental Health Survey</t>
  </si>
  <si>
    <t>The Children's Dental Health Survey (CDHS) reflects the national picture concerning the condition of teeth and dental hygiene and attitudes towards dental care and oral hygiene, and is processed to monitor and improve the management of health and care services.</t>
  </si>
  <si>
    <t>https://digital.nhs.uk/services/health-surveys-service
https://digital.nhs.uk/data-and-information/areas-of-interest/public-health/children-s-dental-health-survey</t>
  </si>
  <si>
    <t>Mental Health of Children and Young People in Great Britain</t>
  </si>
  <si>
    <t>The Mental Health of Children and Young People Survey reflects the national picture concerning the prevalence of mental disorders among 5 to 16 year olds, and is processed to monitor and improve the management of health and care services.</t>
  </si>
  <si>
    <t>https://digital.nhs.uk/services/health-surveys-service</t>
  </si>
  <si>
    <t>What About YOUth? Survey</t>
  </si>
  <si>
    <t>The What About YOUth? Survey reflects Local Authority (LA) level data on a range of behaviours amongst 15 year olds, and is processed to monitor and improve the management of health and care services.</t>
  </si>
  <si>
    <t>https://digital.nhs.uk/services/health-surveys-service
https://digital.nhs.uk/data-and-information/areas-of-interest/public-health/what-about-youth-study</t>
  </si>
  <si>
    <t>Survey of Carers in Households in England</t>
  </si>
  <si>
    <t>The Carers in Housholds survey in England reflects the prevalence of domestic i.e. non-professional carers aged 16 and over in england, their demographics, impact of caring duties upon the carer, details of services carers receive is processed to monitor and improve the management of health and care services.</t>
  </si>
  <si>
    <t>https://digital.nhs.uk/data-and-information/data-collections-and-data-sets/data-collections/social-care-user-surveys
https://digital.nhs.uk/services/health-surveys-service</t>
  </si>
  <si>
    <t>National Child Measurement Programme (NCMP)</t>
  </si>
  <si>
    <t>The National Child Measurement Programme (NCMP) in England reflects the prevalence of childhood obesity in reception (aged 4-5 years) and year 6 (aged 10-11 years), is processed to monitor and improve the management of health and care services.</t>
  </si>
  <si>
    <t>no</t>
  </si>
  <si>
    <t>https://digital.nhs.uk/services/national-child-measurement-programme</t>
  </si>
  <si>
    <t>Emergency Care Data Set (ECDS)</t>
  </si>
  <si>
    <t>Analysis of emergency care activity across England for monitoring and improving Health and care services.</t>
  </si>
  <si>
    <t>https://digital.nhs.uk/data-and-information/data-collections-and-data-sets/data-sets/emergency-care-data-set-ecds</t>
  </si>
  <si>
    <t>Information Governance Toolkit (IGT) excluding extranet</t>
  </si>
  <si>
    <t>The Information Governance Toolkit (IG Toolkit) requires account details that contain an individual’s name, email address, and telephone number for the purpose of administering your organisations IG Toolkit including the provision of audit data for all IG Toolkit transactions and supporting NHS Digital services having a dependency on the IG Toolkit</t>
  </si>
  <si>
    <t>https://digital.nhs.uk/data-and-information/looking-after-information/data-security-and-information-governance/data-security-and-protection-toolkit</t>
  </si>
  <si>
    <t>NHS UK email marketing customer database</t>
  </si>
  <si>
    <t>Allow by inidvidual request the sending of monthly newsletters and other marketing emails; to personalise said emails, including analysis to evaluate service performance.</t>
  </si>
  <si>
    <t>National Back Office (NBO) tracing service audit log</t>
  </si>
  <si>
    <t>Mental Health and Maternity and linked data</t>
  </si>
  <si>
    <t>For monitoring and improving health and care services concerned with specialist mental health, learning disabilities or autism spectrum disorder services in England.</t>
  </si>
  <si>
    <t>Information requests processed by operational Information Governance (IG) team</t>
  </si>
  <si>
    <t>Management of requests for information under Freedom of Information, Data Protection Legislation, and Environmental information regulations. Personal confidential information may consist of staff, patients/service users information.</t>
  </si>
  <si>
    <t>Legal Obligation (Right of Access)</t>
  </si>
  <si>
    <t>https://digital.nhs.uk/services/service-management</t>
  </si>
  <si>
    <t>Health and Social Care Network (HSCN) customer contacts</t>
  </si>
  <si>
    <t>Data Services for Commissioners Regional Offices (DSCRO) - Emergency Care</t>
  </si>
  <si>
    <t>Mental Health and Learning Disabilities Data Set (MHLDDS)</t>
  </si>
  <si>
    <t>https://digital.nhs.uk/data-and-information/data-collections-and-data-sets/data-sets/mental-health-services-data-set
https://digital.nhs.uk/data-and-information/data-collections-and-data-sets/data-sets/mental-health-services-data-set/mental-health-and-learning-disabilities-statistics-mhlds-monthly-reports</t>
  </si>
  <si>
    <t>Mental Health Minimum Data Set (MHMDS)</t>
  </si>
  <si>
    <t>Social media communications</t>
  </si>
  <si>
    <t>Direct marketing, NHS Digital promotion</t>
  </si>
  <si>
    <t>Secondary Uses Service (SUS)+ data</t>
  </si>
  <si>
    <t>The Secondary Uses Service (SUS+) is the main repository in England for healthcare data required from hospitals and used for reasons other than direct care. Purposes include:Healthcare planning &amp; analysisCommissioning of ServicesSupporting paymentPolicy developmentResearch</t>
  </si>
  <si>
    <t>https://digital.nhs.uk/services/secondary-uses-service-sus</t>
  </si>
  <si>
    <t>Indicator Previewer</t>
  </si>
  <si>
    <t xml:space="preserve">To enable users to access the previewer system. </t>
  </si>
  <si>
    <t>https://digital.nhs.uk/systems-and-services/all-a-z/indicator-methodology-and-assurance-service</t>
  </si>
  <si>
    <t>Data Access Request Service (DARS) online</t>
  </si>
  <si>
    <t xml:space="preserve">To respond/liaise with customers making applications to access NHS Digital’s data sets. </t>
  </si>
  <si>
    <t>Public Task and Health and Social Care Act – General Powers</t>
  </si>
  <si>
    <t>https://digital.nhs.uk/services/data-access-request-service-dars</t>
  </si>
  <si>
    <t>NHS Digital Kahootz workspaces</t>
  </si>
  <si>
    <t>Maintaining list of approved clinical coding trainers and auditors.</t>
  </si>
  <si>
    <t>https://digital.nhs.uk/services/terminology-and-classifications</t>
  </si>
  <si>
    <t>Data Dictionary For Care (DD4C)</t>
  </si>
  <si>
    <t>Request Submission Portal (RSP) for Terminology and Classifications</t>
  </si>
  <si>
    <t>NHS Pathways authoring tool</t>
  </si>
  <si>
    <t>For Managing the NHS Pathway clinical reference data that creates the NHS Pathways content. And clinical issues log and external training issues log that 111/999 providers have access to for raising urgent issues.</t>
  </si>
  <si>
    <t>Public Task, Management of Health and Care systems and Health and Social Care Act - Additional Functions</t>
  </si>
  <si>
    <t>NHS Pathways web</t>
  </si>
  <si>
    <t>Web Application for demonstrating telephony triage using the NHS Pathways clinical content.</t>
  </si>
  <si>
    <t>Public Task and Health and Social Care Act - Additional Functions</t>
  </si>
  <si>
    <t>Data Coordination Board (DCB) mailing list</t>
  </si>
  <si>
    <t>Managing mailing list of customers who have asked to receive notifications covering the publication of information standards and data collections, consultation activity and more general information relating to DCB assurance and publication activity</t>
  </si>
  <si>
    <t>https://digital.nhs.uk/data-and-information/information-standards/information-standards-and-data-collections-including-extractions/data-co-ordination-board</t>
  </si>
  <si>
    <t xml:space="preserve">Trello - Use by the NHS Digital web team </t>
  </si>
  <si>
    <t>Names and emails inputted into the trello service to gain access to it’s features and enable collaboration of the web team via the use of permissions to content.</t>
  </si>
  <si>
    <t>Mental Illness Drug And Alcohol Service (MIDAS) website</t>
  </si>
  <si>
    <t>Data Exchange Service (DES)</t>
  </si>
  <si>
    <t>Technology Reference data Update Distribution (TRUD)</t>
  </si>
  <si>
    <t>Pilot Adult Social Care data</t>
  </si>
  <si>
    <t>This supports the Government’s drive towards the integration of health and social care, specifically for the following purposes which will assist Local Government and Clinical Commissioning Groups (CCGs) in fulfilling their statutory functions:Monitoring, at a population level, particular cohorts of service users and designing analytical models which support more effective interventions in health and Adult Social Care.Monitoring service and integrated care outcomes across a pathway or care setting involving Adult Social Care.Developing, through evaluation, more effective interventions across a pathway or care setting involving Adult Social Care.Designing and implementing new payment models across health and Adult Social Care.Understanding current and future population needs and resource utilisation for local strategic planning purposes.NHS Digital/DSCRO will process the data as follows:Collect client-level data from certain Local Authorities relating to adults in receipt of Local Authority-funded social care services that includes NHS Number, date of birth, postcode and information about care provision  Check the data supplied is as expected and carry out validation and data quality checks for any significant issues. Data is returned to the source organisation where issues are identified from data quality reportsTrace any missing NHS Numbers (using NHS Digital datasets) where possible to enable addition of NHS number where appropriateAnonymise the datasets in line with the ICO Code of Practice and insert consistent pseudonyms to enable them to be linked to health-based datasets Provide the anonymised data to the pilot CCGs for linkage with national and local health dataSubject to approved and signed DSAs being in place, provide the anonymised data to the pilot Local Authorities linked to national health data</t>
  </si>
  <si>
    <t>Pilot Sites receive pseudonymised data</t>
  </si>
  <si>
    <t>DCR0000117 - Organisation Data Service - Transparency Checklist.docx</t>
  </si>
  <si>
    <t>Community pharmacists, dispensing Doctors, appliance contractors</t>
  </si>
  <si>
    <t>IA00000071_72_73_653_654_655_TransparencyChecklist.docx</t>
  </si>
  <si>
    <t>Maintaining a list of approved clinical coding trainers and auditors</t>
  </si>
  <si>
    <t>https://digital.nhs.uk/about-nhs-digital/our-work/keeping-patient-data-safe/gdpr/gdpr-register/terminology-and-classifications-gdpr-information</t>
  </si>
  <si>
    <t>IAR 0000166  nhs E-Referal Service Transparency Checklist .docx</t>
  </si>
  <si>
    <t>To book and manage appointments</t>
  </si>
  <si>
    <t>https://digital.nhs.uk/services/nhs-e-referral-service</t>
  </si>
  <si>
    <t>IAR0000027 National Audit of Pulmonary Hypertension Transparancy Checklist.docx</t>
  </si>
  <si>
    <t>The data collected is used to produce information that helps to:improve treatment and outcomes for patients referred to pulmonary hypertension centres in England and Scotland. Data is collected from NHS acute trusts. Reports are published under official statistic conditions annually.</t>
  </si>
  <si>
    <t>https://digital.nhs.uk/data-and-information/clinical-audits-and-registries/our-clinical-audits-and-registries/national-pulmonary-hypertension-audit</t>
  </si>
  <si>
    <t>IAR0000031 National Pregancy in Diabetes Audit (NPID) Transparency Checklist .docx</t>
  </si>
  <si>
    <t>The National Pregnancy in Diabetes (NPID) Audit aims to support clinical teams to deliver better care and outcomes for women with diabetes who become pregnant. The NPID Audit measures the quality of pre-gestational diabetes care against NICE guideline based criteria and the outcomes of pre-gestational diabetic pregnancy. It will answer the following three key questions • Were women with diabetes adequately prepared for pregnancy? • Were appropriate steps taken during pregnancy to minimise adverse outcomes to the mother? • Did any adverse outcomes occur? A report is published bi-annually.</t>
  </si>
  <si>
    <t>https://digital.nhs.uk/data-and-information/clinical-audits-and-registries/our-clinical-audits-and-registries/national-pregnancy-in-diabetes-audit</t>
  </si>
  <si>
    <t>IAR0000032 Diabetes Prevention Programme Transparancy Checklist.docx</t>
  </si>
  <si>
    <t>NHS England has directed NHS Digital to establish and operate a system for the collection and analysis of the National Diabetes Audit (NDA) including the Diabetes Prevention Programme (DPP) Audit, which is part of the NDA programme of clinical audits.From 2017-18 onwards the NDA extraction, from primary care only, will include information on people who are at high risk of developing diabetes, either with a diagnosis of non-diabetic hyperglycaemia, impaired glucose or pre-diabetes. Information about referral and attendance at the Diabetes Prevention Programme (DPP) will also be included. This information will allow us to understand more about the people at risk of diabetes and if an intervention programme helps delay/stop the development of diabetes. In July 2017 the NDA was added to the GP Contract, meaning that practices are now contractually required to allow collection of data relating to the NDA.The key Audit findings are published in annual national reports as well as in general practice, Clinical Commissioning Group and specialist diabetes out-patient service level reports. Outputs from the DPP are yet to be finalised and are likely to include annual reports, service level reports and some dissemination of the linked NDA DPP dataset and the DPP minimum dataset.</t>
  </si>
  <si>
    <t>https://digital.nhs.uk/data-and-information/clinical-audits-and-registries/our-clinical-audits-and-registries/national-diabetes-audit</t>
  </si>
  <si>
    <t>IAR0000040 National Diabetes Transition Audit  Transparancy Checklist.docx</t>
  </si>
  <si>
    <t>NHS England has directed NHS Digital to establish and operate a system for the collection and analysis of the National Diabetes Audit (NDA) including the National Diabetes Audit Transition Audit, which is part of the NDA programme of clinical audits.People with diabetes should receive annual care checks each year and should be achieving a target for their blood glucose, cholesterol and blood pressure values; these annual checks and targets are outlined in the National Institute for Health and Care Excellence (NICE) Clinical Guidelines and Quality Standards. The NDA and NPDA datasets have been linked so that the care of young people with diabetes can be tracked during the transition from paediatric diabetes services to adult diabetes services. The audit measures against the National Service Framework and NICE Clinical Guidelines and Quality Standards.NDA Data is collected from service providers in England and Wales either via the GPES service or via entry into the Clinical Audit Platform (CAP). The data is linked to HES and PEDW and the National Diabetes Audit with the final analysis being reported at aggregate level. For the NDA Transition audit, National Paediatric Diabetes Audit data is also obtained from RCPCH. Annual reports are presented at national and country level.All processing is done within NHS Digital.</t>
  </si>
  <si>
    <t>IAR0000041 NDA National Diabetes Audit Core Transparancy checklist.docx</t>
  </si>
  <si>
    <t>People with diabetes should receive annual care checks each year and should be achieving a target for their blood glucose, cholesterol and blood pressure values; these annual checks and targets are outlined in the National Institute for Health and Care Excellence (NICE) Clinical Guidelines and Quality Standards.The main NDA, known as the Core Audit, collects information from general practices and specialist diabetes out-patient services to look at whether people with diabetes are receiving their annual care checks, are achieving their treatment targets and looks at their health outcomes along with whether they have been offered and attended structured education.From 2017-18 onwards the NDA extraction, from primary care only, also includes information on people who are at high risk of developing diabetes, either with a diagnosis of non-diabetic hyperglycaemia, impaired glucose or pre-diabetes. Information about referral and attendance at the Diabetes Prevention Programme (DPP) will also be included. This information will allow us to understand more about the people at risk of diabetes and if an intervention programme helps delay/stop the development of diabetes. In July 2017 the NDA was added to the GP Contract, meaning that practices are now contractually required to allow collection of data relating to the NDA.The key Audit findings are published in annual national reports as well as in general practice, Clinical Commissioning Group and specialist diabetes out-patient service level reports.</t>
  </si>
  <si>
    <t>Provision of the National Diabetes Audit to check inidviduals with diabetes are receiving annual care checks, their treatment targets and porentially identify those at high risk of developing diabetes</t>
  </si>
  <si>
    <t>IAR0000042  National Diabetes Inpatient AuditTransparency Checklist .docx</t>
  </si>
  <si>
    <t>The data collected is used to produce information that helps to:improve care, treatment and outcomes for patients in hospital who have diabetesData is collected from NHS acute trusts.  The report is published annually .The National Audit of Inpatient Diabetes is made up of 4 elements: Bedside Audit (BA) – care and treatment given to individual patients, Hospital Characteristics (HA) – the organisational arrangements for providing diabetes services, Patient Experience (PE) – what the patients think of the care and services being provided, Harms – identification of a number of serious harms that can occur in patients with diabetes – this is a new collection and is not yet live.</t>
  </si>
  <si>
    <t>https://digital.nhs.uk/data-and-information/clinical-audits-and-registries/our-clinical-audits-and-registries/national-diabetes-inpatient-audit</t>
  </si>
  <si>
    <t>IAR0000044 Breast and Cosmetic Implant Registry (BCIR) Transparancy checklist.docx</t>
  </si>
  <si>
    <t>The data collected is used to produce a list of patients that need to be recalled in the event of a device recall being issued by the Medicinces and Healthcare Regulatory Agency (MHRA).In the future, data may be used for analysis of outliers e.g. to identify where there may be issues with devices. </t>
  </si>
  <si>
    <t>https://digital.nhs.uk/data-and-information/clinical-audits-and-registries/our-clinical-audits-and-registries/breast-and-cosmetic-implant-registry</t>
  </si>
  <si>
    <t>IAR0000071 - Approved Clinical Coding Trainer and Auditor Details - Transparency Checklist.docx</t>
  </si>
  <si>
    <t>RetrievalStorageUse</t>
  </si>
  <si>
    <t>IAR0000072 - Terminology and Classifications Delivery Service Distribution Lists - Transparency Checklist.docx</t>
  </si>
  <si>
    <t>IAR0000073 - Clinical Coding Query Resolutions - Transparency Checklist.docx</t>
  </si>
  <si>
    <t>IAR0000089 - Mental Health Services Data Set - Transparency Checklist.docx</t>
  </si>
  <si>
    <t>Processing is necessary for archiving purposes in the public interest, or scientific and historical research purposes or statistical purposes in accordance with Article 89(1)Processing is necessary for the purposes of preventative or occupational medicine, for assessing the working capacity of the employee, medical diagnosis, the provision of health or social care or treatment or management of health or social care systems and services on the basis of Union or Member State law or a contract with a health professional.MHSDS supports a variety of secondary use functions such as:commissioningclinical auditresearchservice planninginspection and regulationmonitoring government policies and legislationlocal and national performance management and benchmarkingnational reporting and analysisThe MHSDS is the data source used for the implementation of Mental Health Currencies and Payment (formerly PbR). As such, the Mental Health Care Clusters, and Mental Health Clustering Tool are implemented through the MHSDS. MHSDS is also planned to be the future source of the Learning Disabilities payment system once requirements are determined.MHSDS statistics are for anyone wanting a comprehensive national picture of the use of specialist mental health, learning disabilities or autism spectrum disorder services in England, including:policy makerscommissionersmental health service usersmembers of the public (https://digital.nhs.uk/data-and-information/data-collections-and-data-sets/data-sets/mental-health-services-data-set)</t>
  </si>
  <si>
    <t>IAR0000090 Assuring Transformation Data Set  Transparency Checklist .docx</t>
  </si>
  <si>
    <t>Data is collected about inpatients with learning disabilities and/or autistic spectrum disorder whose care is commissioned in England. The scope includes patients with ‘a bed’ designated for the treatment or care of people with a learning disability or those with ‘a bed’ designated for mental illness treatment. It supports the NHS England Transforming Care Programme.</t>
  </si>
  <si>
    <t>https://digital.nhs.uk/data-and-information/data-collections-and-data-sets/data-collections/data-collections/assuring-transformation</t>
  </si>
  <si>
    <t>IAR0000099 Dental Working Patterns Survey Transparency Checklist .docx</t>
  </si>
  <si>
    <t>NHS Digital is sponsored by Department of Health and Social Care and commissioned by Dental Working Group, a joint stakeholder group with members from NHS Digital, NHS England, UK Health Departments, Secretariat for the Review Body on Doctors’ and Dentists’ Remuneration (DDRB), NHS BSA Information Services and the British Dental Association (BDA) representing dentists’ views and interests, to undertake a biennial voluntary survey of the working patterns of dentists in the UK.Data identifying individual dentists are provided by the data controllers in each of the four UK countries. Email addresses are provided by the General Dental Council under a Data Sharing Agreement to enable invitations to participate in the survey to be issued electronically. Data are collected via a secure web-tool (developed by Clinical Audit Platform Team at NHS Digital) and downloaded by named members of the Workforce and Estates Team in the form of an individually identifiable dataset.  All data are stored on NHS Digital’s secure servers; access to the servers is restricted to named individuals and audited regularly. Survey findings are included in record level information securely transferred to HMRC which links the individuals to their self-assessment tax returns, subjects the resultant data to internal validation processes, calculates aggregate, non-disclosive, weighted earnings and expenses estimates and applies statistical disclosure control to the data. The requirement for NHS Digital to produce earnings and expenses estimates for dentists is specified in the Health Act 2009 and the Commencement Order.HMRC returns summary, aggregate, non-identifiable figures to NHS Digital for additional processing and publication.</t>
  </si>
  <si>
    <t>IAR0000122 Cancer Waiting Times (Replacement) Transparency Checklist - LF.docx</t>
  </si>
  <si>
    <t>NHS Digital collects the National Cancer Waiting Times Monitoring Dada Set (NCWTMDS) activity data from Providers of NHS Cancer Care and uses this to calculate performance against nationally set cancer targets for referrals, diagnosis and treatment which are published</t>
  </si>
  <si>
    <t>https://digital.nhs.uk/services/systems-and-service-delivery/screening-services/cancer-waiting-times</t>
  </si>
  <si>
    <t>IAR0000169 HES MHSDS Transparancy Checklist.docx</t>
  </si>
  <si>
    <t xml:space="preserve">https://digital.nhs.uk/data-and-information/data-collections-and-data-sets/data-sets/mental-health-services-data-set </t>
  </si>
  <si>
    <t>https://digital.nhs.uk/data-and-information/publications/statistical/hes-mhld-data-linkage-report</t>
  </si>
  <si>
    <t>IAR0000193 wMDS Workforce All Sectors including GP HCHS Independent Dental Ophthalmic Transparancy Checklist.docx</t>
  </si>
  <si>
    <t>The purpose and scope of the workforce collection is to collect workforce and earnings information, at an individual level from all NHS funded care providers, commissioners and other UK home countries to understand the current workforce and support future workforce planning and education commissioning. The information is required to understand the current workforce and anticipate future workforce needs so that the £5bn education and training budget is efficiently deployed ensuring supply of right staff in the right places with the right skills, supporting patient safety.</t>
  </si>
  <si>
    <t>https://digital.nhs.uk/data-and-information/areas-of-interest/workforce/workforce-minimum-data-set-wmds</t>
  </si>
  <si>
    <t>IAR0000272 - Service Management Toolkit - Transparency Checklist.docx</t>
  </si>
  <si>
    <t>To assist support teams to identify and rectify system issues</t>
  </si>
  <si>
    <t>IAR0000285 - Transparency Checklist - Click Dimensions.docx</t>
  </si>
  <si>
    <t xml:space="preserve">Personal data processed includes name, email address, organisation, job title and sometimes business phone number. This is processed in order to disseminate communications and manage external events on behalf of NHS Digital business teams and programmes. We require a minimum of name, email address and organisation in order to send the email communications and service updates to the correct individuals at a given organisation. </t>
  </si>
  <si>
    <t>IAR0000305 - National Service Desk - Transparency Checklist.docx</t>
  </si>
  <si>
    <t>IAR0000334 - NHS.UK - Cherwell - Transparency Checklist.docx</t>
  </si>
  <si>
    <t xml:space="preserve">To allow communication between support teams and users of the supported services, eg. NHS professionals, local authorities, citizens.  </t>
  </si>
  <si>
    <t>IAR0000353 - NHS.UK Photography Content - Transparency Checklist.docx</t>
  </si>
  <si>
    <t>Consent validation and being able to contact subject when necessary. To help identify the photos within our database should the patient wish for them to be removed </t>
  </si>
  <si>
    <t>Yes - Via designated mMailbox, limited to any future usage</t>
  </si>
  <si>
    <t>IAR0000356 - NHS.UK Video Content - Transparency Checklist.docx</t>
  </si>
  <si>
    <t>Consent validation and being able to contact subject when necessary.To help identify the video within our database should the patient wish for them to be removed </t>
  </si>
  <si>
    <t>IAR0000372 FDS Transparency Checklist.docx</t>
  </si>
  <si>
    <t>Front Door Service team members personal mobile numbers are shared voluntary and documented as part of the service Business Continuity Plan.</t>
  </si>
  <si>
    <t>IAR0000382 SM Cherwell 5.10 Transparency Checklist .docx</t>
  </si>
  <si>
    <t>Customer (NHS user) details are held to ensure they can log incidents and Service Requests into the Cherwell system efficiently and can be contacted in relation to further information requests and resolutions to their calls. The information also ensures they only have visibility to the calls which are relevant to them based on their place in the organisation hierarchy.Internal users of the system have details in the system to allow Incidents/Problems/Change Requests to be progressed through their lifecycle.</t>
  </si>
  <si>
    <t>IAR0000383 SM Cherwell 9.1.1 Transparency Checklist .docx</t>
  </si>
  <si>
    <t>IAR0000384 Service Bridge Communications Tool Transparency Checklist .docx</t>
  </si>
  <si>
    <t>Individual NHS User, Internal NHS staff and Supplier names and telephone numbers stored for the purpose of sending out communications relating to High Severity Service Incidents and Transition Communication.</t>
  </si>
  <si>
    <t>IAR0000397 GP Data Set for Earnings and Expenses Estimates  Transparancy Checklist.docx</t>
  </si>
  <si>
    <t>Calculation of earnings and expenses estimates of GPs and dentists in collaboration with HMRC using aggrgated data from its self-assessment tax database and data set produced for publication.</t>
  </si>
  <si>
    <t>https://digital.nhs.uk/data-and-information/publications/statistical/gp-earnings-and-expenses-estimates   ??</t>
  </si>
  <si>
    <t>IAR0000402 - Profile Information Management System PIMS - Transparency Checklist.docx</t>
  </si>
  <si>
    <t xml:space="preserve">The Profile Information Management System (PIMS) is used by staff working within dental practices, general practices, pharmacies, opticians, NHS Trusts and social care providers to enter service information on NHS Choices so that it can be displayed on the website and syndicated to third parties.  To gain editing rights to their profile, staff members working for the organisations listed above, contact the NHS Choice service desk to become PIMS profile editors.  In order to assign PIMS editing rights and to validate their application, the NHS Choices service desk requires the following information from applicants: name, email address, organisation and job title. </t>
  </si>
  <si>
    <t>NHS Choices</t>
  </si>
  <si>
    <t>IAR0000670  PCWT_Extranet_Data_DraftV0.3 Transparency Checklist.docx</t>
  </si>
  <si>
    <t>The data (name, email addresses, organisation and ‘phone number) is collected directly from a user via the registration form they submit in order to receive a user account to access the system.  Their registration to PCWT allows them to submit data for the Primary Care Workforce Minimum Data Set.Information regarding IP address and website cookies are captured as part of the functioning of the system to ensure that it delivers the correct functionality for the individual user and so that PCWT can send the contents of the Web page to a user’s browser.</t>
  </si>
  <si>
    <t>https://digital.nhs.uk/data-and-information/areas-of-interest/workforce/primary-care-web-tool-pcwt-workforce-census-module</t>
  </si>
  <si>
    <t>IAR0000671 EFM_Extranet_Data_Draft- Transparancy Checklist.docx</t>
  </si>
  <si>
    <t>The data (name, email addresses, organisation and ‘phone number) is collected directly from a user at the time of registration in order to receive a user account to access the system. This can be via email, telephone or when specific points of contacts are being updated. Their registration to EFM allows them to submit data, view and run reports for a range of different Estates and Facilities related data collections, including ERIC, PLACE and the Surplus Land collection.Information regarding IP address and website cookies are captured as part of the functioning of the system to ensure that it delivers the correct functionality for the individual user and so that EFM can send the contents of the Web page to a user’s browser.</t>
  </si>
  <si>
    <t>https://digital.nhs.uk/data-and-information/areas-of-interest/estates-and-facilities/estates-and-facilities-management-information-system</t>
  </si>
  <si>
    <t>IAR0000680 - NHS Pathways Intelligent Data Tool Dashboard - Transparency Checklist v0.2.docx</t>
  </si>
  <si>
    <t>Processing is necessary for the performance of a task carried out in the public interest or in the exercise of official authority vested in the controller.</t>
  </si>
  <si>
    <t>IAR0000688 - Access Request System ARS SVC-141 - Transparency Checklist (1).docx</t>
  </si>
  <si>
    <t>The Access Request System facilitates the authorisation of access to Systems and Services (provided under the Exeter Service Catalogue, previously known as SSD, for use by it’s staff only. The system enables SSD staff to comply with the Access Control Policy, ensuring that the systems to which they require access is formally recorded and an audit trail exists. The system produces an extract of users with access to systems containing Personal Confidential Data (PCD) in order to support the annual Information Governance Toolkit return.</t>
  </si>
  <si>
    <t>IAR0000696 DIS Customer Survey Transparency Checklist .docx</t>
  </si>
  <si>
    <t xml:space="preserve">The purpose for the processing of this data is to respond to customers who have filled in the Data, Insights and Statistics (DIS) customer satisfaction survey. Where customers have provided a negative response and we will work with customers to provide a resolution. </t>
  </si>
  <si>
    <t>Computer decision</t>
  </si>
  <si>
    <t>RELATED SERVICES / COLLECTIONS</t>
  </si>
  <si>
    <t xml:space="preserve">https://digital.nhs.uk/data-and-information/information-standards/information-standards-and-data-collections-including-extractions/publications-and-notifications/standards-and-collections/scci2035-genetic-testing-rates
https://digital.nhs.uk/about-nhs-digital/corporate-information-and-documents/directions-and-data-provision-notices/data-provision-notices-dpns/genetic-testing-rates-for-nhs-trusts-in-england-ukgtn-member-laboratories-data-provision-notice
</t>
  </si>
  <si>
    <t>RPS?</t>
  </si>
  <si>
    <t>https://digital.nhs.uk/services/training-quality-improvement</t>
  </si>
  <si>
    <t>D&amp;I</t>
  </si>
  <si>
    <t>The Summary Care Record (SCR) is an electronic record of important patient health information created from General Practice (GP) medical records. It can be seen and used by authorised staff in the health and care system involved in the patient's direct care.</t>
  </si>
  <si>
    <t>Consent not the basis for processing - An Opt Out option is available via patient's general practice (GP)</t>
  </si>
  <si>
    <t>4 days</t>
  </si>
  <si>
    <t>Patient Objections Management (POM)</t>
  </si>
  <si>
    <t>Collection of Patient Objections Management (POM) data to identify patients who have registered that do not want their patient identifiable information being shared for purposes other than their direct care - patients who have 'opted out'. We monitor the number of patient objections, and make sure any data release has had patient information removed where a type 2 objection has been made.</t>
  </si>
  <si>
    <t>https://digital.nhs.uk/about-nhs-digital/our-work/transforming-health-and-care-through-technology/urgent-and-emergency-care-domain-b/nhs-111-online</t>
  </si>
  <si>
    <t>https://digital.nhs.uk/services/nhsmail</t>
  </si>
  <si>
    <t>NHS eContract</t>
  </si>
  <si>
    <t>https://digital.nhs.uk/about-nhs-digital/shadow-me-programme</t>
  </si>
  <si>
    <t>https://digital.nhs.uk/services/training-quality-improvement/education-and-training-standards-and-benchmarking/resources-for-training-professionals#section-5</t>
  </si>
  <si>
    <t>Health and Social Care Network (HSCN) integration data EIDER SQL</t>
  </si>
  <si>
    <t>NHS England, Public Health England (PHE), Data Services for Commissioners Regional Offices (DSCRO), Clinical Commissioning Groups (CCG) and the Department for Work and Pensions (DWP). See the data release register for more details.</t>
  </si>
  <si>
    <t>Health and Social Care Network (HSCN) trust funding</t>
  </si>
  <si>
    <t>Health and Social Care Network (HSCN) connectivity procurement</t>
  </si>
  <si>
    <t>To invite appropriate people to Diabetic Retinopathy eye screenings. Local services that use the system receive a monthly list of all patients eligible for screening at the practices in their area. This list contains up to date demographic details of the patients, making sure invites are sent to the correct address.</t>
  </si>
  <si>
    <t xml:space="preserve">The Data Services for Commissioners Regional Offices (DSCRO) Local Provider Flows (LPFs) are sourced direct from hospitals, clinics, community health bodies, etc. They come into DSCROs from contracting systems or local databases within the above organisations. </t>
  </si>
  <si>
    <t>Data collection and management of lists of patients who are eligible for the NHS Cancer Screening Programme for breast screening, operating to policies defined by Public Health England (PHE).</t>
  </si>
  <si>
    <t>Isle of Man (IoM) Department of Health and Social Care (DHSC)</t>
  </si>
  <si>
    <t>For management of NHS Bowel Cancer Screening Services (BCSS) in the Isle of Man.</t>
  </si>
  <si>
    <t>NHS Digital, External users as permitted through data sharing agreements (DSA) via the Data Access Request Service (DARS) General Register Office, Local Registries (under s261 Health and Social Care Act 2012), Office for National Statistics (ONS) (under s251 NHS Act 2006)</t>
  </si>
  <si>
    <t>Date</t>
  </si>
  <si>
    <t>UR reference</t>
  </si>
  <si>
    <t>Change from</t>
  </si>
  <si>
    <t>Change to</t>
  </si>
  <si>
    <t>Actioned?</t>
  </si>
  <si>
    <t>Remove from site for now, but keep existing details somewhere so we don’t have to re-do</t>
  </si>
  <si>
    <t>Unpublished, and then removed link from https://digital.nhs.uk/services/systems-and-service-delivery/systems-and-service-delivery-a-to-z/services-supported-by-the-ssd-team#section-6 too</t>
  </si>
  <si>
    <t>Unpublished</t>
  </si>
  <si>
    <t>Controller - NHS Digital, Department of Health and Social Care (DHSC)</t>
  </si>
  <si>
    <t>Controller - NHS Digital</t>
  </si>
  <si>
    <t>Withdraw Consent - Consent not the basis for processing - Right to object is available via Type 1 and 2 objections</t>
  </si>
  <si>
    <t>Withdraw Consent - Consent not the basis for processing - Patient preference is available via Opt Out</t>
  </si>
  <si>
    <t>Legally Why - Public interest and Health and Social Care Act (2012) – Schedule 18, part 10 (1)</t>
  </si>
  <si>
    <t>Legally Why - Public Task and Health and Social Care Act (2012) – General Powers</t>
  </si>
  <si>
    <t>ALL</t>
  </si>
  <si>
    <t>Public interest</t>
  </si>
  <si>
    <t>Change lawful basis and rights from public task</t>
  </si>
  <si>
    <t>Actioned</t>
  </si>
  <si>
    <t>Keep unpublished till confirmed</t>
  </si>
  <si>
    <t>IAR0000526 (Emergency Services)</t>
  </si>
  <si>
    <t>In site?</t>
  </si>
  <si>
    <t>DCR0000185 - ORD Changes Project Engagement Tracker.docx</t>
  </si>
  <si>
    <t>Data ControllerNHS Digital1 Trevelyan SquareBoar LaneLeedsLS1 6AEenquiries@nhsdigital.nhs.uk0300 303 5678Our Data Protection Officer is Catherine Nicholson</t>
  </si>
  <si>
    <t>Section 18, paragraph 10 (1) Health and Social Care Act 2012GDPR Article 6 (1e) – processing is necessary for the performance of a task carried out in the public interest or in the exercise of official authority vested in the controller</t>
  </si>
  <si>
    <t>User of ODS data, stakeholders from NHS Trusts, CCG’s, system suppliers.</t>
  </si>
  <si>
    <t>Data is not shared outside the project team</t>
  </si>
  <si>
    <t xml:space="preserve">The data will be stored for 3 years, until Dec 2021 when all the changes are fully implemented </t>
  </si>
  <si>
    <t>At the beginning of the questionnaire stakeholders were informed why we are requesting this information, on completing the questionnaire they get of their submitted responses. Individuals can exercise the following rights:Right to be informedRight of accessRight to rectificationRight to restrict processing – where an individual has objected to the processing and you are considering whether your organisation’s legitimate grounds override those of the individual.Right to object (based on grounds relating to his or her particular situation) – unless you can demonstrate compelling legitimate grounds for the processing, which override the interests, rights and freedoms of the individual; or the processing is for the establishment, exercise or defence of legal claims</t>
  </si>
  <si>
    <t>N/A – consent is not the lawful basis for processing</t>
  </si>
  <si>
    <t>It isn’t part of a statutory or contractual request.The questionnaire is an optional request for information.</t>
  </si>
  <si>
    <t>No Automated decision making</t>
  </si>
  <si>
    <t>ORD Changes Project Engagement Tracker</t>
  </si>
  <si>
    <t>3 years - Until Dec 2021</t>
  </si>
  <si>
    <t>IAR0000000 - A2SI Directory of Services.docx</t>
  </si>
  <si>
    <t>A2SI DoS holds contact details – name, and work email address for the authorised person accessing DoS for updating service information, administration the DoS and /or using the DoS to find services, which includes demographics, service information, opening and closing times.  This is currently used by a large group of users including, clinicians, DoS Leads and their authorised staff NHS Digital staff both clinical and operational</t>
  </si>
  <si>
    <t>Health and Social Care Act (2012) – Section 270 (1) (d)Processing is necessary for the performance of a task carried out in the public interest or in the exercise of official authority vested in the controller (GDPR Article 6(1)(e))</t>
  </si>
  <si>
    <t>The A2SI DoS data is not transferred to third countries.</t>
  </si>
  <si>
    <t>Data subjects can exercise the following rights;Right to be informed Right of access Right of rectification Right to restrict processing Right to object</t>
  </si>
  <si>
    <t>Failure of data subjects to provide data would mean that they would not be given an account to use the Directory of Service</t>
  </si>
  <si>
    <t>N/A – there is no automated decision making in Directory of Service</t>
  </si>
  <si>
    <t>A2SI Directory of Services (DOS)</t>
  </si>
  <si>
    <t>8 Years minimum from no longer required</t>
  </si>
  <si>
    <t>IAR0000043 - National Diabetes Footcare Audit NDFA.docx</t>
  </si>
  <si>
    <t>NHS Digital are joint data controllers with the Department of Health and Social Care.NHS Digital 1 Trevelyan SquareBoar LaneLeedsLS1 6AENHS Digital Data Protection Officer is Catherine Nicholson</t>
  </si>
  <si>
    <t>The data for England is collected under Direction, Section 254 of the Health and Social Care Act 2012 to establish and operate informatics systems for the collection or analysis of information, and to exercise systems delivery functions. Link to Direction: https://www.gov.uk/government/organisations/health-and-social-care-information-centre/about/our-governanceLegal basis for Wales is patient consent</t>
  </si>
  <si>
    <t>NHS number is collected to prevent duplicates of the same patient and to link with other datasetsDate of birth is collected for analysis and outcome modelling using age of patient</t>
  </si>
  <si>
    <t xml:space="preserve">N/A: the data are not shared outside of NHS Digital. Aggregate reports are produced on an annual basis. </t>
  </si>
  <si>
    <t>N/A: the data are not transferred.</t>
  </si>
  <si>
    <t>To be confirmed as per NHS Digital Records Retention policies. Maximum of 8 years after the closure of the audit.</t>
  </si>
  <si>
    <t>Data subjects are able to exercise the following rights:•Right to be informed•Right of access•Right of rectification•Right to erasure – limited right - where the personal data is no longer necessary in relation to the purpose for which it was originally collected/processed•Right to restrict processing</t>
  </si>
  <si>
    <t>N/A for England (we are not relying on consent as our processing condition)For Wales, a patient leaflet provides information regarding withdrawing consent at any time.</t>
  </si>
  <si>
    <t>If you wish to lodge a complaint with the supervisory authority about how we have managed your data then the relevant body to contact is:The Information Commissioner’s Office, Wycliffe House Water Lane, Wilmslow SK9 5AF www.ico.gov.uk</t>
  </si>
  <si>
    <t xml:space="preserve">NHS acute and community trusts send data to NHS Digital through the Clinical Audit Platform (CAP) </t>
  </si>
  <si>
    <t>N/A – no automated decision making is involved.</t>
  </si>
  <si>
    <t>IAR0000046 - Out of Area Placements OAPs in Mental Health Services.docx</t>
  </si>
  <si>
    <t>NHS Digital are data controllers. NHS Digital 1 Trevelyan SquareBoar LaneLeedsLS1 6AENHS Digital Data Protection Officer is Catherine Nicholson</t>
  </si>
  <si>
    <t>The data for England is collected under Direction, Section 254 of the Health and Social Care Act 2012 to establish and operate informatics systems for the collection or analysis of information, and to exercise systems delivery functions. Link to Direction: https://digital.nhs.uk/article/8061/Collection-of-Out-of-Area-Placements-OAPS-for-adults-in-actute-mental-health-inpatient-services-Direction-extension-2017</t>
  </si>
  <si>
    <t xml:space="preserve">Name, NHS number and date of birth are collected so that we can make sure that the correct data has been collected and that there are no duplicate records. Date of birth is also collected for analysis pertaining to age oif patient.Sex are collected for analysis pertaining to sex of patient. Postcode is collected for analysis pertaining to location inclusing establishing distance travelled for treatement. </t>
  </si>
  <si>
    <t>N/A: the data are not shared outside of NHS Digital. Aggregate reports are produced monthly.</t>
  </si>
  <si>
    <t xml:space="preserve">The OAPs data collection aims to collect data from 98 providers of mental health services. This includes 55 Mental Health Foundation Trusts, 16 Mental Health Non Foundation Trusts and 27 Independent Sector Providers. Data is collected via the Clinical Audit Platform (CAP). </t>
  </si>
  <si>
    <t>IAR0000051 - FGM Female Genital Mutilation Enhanced Dataset.docx</t>
  </si>
  <si>
    <t>NHS Digital are joint data controllers with the DHSC.NHS Digital 1 Trevelyan SquareBoar LaneLeedsLS1 6AENHS Digital Data Protection Officer is Catherine Nicholson</t>
  </si>
  <si>
    <t>The data for England is collected under Direction, Section 254 of the Health and Social Care Act 2012 to establish and operate informatics systems for the collection or analysis of information, and to exercise systems delivery functions. Link to Direction: https://digital.nhs.uk/article/7761/Female-Genital-Mutilation-FGM-Directions-2015-</t>
  </si>
  <si>
    <t>Name, postcode and date of birth are collected so that we can make sure that the correct data has been collected and that there are no duplicate records.Age and gender are collected for analysis and outcome modelling using age and gender of patient. NHS number is collected to prevent the creation of duplicate patients in the data collection system.Country of birth, country of origin, country of birth and origin of babies father are collected for analysis and outcome modelling.</t>
  </si>
  <si>
    <t xml:space="preserve">N/A: the data are not shared outside of NHS Digital. Aggregate reports are produced on a quarterly basis. </t>
  </si>
  <si>
    <t>To be confirmed as per NHS Digital Records Retention policies. Likely to be maximum of 8 years after the closure of the audit.</t>
  </si>
  <si>
    <t>Trusts/GPs send data to NHS Digital through the Clinical Audit Platform (CAP).</t>
  </si>
  <si>
    <t>IAR0000075 - National Back Office NBO Team 4 Foxpro Receipts Recording System.docx</t>
  </si>
  <si>
    <t>Data ControllerNHS Digital1 Trevelyan SquareBoar LaneLeedsLS1 6AEenquiries@nhsdigital.nhs.uk0300 303 5678Data Protection Officer  - Catherine Nicholson</t>
  </si>
  <si>
    <t>Audit of National Back Office Tracing Service requests for data disclosures received and processed for the following purposes:Health and Care ManagementLetter ForwardingDeath Registration EnquiriesRecord TracingFull Tracing</t>
  </si>
  <si>
    <t>Section 254 of the Health and Social Care Act 2012. Legal obligation (management of health or social care systems and services)</t>
  </si>
  <si>
    <t xml:space="preserve">Core Demographic Data </t>
  </si>
  <si>
    <t>Health Care related organisationsRegistered CharitiesAdoption Agencies Law Enforcement AgenciesCourts of law</t>
  </si>
  <si>
    <t>Indefinite</t>
  </si>
  <si>
    <t>20 Years minimum from no longer required</t>
  </si>
  <si>
    <t>IAR0000076 - 1939 Enumeration Reference Materials.docx</t>
  </si>
  <si>
    <t>When data is obtained directly from the data subject</t>
  </si>
  <si>
    <t>Data ControllerNHS Digital1 Trevelyan SquareBoar LaneLeedsLS1 6AEData Protection Officer Catherine Nicholson</t>
  </si>
  <si>
    <t xml:space="preserve">Indefinite </t>
  </si>
  <si>
    <t>When data is not obtained directly from the data subject</t>
  </si>
  <si>
    <t>Data ControllerNHS Digital1 Trevelyan SquareBoar LaneLeedsLS1 6AEData Protection Officer  - Catherine Nicholson</t>
  </si>
  <si>
    <t xml:space="preserve">Used for tracing/verification purposes when investigating and resolving Personal Demographics Service data quality incidents, or processing National Back Office Tracing Service requests. Also used to provide information to Information Governance for responses to Freedom of Information requests received by for example, commercial companies and private individuals engaged in genealogy.  </t>
  </si>
  <si>
    <t>Legal obligation (management of health or social care systems and services) – Commencement order</t>
  </si>
  <si>
    <t>Demographic data</t>
  </si>
  <si>
    <t>Used by National Back Office administrators, Internal Information Governance team, individuals and organisations involved in genealogy.</t>
  </si>
  <si>
    <t xml:space="preserve">Local National Registration Offices, local Health Authorities, General Register Office. </t>
  </si>
  <si>
    <t>IAR0000077 - Birth and Death Registration Indexes.docx</t>
  </si>
  <si>
    <t>IAR0000078 - National Registration National Health manual records for pre 29.09.39 dates of birth.docx</t>
  </si>
  <si>
    <t>National Registration National Health manual records for pre 1939 dates of birth</t>
  </si>
  <si>
    <t>IAR0000079 - Alphabetical Index 1 AI1.docx</t>
  </si>
  <si>
    <t>Alphabetical Index 1 AI1</t>
  </si>
  <si>
    <t>IAR0000080 - Alphabetical Index 2 AI2.docx</t>
  </si>
  <si>
    <t>Alphabetical Index 2 AI2</t>
  </si>
  <si>
    <t>IAR0000081 - National Registration Health Manual Records for Merchant Seamen.docx</t>
  </si>
  <si>
    <t>National Registration Health Manual Records for merchant seamen</t>
  </si>
  <si>
    <t>IAR0000082 - National Registration Health Manual Records for Persons entering England Wales from NI - DoT.docx</t>
  </si>
  <si>
    <t>National Registration Health Manual Records for persons entering England or Wales from Norhtern Ireland</t>
  </si>
  <si>
    <t>IAR0000083 - National Registration National Health manual records for post 29.09.39 dates of birth.docx</t>
  </si>
  <si>
    <t>National Registration National Health manual records for post 1939 dates of birth</t>
  </si>
  <si>
    <t>IAR0000084 - National Registration Health manual records for Passenger Entrants 1939 - 1940.docx</t>
  </si>
  <si>
    <t>National Registration Health manual records for passenger entrants 1939 - 1940</t>
  </si>
  <si>
    <t>IAR0000085 - National Registration Health manual records for persons entering England Wales from the Channel Islands - DoT.docx</t>
  </si>
  <si>
    <t>National Registration Health manual records for persons entering England or Wales from the Channel Islands</t>
  </si>
  <si>
    <t>IAR0000086 - National Registration National Health manual records for War Refugees.docx</t>
  </si>
  <si>
    <t>National Registration National Health manual records for war refugees</t>
  </si>
  <si>
    <t>IAR0000119 Maternity Services Data Set Transparancy Checklist.docx</t>
  </si>
  <si>
    <t>IAR0000119</t>
  </si>
  <si>
    <t>Not for Publication</t>
  </si>
  <si>
    <t>Maternity Services Data Set</t>
  </si>
  <si>
    <t>IAR0000120 Children and Young People's Health Services Data Set Transparancy Checklist.docx</t>
  </si>
  <si>
    <t>IAR0000120</t>
  </si>
  <si>
    <t>Children and Young People's Health Services data set</t>
  </si>
  <si>
    <t>IAR0000121 Community Services Data Set  Transparancy Checklist.docx</t>
  </si>
  <si>
    <t>IAR0000121</t>
  </si>
  <si>
    <t>Community Services data set</t>
  </si>
  <si>
    <t>IAR0000123 - National Data Opt-Out.docx</t>
  </si>
  <si>
    <t xml:space="preserve">To allow an individual to opt-out of the use of their confidential patient data for purposes beyond their direct care. This would apply unless there is a mandatory legal requirement or an overriding public interest in line with the agreed and published policy. </t>
  </si>
  <si>
    <t>Processing condition: Processing is necessary for compliance with a legal obligation on the data controller.  The legal obligation is a Direction from the Secretary of State made under s.254 (2)a of Health and Social Care Act 2012 - https://www.gov.uk/government/uploads/system/uploads/attachment_data/file/655300/Direction_letter_-_national_data_opt-out.pdf</t>
  </si>
  <si>
    <t>Initally only NHS Digital will hold and use this data but between May 2018 and Mar 2020 the upholding of the opt-out will be rolled out across the wider health and care sector.  To this end NHS Digital will provide a system that enables data controllers to implement the opt-out for all in scope data releases that they make.  This may require the NHS Number for those who have opted -out to be shared with other data controllers across health and social care.  The details of the roll out timetable will be provided on the national data opt-out webpages</t>
  </si>
  <si>
    <t>N/A - The national data opt-out preference for a patient is held on the Spine clinical data store. This is maintained on cloud servers that are hosted within the EEA.</t>
  </si>
  <si>
    <t>The NHS number for an individual who has chosen to opt-out will remain in the clinical data store until:DHSC withdraws the national data opt-out as an policy offer to the public orthe individual changes their mind and removes their opt-out through the digital or non-digital channel.  NB some audit data is retained audit and FoI purposes [DN further details to be provided].</t>
  </si>
  <si>
    <t>This data is collected and processed under Directions using the processing condition that “processing is necessary for compliance with a legal obligation to which the controller is subject.”  The rights data subjects can exercise are:Right to be informed – this is met through the information provided at the time of registering an opt-out and through the transparency notice published on NHS Digital’s websiteRight of access – the opt out can be set and viewed directly by the public via the online system or through the telephone helpline [DN need to check viewing via telephone helpline]Right to rectification – the opt out can be reviewed and directly amended by the data subject via the online system or through the telephone helpline.Right to restrict processing (Where an individual contests the accuracy of the personal data) - the opt out can be set and viewed directly by the data subject via the online system or through the telephone helpline. This is a policy offer which control directly in the hyadnof the data subject in setting, viewing and amending their own opt-out status.  Individuals can change their mind at any time and remove their national data opt-out.Summary of data subjects’ rights has been published by the ICO https://ico.org.uk/for-organisations/guide-to-the-general-data-protection-regulation-gdpr/individual-rights/</t>
  </si>
  <si>
    <t>Consent is not the legal basis for processing although individuals are chosing to register a national data opt-out in order to prevent data sharing and protect their privacy and can change their mind at any time.</t>
  </si>
  <si>
    <t>NHS Digital has been directed to provide the national data opt-out system which includes:collecting name, date of birth and NHS number abd matching this to information we already hold on PDS to verify your identity.  This ensure the opt-out preference is correctly allocated but this data is not retained once the opt-out is set.collecting an individuals opt-out preference stored against their NHS number as well as relevant technical (or meta) data related to the opt-out, establishing a central store of those who have registered an opt-outproviding a system to enable data controllers across health and care to access the national repository for the purposes of applying patient opt outs on any data they disseminate in accordance with the agreed and published DHSC policyProducing analysis on how many people have registered an opt out, some analysis of their age and geographical spread and how this changes over time.The consequences of this data not flowing to NHS Digital would be that we will be unable to apply opt-outs in line with data subjects wishesThe consequences of this data not flowing from NHS Digital to other data controllers across health and social care would be that these data controller would be unable to apply the opt out in line with data subjects wishes</t>
  </si>
  <si>
    <t>The application of the opt-out on NHS Digital data disseminations is through an automated system but the decision about whether a particular use or release is “in scope” for ,or exempt from, the opt-out requires a decision by a human being based on the agreed and published DHSC policy.</t>
  </si>
  <si>
    <t>3 Years Minimum after no longer required</t>
  </si>
  <si>
    <t>Consent not the basis for processing - Patient Preference availible via Opt Out's</t>
  </si>
  <si>
    <t>IAR0000130 - Health Survey for England.docx</t>
  </si>
  <si>
    <t>The Health Survey for England (HSE) collects data to present a national picture of the nations health and wellbeing, health related lifestyle choices such as smoking and drinking, and the prevalence in the population of of health conditions such as COPD, kidney and liver disease, obesity, respiratory complaints and hearing. HSE holds these data from sample survey respondents (around 8,000 each year) who agree for their data to be used to produce aggregated, anonymised statistical reports. Respondents may also consent to physical samples (e.g. blood, saliva) being taken, and also linkage of their survey data to their NHS record, both of which may be used for research purposes only.HSE data are widely used by central and local government, third sector bodies such as Charities (e.g. the Gambling Commission and British Heart Foundation), researchers and academics, the media and general public. Data are used for service funding, planning and provision and research.</t>
  </si>
  <si>
    <t>Direction from Secretary of State under the Health and Social Care Act 2012 to establish and operate informatics systems for the collection or analysis of information, and to exercise systems delivery functions.</t>
  </si>
  <si>
    <t>Publicly available HSE datasets are non-identifiable. Researchers may request access to lower level data for legitimate research purposes but are subject to NHS Digital controls.</t>
  </si>
  <si>
    <t>Personal HSE data are not shared with other countries.</t>
  </si>
  <si>
    <t>Each year’s HSE data is securely stored in pseudonymised form; personally identifiable data such as name are retained separately in case an individual requests deletion.</t>
  </si>
  <si>
    <t xml:space="preserve">Anyone taking part in the survey has a right to request withdrawal of any or all of their data before publication of the HSE year in question; after that they can still request deletion of their personal data, though anonymised information may still be included in the published datasets. </t>
  </si>
  <si>
    <t>Provision of personal data is voluntary at the point of collection (by interviewer or self completion form). There is no statutory or contractual requirement or obligation to take part, and the resulting publications and datasets do not contain personal data.</t>
  </si>
  <si>
    <t>N/A – no automated decision making is applied to HSE information.</t>
  </si>
  <si>
    <t>IAR0000130</t>
  </si>
  <si>
    <t>Group</t>
  </si>
  <si>
    <t>Health Survey for England</t>
  </si>
  <si>
    <t>The Health Survey for England (HSE) reflects the national picture of the nations health and wellbeing, and is concerned with the monitoring and improving the management of health and care services.</t>
  </si>
  <si>
    <t>See Data Release Register</t>
  </si>
  <si>
    <t>IAR0000131 - Smoking, Drinking and Drug Use Among Young People in England.docx</t>
  </si>
  <si>
    <t>The Smoking, Drinking and Drug Use Among Young People in England survey (SDD) collects data from school children aged between 11 and 15 to present a national picture of the prevalence of smoking, drinking and drug taking among them.SDD holds these data from sample survey respondents (around  7,500 each time the survey is conducted in alternate years) who agree for their data to be used to produce aggregated, anonymised statistical reports. The survey includes information on The survey includes information on:prevalence of smoking, drinking and drug taking among school childrenthe number of pupils who have never smoked, drunk alcohol or taken drugstypes of alcohol and drugs takenhow often pupils smoke, drink and take drugswhere pupils obtain cigarettes, alcoholic drinks and drugspupils' attitudes to these behaviourspredictors of the likelihood of smoking, drinking and drug use among schoolSDD data are widely used by central and local government and third sector bodies such as Charities and other interest groups, researchers and academics, the media and general public. Data are used for service funding, planning and provision and research.</t>
  </si>
  <si>
    <t xml:space="preserve">Publicly available SDD datasets (latest in 2016) are anonymised so contain no personal data. </t>
  </si>
  <si>
    <t>Personal SDD data are not shared with other countries.</t>
  </si>
  <si>
    <t>Respondents are not individually identifiable at the time of data collection and personal data are not stored.</t>
  </si>
  <si>
    <t xml:space="preserve">Anyone taking part in the survey has a right to request withdrawal of any or all of their data before publication of the SDD year in question; after that they can still request deletion of their personal data, though anonymised information may still be included in the published datasets. </t>
  </si>
  <si>
    <t>Provision of personal data is at the point of collection (by self completion form). There is no statutory or contractual requirement or obligation to take part, and the resulting publications and datasets do not contain personal data.</t>
  </si>
  <si>
    <t>N/A – no automated decision making is applied to SDD information.</t>
  </si>
  <si>
    <t>IAR0000131</t>
  </si>
  <si>
    <t>Smoking, Drinking and Drug Use Among Young People in England</t>
  </si>
  <si>
    <t>IAR0000132 - Adult Psychiatric Morbidity Survey.docx</t>
  </si>
  <si>
    <t>The Adult Psychiatric Morbidity survey (APMS, also known as the National Study of Health and Wellbeing)) collects data to present a national picture of the prevalence of mental health conditions in the population of England. APMS holds these data from sample survey respondents (around  7,500 each time the survey is conducted every seven years) who agree for their data to be used to produce aggregated, anonymised statistical reports. The survey includes information on wellbeing, disability, physical health, pain, lifestyle behaviours, work and stress, life events and many other areas.APMS data are widely used by central and local government, third sector bodies such as mental health Charities (e.g. MIND), researchers and academics, the media and general public. Data are used for service funding, planning and provision and research.</t>
  </si>
  <si>
    <t>The 2014 APMS dataset is available to researchers who may request access to lower level data for legitimate research purposes subject to NHS Digital controls. Previous APMS datasets are publicly available.</t>
  </si>
  <si>
    <t>Personal APMS data are not shared with other countries.</t>
  </si>
  <si>
    <t>Each APMS dataset is securely stored in pseudonymised form; personally identifiable data such as name are retained separately in case an individual requests deletion.</t>
  </si>
  <si>
    <t xml:space="preserve">Anyone taking part in the survey has a right to request withdrawal of any or all of their data before publication of the APMS year in question; after that they can still request deletion of their personal data, though anonymised information may still be included in the published datasets. </t>
  </si>
  <si>
    <t>N/A – no automated decision making is applied to APMS information.</t>
  </si>
  <si>
    <t>IAR0000133 - Adult Dental Health Survey.docx</t>
  </si>
  <si>
    <t>The Adult Dental health Survey (ADHS) collects information from adults to present a national picture of the condition their teeth and dental hygiene. It investigates dental experiences, knowledge of and attitudes towards dental care and oral hygiene. The survey includes a physical inspection of respondent’s teeth by a dental clinician.ADHS holds these data from sample survey respondents (around  6,500 each time the survey is conducted every ten years) who agree for their data to be used to produce aggregated, anonymised statistical reports. The survey and oral inspection covers:•geographies•sex•age•ethnic group•household details•general health and dental health•experience of dental services and treatments•dental examination results (tooth and gum condition)ADHS data are widely used by central and local government and third sector bodies, researchers and academics, the media and general public. Data are used for service funding, planning and provision and research.</t>
  </si>
  <si>
    <t xml:space="preserve">Publicly available ADHS datasets (latest in 2009) are anonymised so contain no personal data. </t>
  </si>
  <si>
    <t>Personal ADHS data are not shared with other countries.</t>
  </si>
  <si>
    <t>Publicly available ADHS datasets are non-identifiable. Researchers may request access to lower level data for legitimate research purposes but are subject to NHS Digital controls.</t>
  </si>
  <si>
    <t xml:space="preserve">Anyone taking part in the survey has a right to request withdrawal of any or all of their data before publication of the ADHS year in question; after that they can still request deletion of their personal data, though anonymised information may still be included in the published datasets. </t>
  </si>
  <si>
    <t>N/A – no automated decision making is applied to ADHS information.</t>
  </si>
  <si>
    <t>IAR0000134 - Childrens Dental Health Survey.docx</t>
  </si>
  <si>
    <t>Every ten years since 1973, the Children’s Dental Health Survey (CDHS) has collected information from children  to present a national picture of the condition their teeth and dental hygiene. It investigates dental experiences, knowledge of and attitudes towards dental care and oral hygiene. CDHS is a random sample survey (around  9,900 each time the survey is conducted every ten years) which collects data from 5, 8, 12 and 15 year old children, including that from dental examinations conducted in schools by NHS dentists and nurses. The respondents or their parents have agreed for their data to be used to produce aggregated, anonymised statistical reports. Provides information on the dental health of children and on their experiences of dental care and treatment, and measures changes in these and associated factors over time. The most recent survey (2013) covers England, Wales and Northern Ireland and includes:the condition of the child's teethdental hygieneoral health attitudes and behavioursdental care and treatment receivedviews about the dental service used.CDHS data are widely used by central and local government and third sector bodies, researchers and academics, the media and general public. Data are used for service funding, planning and provision and research.</t>
  </si>
  <si>
    <t xml:space="preserve">Publicly available CDHS datasets (latest in 2013) are anonymised so contain no personal data. </t>
  </si>
  <si>
    <t>Publicly available CDHS datasets are non-identifiable. Researchers may request access to lower level data for legitimate research purposes but are subject to NHS Digital controls.</t>
  </si>
  <si>
    <t xml:space="preserve">Anyone taking part in the survey has a right to request withdrawal of any or all of their data before publication of the CDHS year in question; after that they can still request deletion of their personal data, though anonymised information may still be included in the published datasets. </t>
  </si>
  <si>
    <t>Provision of personal data is at the point of collection. There is no statutory or contractual requirement or obligation to take part, and the resulting publications and datasets do not contain personal data.</t>
  </si>
  <si>
    <t>N/A – no automated decision making is applied to CDHS information.</t>
  </si>
  <si>
    <t>IAR0000135 - Mental Health of Children and Young People in Great Britain.docx</t>
  </si>
  <si>
    <t>The Mental Health of Children and Young People survey 2004 (Great Britain) described the prevalence of mental disorders among 5- to 16-year olds and notes any changes since the previous survey in 1999. It also profiles children in each of the main disorder categories (emotional, conduct, hyperkinetic and autistic spectrum disorders) The survey is currently being repeated and will be published in 2018 (England only).The final sample of around 9,500 in 2004 was selected from DWP child benefit records and parents in selected households were given the opportunity to opt their children out. If they agreed to take part, interviews collected the data.MHCYP data are widely used by central and local government and third sector bodies, researchers and academics, the media and general public. Data are used for policy development, service funding, planning and provision and research.</t>
  </si>
  <si>
    <t xml:space="preserve">The publicly available MHCYP datasets are anonymised so contains no personal data. </t>
  </si>
  <si>
    <t>Personal MHCYP data are not shared with other countries.</t>
  </si>
  <si>
    <t>The publicly available MHCYP datasets are non-identifiable. Researchers may request access to lower level data for legitimate research purposes but are subject to NHS Digital controls.</t>
  </si>
  <si>
    <t xml:space="preserve">Anyone taking part in the survey had a right to request withdrawal of any or all of their data before publication of the MHCYP 2004 dataset, which also applies to the current collection; personal data from 2004 are no longer held. </t>
  </si>
  <si>
    <t>N/A – no automated decision making is applied to MHCYP information.</t>
  </si>
  <si>
    <t>IAR0000136 - What About Youth Survey.docx</t>
  </si>
  <si>
    <t>The What About YOUth? 2014 (WAY 2014) is a newly-established survey designed to collect robust local authority (LA) level data on a range of health behaviours amongst 15 year-olds.The survey was commissioned by DHSC in direct response to the Children and Young People's Health Outcomes Forum., which identified gaps in the Public Health Outcomes Framework (PHOF) and other key health behaviour measures relating to young people.The DfE National Pupil Database was used to create a random sample of about 300,000 15 year olds who were contacted individually and asked to take part; around 150,000 responses were used in the report.For 15 year olds in England, WAY 2014 provides information on the experiences of and attitudes to the following themes:General health and wellbeingAlcoholSmokingDrug misuseDiet and physical activityBullying WAY data are widely used by central and local government and third sector bodies, researchers and academics, the media and general public. Data are used for policy development, service funding, planning and provision and research.</t>
  </si>
  <si>
    <t xml:space="preserve">The publicly available WAY 2014 dataset is anonymised so contains no personal data. </t>
  </si>
  <si>
    <t>Personal WAY 2014 data are not shared with other countries.</t>
  </si>
  <si>
    <t>The publicly available WAY 2014 dataset is non-identifiable. Researchers may request access to lower level data for legitimate research purposes but are subject to NHS Digital controls.</t>
  </si>
  <si>
    <t xml:space="preserve">Anyone taking part in the survey had a right to request withdrawal of any or all of their data before publication of the WAY 2014 dataset; they can still request deletion of any personal data held, though anonymised information may still be included in the published datasets. </t>
  </si>
  <si>
    <t>N/A – no automated decision making is applied to WAY 2014 information.</t>
  </si>
  <si>
    <t>What About Youth Survey</t>
  </si>
  <si>
    <t>Data Subject, Department for Education (DfE) National Pupil Database, Local Authorites (LA)</t>
  </si>
  <si>
    <t>IAR0000138 - Survey of Carers in Households - England.docx</t>
  </si>
  <si>
    <t>The Survey of Carers in Households in England, 2009-10 (Carers 2010) detail the prevalence of domestic (i.e. non-professional) caring in England, the demographic profile of carers, the impact of caring duties upon the carer, details of the services carers receive and a profile of the cared for people. Only carers aged 16 and over were included.The sample of around 2,400 people were  identified via a short screening questionnaire at addresses randomly selected from the Postcode Address File. Carers were defined as those people who identified themselves as having extra responsibilities of looking after someone who has a long-term physical or mental ill health or disability, or problem related to old age.Carers 2010 data are widely used by central and local government and third sector bodies, researchers and academics, the media and general public. Data are used for policy development, service funding, planning and provision and research.</t>
  </si>
  <si>
    <t xml:space="preserve">The publicly available Carers dataset is anonymised so contains no personal data. </t>
  </si>
  <si>
    <t>Personal Carers data are not shared with other countries.</t>
  </si>
  <si>
    <t>The publicly available Carers dataset is non-identifiable. Researchers may request access to lower level data for legitimate research purposes but are subject to NHS Digital controls.</t>
  </si>
  <si>
    <t>Anyone taking part in the survey had a right to request withdrawal of any or all of their data before publication of the Carers 2010 dataset.</t>
  </si>
  <si>
    <t>N/A – no automated decision making is applied to Carers 2010 information.</t>
  </si>
  <si>
    <t>Survey of Carers in Households - England</t>
  </si>
  <si>
    <t>IAR0000139 - National Child Measurement Programme.docx</t>
  </si>
  <si>
    <t>The National Child Measurement Programme (NCMP) is a key element of the Government’s approach to tackling child obesity by annually measuring over one million children and providing reliable data on rates of childhood obesity. Children’s height and weight are measured in reception (aged 4–5 years) and year 6 (aged 10–11 years) primarily in state-maintained schools1 in England.The programme was launched in the 2005/06 academic year; NCMP data enables local areas to plan services to tackle child obesity and monitor progress. In most local authorities, parents also receive feedback on their child’s weight status along with the offer of further advice and support on achieving a healthy weight for their child.NCMP data are widely used by central and local government and third sector bodies, researchers and academics, the media and general public. Data are used for policy development, service funding, planning and provision and research.</t>
  </si>
  <si>
    <t>The Local Authority (Public Health, Health and Wellbeing Boards and Health Scrutiny) Regulations 2013, and Direction from Secretary of State under the Health and Social Care Act 2012 to establish and operate informatics systems for the collection or analysis of information, and to exercise systems delivery functions.</t>
  </si>
  <si>
    <t xml:space="preserve">The publicly available NCMP datasets are anonymised so contains no personal data. </t>
  </si>
  <si>
    <t>Personal NCMP data are not shared with other countries.</t>
  </si>
  <si>
    <t>The publicly available NCMP datasets are non-identifiable. Researchers may request access to lower level data for legitimate research purposes but are subject to NHS Digital controls.</t>
  </si>
  <si>
    <t>Parents may opt their children out of the measurement programme; after the data collection closes for each academic year and once the national statistics report has been published, the personally identifiable data are replaced with a psedonymised id variable.  The key is maintained within NHS Digital  which makes removal of personal data at a later date possible.The data are held for 20 years before retention is reviewed.</t>
  </si>
  <si>
    <t>Provision of personal data is at the point of collection, and children may be opted out then. There is no statutory obligation to take part, and the resulting publications and datasets do not contain personal data.</t>
  </si>
  <si>
    <t>N/A – no automated decision making is applied to NCMP information.</t>
  </si>
  <si>
    <t>20 Years Minimum after no longer required</t>
  </si>
  <si>
    <t>IAR0000162 - Emergency Care Data Set - ECDS.docx</t>
  </si>
  <si>
    <t>To capture and represent the full extent and granularity of emergency care activity across England.The data will be used to:-Deliver improved understanding of patient pathways through the emergency care systemImprove patient outcomes, safety and patient/staff experience Reduce hospital admissionsImprove population health through targeted prevention strategies.Fine effective alternatives to attending an Inform commissioning decisions and undertake risk stratification activities.Compare activity undertaken across all emergency care settings for benchmarking purposes.Support research into and implementation of best practice and evidence based care.Create analytical and statistical publications.Respond to Parliamentary Questions, Freedom of Information Requests, Media Queries and general Adhoc enquiries.Link with other datasets to provide frther contextual informationAudit clinical care</t>
  </si>
  <si>
    <t>The Health and Social Care Act 2012 gives NHS Digital statutory powers to require data from health or social care providers in England where NHS Digital has been directed to do so by the Department of Health (on behalf of the Secretary of State for Health).Secretary of State has directed NHS Digital to perform this work. Therefore, the collection of these data is mandatory. Article 6(1c)  processing is necessary for compliance with a legal obligation to which the controller is subject.Article 9(2)(h) processing is necessary for the purposes of preventative medicine, for the assessment of the working capacity of the employee, medical diagnosis, the provision of health or social care or treatment or the management of health and social care systems and services.</t>
  </si>
  <si>
    <t>NHS Digital will collect personal data in the form of patients' address, post code, date of birth, gender and NHS Number. The NHS Number is a unique number used to identify patients and match them to their health records. It is an identifiable, personal data item. Special categories of personal data (as per the definition of the GDPR) are also collected.  These are Ethnicity and Physical or Mental Health Conditions.  The data relating to physical or mental health conditions is collected in the form of a coded diagnosis code.  This will be either in the format of an International Classification of Diseases (ICD) or Systematised Nomenclature of Medicine – Clinical Term (SNOMED-CT).</t>
  </si>
  <si>
    <t>Data may be provided in the form of reports or extracts to the recipient groups outlined below.NHS Digital internal usersArms Length Bodies Commissioners/Providers of NHS servicesDepartment of HealthAcademic researchers Community safety partnerships (non identifiable)</t>
  </si>
  <si>
    <t>ECDS data is not transferred outside the EU.</t>
  </si>
  <si>
    <t>ECDS data held by NHS Digital will comply with the ‘NHS Digital Records and Document Management Policy’</t>
  </si>
  <si>
    <t>Right to be informedRight of accessRight to rectificationRight to restrict processing – where an individual contests the accuracy of the personal data, processing should be restricted until accuracy has been verified.</t>
  </si>
  <si>
    <t>Consent is not obtained</t>
  </si>
  <si>
    <t>Information will be collected during a person’s attendance at an Emergency Department by reception/ administration staff and clinical staff. Information is entered into the Emergency Department information system in the department, accessed via the NHS Spine or populated by trust information services. This data is then submitted on a monthly basis to NHS Digital via the Secondary Uses Service (SUS). 
Acute providers are required to submit data each month.Dates of when these data will be collected are listed o the SUS web pages.</t>
  </si>
  <si>
    <t>The Emergency Care Data Set is a mandatory collection from Acute Providers. The provision of the data to NHS DIgital under the Health and Social Care Act is a legal requirement.Acute care providers must comply with this data collection and provide these data in the form, manner and period as specified in the NHS Standard Contract issued by NHS England.</t>
  </si>
  <si>
    <t>No automated decision-making is used.</t>
  </si>
  <si>
    <t>Emergency Care Data Set - ECDS</t>
  </si>
  <si>
    <t>IAR0000206 - Tracking Database.docx</t>
  </si>
  <si>
    <t>IAR0000206</t>
  </si>
  <si>
    <t>Tracking Database</t>
  </si>
  <si>
    <t>IAR0000270- Data Protection Impact Assessment - ScreeningQuestionnaire.docx</t>
  </si>
  <si>
    <t>Status</t>
  </si>
  <si>
    <t>Version</t>
  </si>
  <si>
    <t>Version issue date</t>
  </si>
  <si>
    <t>IAR0000270</t>
  </si>
  <si>
    <t>Already Published</t>
  </si>
  <si>
    <t>IAR0000292 - Information Governance Toolkit Excluding Extranet.docx</t>
  </si>
  <si>
    <t>3 Years Minimum from no longer required</t>
  </si>
  <si>
    <t>IAR0000303 - Source Code Repositories.docx</t>
  </si>
  <si>
    <t>Data ControllerNHS Digital, 1, Trevelyan Square, Boar Lane, Leeds LS1 6AE0300 303 5678enquiries@nhsdigital.nhs.ukNHS Digital’s Data Protection Officer is responsible for ensuring that compliance with data protection legislation and acts as the first point of contact on data protection issues. NHS Digital’s Data Protection Officer can be contacted via enquiries@nhsdigital.nhs.uk.</t>
  </si>
  <si>
    <t xml:space="preserve">The source code repositories  TFS, VCm, VSS, SVN and GIT contain the source code for applications which are being development by the teams within the development and assurance department. </t>
  </si>
  <si>
    <t>N/A No personal data stored.</t>
  </si>
  <si>
    <t>N/A No transfers to third countries.</t>
  </si>
  <si>
    <t>N/A No personal data is stored or processed.</t>
  </si>
  <si>
    <t>None – there is no automated devision making in the source code repositories.</t>
  </si>
  <si>
    <t>IAR0000303</t>
  </si>
  <si>
    <t>Source Code Repositories</t>
  </si>
  <si>
    <t>Public Task and Health and Social Act - General Powers</t>
  </si>
  <si>
    <t>IAR0000328 - NHS.UK email marketing customer database.docx</t>
  </si>
  <si>
    <t>…data is obtained directly from the data subject.</t>
  </si>
  <si>
    <t xml:space="preserve">Details of DC and DPO detailed on updated Privacy Policy </t>
  </si>
  <si>
    <t>To allow us to send users a monthly newsletter and other marketing emails; to personalise said emails; to collect analytics that allow us to evaluate the performance of our service</t>
  </si>
  <si>
    <t>NHS Digital and our data processor (Brothermailer)</t>
  </si>
  <si>
    <t>All data remains within UK</t>
  </si>
  <si>
    <t>Covered in site privacy policy (removed after 1 year of no engagement with email newsletter)</t>
  </si>
  <si>
    <t>Highlighted on updated Privacy Policy</t>
  </si>
  <si>
    <t>Highlighted o updated Privacy Policy</t>
  </si>
  <si>
    <t>Part of legal (SoS) requirement to provide NHS Choices service, although unclear whether email marketing is specifically referenced within this legal direction</t>
  </si>
  <si>
    <t>1 Year Minimum after no longer required</t>
  </si>
  <si>
    <t>IAR0000349 - NHS.UK - syndication.docx</t>
  </si>
  <si>
    <t>Data Controller:  NHS DigitalData Protection Officer: Catherine Nicholson</t>
  </si>
  <si>
    <t>When a user registers to the API Developer Portal we require some personal information for contractual purposes and so that we can inform subscribers of changes to functionality, structure, or features within the Syndicated Content or if there is a breach of the agreementWe also collect cookies to understand to conduct site analytics and analyse the data to identify inactive users</t>
  </si>
  <si>
    <t>Contract Article 6 (1b) - processing is necessary for the performance of a contract to which the data subject is party or in order to take steps at the request of the data subject prior to entering into a contractFor use of cookies – Consent. Article 6 (1a) – the data subject has given consent to the processing of his or her personal data for one or more specific purposes</t>
  </si>
  <si>
    <t>NHS.UK Programme (syndication service)Non-identifiable tracking is shared with Google analytics and Webtrends for site analytics.</t>
  </si>
  <si>
    <t>Until the contract is terminated by either party or there is 3 months of inactivity by the partner.</t>
  </si>
  <si>
    <t>Subscribers also have the following rights:Right to be informedRight of accessRight to rectificationRight to erasure (right to be forgotten). A limited right in specific circumstances – in this instance, where the personal data is no longer necessary in relation to the purpose for which it was originally collected/processed.Right to restrict processing – where an individual contests the accuracy of the personal data, processing should be restricted until accuracy has been verifiedRight to data portability (where individual has provided data to controller and where processing is carried out by automated means)</t>
  </si>
  <si>
    <t>We link to our privacy and cookie policy in the footer and a banner is used to obtain their consent for cookies.</t>
  </si>
  <si>
    <t>A partner cannot user the syndication service without agreeing to the standard licence terms. As part of that agreement there is a requirement for the partner to keep their contact details up to date (11.8 The Licensee must provide accurate contact details that must be kept up to date while it is receiving Syndicated Content. Failure to keep contact details updated will breach this agreement and may result in the Licensee’s API Key being disabled and under certain circumstances, additional liability.)</t>
  </si>
  <si>
    <t>When a user signs up we store their data on a database within Azure which is located in the EEA. We keep hold of that data while they are testing an API and communicate with them during this implementation stage. If after 3 months there is no activity on their account, we will contact them with a 10-day notice period before we terminate their account. The user can re-register in the future if their account has been removed. While using the feeds it is the partners duty to keep their details up to date and in cases where they have not done so and breach our terms we will also remove their account if necessary. We can use their data to feed into internal reports to identify which partners are considered active callers of the API and to improve the overall experience of the service.While they are an active user and receiving syndicated content, we will continue to store their person data. A partner can also remove their own account without admin assistance. Once an account has been closed by either the user or by an admin, we will no longer store their data.</t>
  </si>
  <si>
    <t>IAR0000349</t>
  </si>
  <si>
    <t>NHS UK syndication</t>
  </si>
  <si>
    <t>IAR0000358 - NHS.UK Webtrends.docx</t>
  </si>
  <si>
    <t>NHS Digital1 Trevelyan SquareBoar LaneLeedsLS1 6AEenquiries@nhsdigital.nhs.uk0300 303 5678DPO Catherine Nicholson</t>
  </si>
  <si>
    <t>Data is processed to monitor performance of the site and how users behave on the site so that we can make improvements to benefit the end user</t>
  </si>
  <si>
    <t>Schedule 18, para 10 (1) of Health and Social Care Act 2012: The Information Centre may do anything which appears to it to be necessary or expedient for the purposes of, or in connection with, the exercise of its functions. We use this data to help inform and design new content around nhs.uk and other NHS Digital programs and Webtrends is a tool used as part of thisFor cookies - Article 6 (1a) - the data subject has given consent to the processing of his or her personal data for one or more specific purposes</t>
  </si>
  <si>
    <t xml:space="preserve">Web analysts, content design and delivery teams and user researchers within NHS Digital, along with Webtrends themselves. Their privacy policy can be found here: https://www.webtrends.com/terms-policies/privacy/privacy-statement/ </t>
  </si>
  <si>
    <t>Webtrends leverages data collection centres in Australia, Netherlands, and the United States. All data is processed and stored in the United States.This is covered on the EU-US privacy shield. From their data protection addendum:5.1. U.S.-EU Privacy Shield Self-Certification. Webtrends self-certifies that: (i) it complies with the U.S.-EU Privacy Shieldprinciples and meets the requirements of the U.S.-EU Privacy Shield framework; and (ii) all Client Data transferred fromthe EU to the U.S. will be processed in accordance with those requirements. Webtrends’ Privacy Statement providesfurther information.</t>
  </si>
  <si>
    <t>All personal data within Webtrends will be stored up until May 25th 2019 as we are leaving Webtrends prior to that date.</t>
  </si>
  <si>
    <t>Users are informed via cookiebot that analytics data will be captured and that a cookie will be placed.From Webtrends GDPR FAQ:Webtrends supports the deletion of client data; however, this needs to be done in conjunction with Webtrends’ Technical Support team pursuant to a Statement of Work. This would also cover rectification as inaccurate data could be deleted until re-captured through analytics data. The user has the right to object to all personal data being processed and the ability to opt out of this behaviour. There are no decisions made through automated processing.</t>
  </si>
  <si>
    <t>Webtrends cookies are classed as required for use on nhs.uk as IP addresses are anonymised and the only personal data passed by default is a user id from a cookie that is only used by the nhs.uk installation of Webtrends, not a user ID that can be recognised in any other data set.</t>
  </si>
  <si>
    <t>-</t>
  </si>
  <si>
    <t>IAR0000358</t>
  </si>
  <si>
    <t>NHS UK webtrends</t>
  </si>
  <si>
    <t>IAR0000361 - NHS.UK Google Analytics.docx</t>
  </si>
  <si>
    <t>Schedule 18, para 10 (1) of Health and Social Care Act 2012: The Information Centre may do anything which appears to it to be necessary or expedient for the purposes of, or in connection with, the exercise of its functions. We use this data to help inform and design new content around nhs.uk and other NHS Digital programs and Google Analytics is a tool used as part of this</t>
  </si>
  <si>
    <t xml:space="preserve">Web analysts, content design and delivery teams and user researchers within NHS Digital and Google themselves. You can find their privacy policy here: https://policies.google.com/privacy?hl=en </t>
  </si>
  <si>
    <t>Data can be moved to the US under the US-EU Privacy Shield. As set out in Googles data processing agreement:10.1 Data Storage and Processing Facilities. Customer agrees that Google may, subject to Section 10.2 (Transfers of Data Out of the EEA and Switzerland), store and process Customer Personal Data in the United States of America and any other country in which Google or any of its Subprocessors maintains facilities.10.2 Transfers of Data Out of the EEA and Switzerland. Google will ensure that:(a) the parent company of the Google group, Google LLC, remains self-certified under Privacy Shield on behalf of itself and its wholly-owned U.S. subsidiaries; and(b) the scope of Google LLC’s Privacy Shield certification includes Customer Personal Data.10.3 Data Centre Information. Information about the locations of Google data centres is available at www.google.com/about/datacenters/inside/locations/index.html</t>
  </si>
  <si>
    <t>The data will be stored for 25 months which will not be renewed by more recent visits</t>
  </si>
  <si>
    <t>Users are informed that we will be collecting analytics data and setting a cookieAs part of their data processing amendment ahead of GDPR, Google states:12.1 Contacting Google. Customer may contact Google in relation to the exercise of its rights under these Data Processing Terms via the methods described at https://privacy.google.com/businesses/processorsupport or via such other means as may be provided by Google from time to time.The listed page currently states: Information on how to contact Google in relation to the exercise of rights under the Google Ads Data Processing Terms will be provided at this URL before 25 May 2018. This would also cover recitification as inaccurate data could be deleted until re-captured through analytics data. The user has the right to object to all personal data being processed. There are no decisions made through automated processing.</t>
  </si>
  <si>
    <t>Google Analytics cookies are classed as required for use on nhs.uk as IP addresses are anonymised and the only personal data passed by default is a user id from a cookie that is only used by the nhs.uk installation of Webtrends, not a user ID that can be recognised in any other data set.</t>
  </si>
  <si>
    <t>IAR0000361</t>
  </si>
  <si>
    <t>NHS UK Google analytics</t>
  </si>
  <si>
    <t>25 Months Maximum</t>
  </si>
  <si>
    <t>IAR0000362 - NHS.UK Hotjar.docx</t>
  </si>
  <si>
    <t>Schedule 18, para 10 (1) of Health and Social Care Act 2012: The Information Centre may do anything which appears to it to be necessary or expedient for the purposes of, or in connection with, the exercise of its functions. We use this data to help inform and design new content around nhs.uk and other NHS Digital programs and Hotjar is a tool used as part of this</t>
  </si>
  <si>
    <t xml:space="preserve">Web analysts, content design and delivery teams and user researchers within NHS Digital. Hotjar will also receive the data and their privacy policy is here: https://www.hotjar.com/legal/policies/privacy </t>
  </si>
  <si>
    <t>Data is held in Ireland and remains there as part of the EEA</t>
  </si>
  <si>
    <t>No personal data is retained, an IP address is anonymised before collection and processing. Aggregated data is held for 365 days.</t>
  </si>
  <si>
    <t>IP Address. The right of access and rectification are supported by a visitor lookup tool within Hotjar allowing people to be found and removed if needed. Users may object to the processing and no decisions are based on automatic profiling</t>
  </si>
  <si>
    <t>As the Hotjar cookie has user preferences to stop surveys popping out and a user ID that is local to nhs.uk and Hotjar and not any other data set, Hotjar cookies have been deemed as required for use on nhs.uk</t>
  </si>
  <si>
    <t>IAR0000362</t>
  </si>
  <si>
    <t>NHS UK Hotjar</t>
  </si>
  <si>
    <t>IAR0000367 - NHS.UK Social media.docx</t>
  </si>
  <si>
    <t>IAR0000367</t>
  </si>
  <si>
    <t>NHS UK social media</t>
  </si>
  <si>
    <t>IAR0000374 - Civil Registration of Deaths.docx</t>
  </si>
  <si>
    <t>IAR0000374</t>
  </si>
  <si>
    <t>Civil Registration of Deaths</t>
  </si>
  <si>
    <t>IAR0000375 - Civil Registration of Births.docx</t>
  </si>
  <si>
    <t>IAR0000375</t>
  </si>
  <si>
    <t>Civil Registration of Births</t>
  </si>
  <si>
    <t>IAR0000381 - National Back Office NBO Tracing Service Audit Log.docx</t>
  </si>
  <si>
    <t>IAR0000385 - Mental Health MHSDS Maternity MSDS linked data.docx</t>
  </si>
  <si>
    <t>The data collection is the subject of Directions under section 254 of the Health and Social Care Act 2012, from NHSE to NHS Digital: https://www.gov.uk/government/uploads/system/uploads/attachment_data/file/455853/Mental_Health_Services.pdf which will be reviewed prior to publication of the MHSDS v4.0 ISN.NHS Digital have issued a section 259 Date Provision Notice (DPN) under the Act, to notify providers of the requirement to supply data. This is currently published on the NHS Digital Data provision notices web page: https://digital.nhs.uk/about-nhs-digital/corporate-information-and-documents/directions-and-data-provision-notices/data-provision-notices-dpns The DPN will be reviewed as part of this v4.0 proposal and re-issued if necessary.The MHSDS v4.0 information standard will be published as authorised by Section 250 of the Health and Social Care Act 2012 and with due regard for implementation guidance resources.(https://digital.nhs.uk/about-nhs-digital/corporate-information-and-documents/directions-and-data-provision-notices/nhs-england-directions/establishment-of-information-systems-for-nhs-services-mental-health-services-directions-2015Currently unclear what the legal basis is for ‘processing’ as opposed to collection. Under investigation.Directions will be reviewed as part of development and implementation of MHSDS v4.0.)</t>
  </si>
  <si>
    <t>Mental health data about about patients.(https://digital.nhs.uk/data-and-information/data-collections-and-data-sets/data-sets/mental-health-services-data-set)</t>
  </si>
  <si>
    <t>Data is shared with government health organisations: NHS England, Public Health England, DSCROs, and CCGs. Data can potentially be shared with any individual or organisation that requests it, assuming compliance with appropriate information governance checks via the DARS process.(To be appended to https://digital.nhs.uk/data-and-information/data-collections-and-data-sets/data-sets/mental-health-services-data-set)</t>
  </si>
  <si>
    <t>There is no transfer of data to third countries(To be appended to https://digital.nhs.uk/data-and-information/data-collections-and-data-sets/data-sets/mental-health-services-data-set)</t>
  </si>
  <si>
    <t>Personal data is stored in line with NHS Digitals corporate retention categories. For MHSDS, retained data will be reviewed on a 20 yearly basis.(To be appended to https://digital.nhs.uk/data-and-information/data-collections-and-data-sets/data-sets/mental-health-services-data-set)</t>
  </si>
  <si>
    <t>For Directed collections, MHS Digital has a legal obligation to process the data and therefore individuals can exercise the following rights:Right to be informedRight of accessRight to rectificationRight to restrict processing – where an individual contests the accuracy of the personal data, processing should be restricted until accuracy has been verifiedMore detail on each right can be found on the ICO’s website: https://ico.org.uk/for-organisations/guide-to-the-general-data-protection-regulation-gdpr/individual-rights/ (Also https://digital.nhs.uk/about-nhs-digital/our-work/keeping-patient-data-safe/how-we-look-after-your-health-and-care-information/your-choices-on-information-about-you Rectification only – to be appended to   https://digital.nhs.uk/data-and-information/data-collections-and-data-sets/data-sets/mental-health-services-data-set)</t>
  </si>
  <si>
    <t>In order to lodge a complaint with the supervisory authority about how we have managed your data then the relevant body to contact is the Information Commissioner’s Office, Wycliffe House Water Lane, Wilmslow SK9 5AF www.ico.gov.uk (To be appended to https://digital.nhs.uk/data-and-information/data-collections-and-data-sets/data-sets/mental-health-services-data-set)</t>
  </si>
  <si>
    <t>Data is collected from range of service providers and organisations that provide specialist secondary mental health and/or learning disabilities and/or autism spectrum disorder services (irrespective of funding arrangements) including:NHS Mental Health TrustsNHS Learning Disabilities TrustsNHS Acute TrustsNHS Care Trusts1Independent sector providers offering a service model that includes NHS funded patients1Any qualified provider offering specialist secondary mental health, learning disabilities or autism spectrum disorder servicesCommunity services offering secondary care to children(To be appended to https://digital.nhs.uk/data-and-information/data-collections-and-data-sets/data-sets/mental-health-services-data-set)</t>
  </si>
  <si>
    <t>Providers of specialist secondary mental health and/or learning disabilities and/or autism spectrum disorder services.</t>
  </si>
  <si>
    <t>IAR0000391 - Information Requests processed by Operational IG Team.docx</t>
  </si>
  <si>
    <t>To provide information/data held by NHS Digital to the data subject making a request for access and whose personal data it is. A subject access request (SAR) is a written request made by or on behalf of an individual for the information which he or she is entitled to ask for (currently) under section 7 of the Data Protection Act 1998 (DPA).</t>
  </si>
  <si>
    <t>Relevant extracts of GDPR:Recitals: 63 &amp; 64Articles: 12, Article 15 – more related to Rights of Data SubjectsRelevant extracts of Data Protection Act 1998 or Data Protection Bill 2017:Sections: DP Bill 11 – 13, 171-174Schedules:Other relevant legislation, standards, codes of practice or guidance:Data Protection Act,  ICO Guidance “the right to Access” Recital 63Human Rights Act, Health and Social Care Act 2012Access to Health Records Act</t>
  </si>
  <si>
    <t>OIG Team members for all request types.Relevant Business Teams depending on the request (SARs) i.e. applicable system – and subject</t>
  </si>
  <si>
    <t>3 years or 8 years</t>
  </si>
  <si>
    <t>Access rights under DPA</t>
  </si>
  <si>
    <t>Yes- However in relation to requests , consent is only applicable in terms of the subject withdrawing their requests</t>
  </si>
  <si>
    <t>Right of access under GDPR/DPAConsequences -Action by ICO for non-compliance with legislation. These could take the form of :Information notices to provide the ICO with specified information within a certain time periodUndertakings committing an organisation to a particular course of action in order to improve its complianceEnforcement notices and ‘stop now’ orders where there has been a breachAudits to check organisations are complying;serve assessment notices to conduct compulsory audits to assess whether organisations processing of personal data follows good practice;Monetary penalty noticesProsecution of those who commit criminal offences under the Act; andreport to Parliament on issues of concern</t>
  </si>
  <si>
    <t>Health and employment related data</t>
  </si>
  <si>
    <t>Information Requests processed by Operational Information Governance (IG) Team</t>
  </si>
  <si>
    <t>IAR0000394-HSCN Customer Contacts.docx</t>
  </si>
  <si>
    <t>IAR0000414 - NHS.UK Find and Compare.docx</t>
  </si>
  <si>
    <t>DPO Catherine Nicholson Further details can be found in the nhs.uk privacy policy</t>
  </si>
  <si>
    <t>To obtain insight into about how well the site is working so we can ensure a positive user experience</t>
  </si>
  <si>
    <t>2008 Contract with Capita and Secretary of State for Health; Health and Social Care Information Centre (Systems Delivery Functions for NHS Choices and Additional Systems Delivery Functions for NHS Choices) Directions 2013 and Electronic Prescription Service, Health and Social Care Network, NHS Choices, N3, NHS e-Referral Service, Secondary Uses Service 1 2012 c.7 2 S.I. 2013/259 (SUS), Spine 2 (Named Programmes) Directions 2016.Article 6 (1e) – processing is necessary for the performance of a task carried out in the public interest or in the exercise of official authority vested in the controller</t>
  </si>
  <si>
    <t>Internal use only Further details can be found in the nhs.uk privacy policy</t>
  </si>
  <si>
    <t>3 years. Further details can be found in the nhs.uk privacy policy</t>
  </si>
  <si>
    <t>Further details can be found in the nhs.uk privacy policy</t>
  </si>
  <si>
    <t>Cookie information and user details submitted via general site feedback is stored in line with NHS Choices service desk and analytics team policy.Further details can be found in the nhs.uk privacy policy</t>
  </si>
  <si>
    <t>NHS Digital is commissioned by NHS England to deliver the product. This includes monitoring site usage and responding to user feedback.</t>
  </si>
  <si>
    <t>IAR0000414</t>
  </si>
  <si>
    <t>NHS UK find and compare</t>
  </si>
  <si>
    <t>IAR0000436 - MyNHS.docx</t>
  </si>
  <si>
    <t>User Opt-in to feedback and collection of cookies</t>
  </si>
  <si>
    <t>Staff internal to nhs.uk.</t>
  </si>
  <si>
    <t>Personal information of users who have opted in to be part of the MyNHS user panel is stored for 6 months.Cookie information and user details submitted via general site feedback is stored in line with NHS Choices service desk and analytics team policy.Further details can be found in the nhs.uk privacy policy</t>
  </si>
  <si>
    <t xml:space="preserve">We are required by our commissioners (Department of Health and NHS England) to seek user feedback to ensure that the MyNHS product is developed in line with user needs and that user reported bugs are addressed. </t>
  </si>
  <si>
    <t>IAR0000436</t>
  </si>
  <si>
    <t>MyNHS</t>
  </si>
  <si>
    <t>6 Months Minimum after no longer required</t>
  </si>
  <si>
    <t>IAR0000523 -  DSCRO v.1.docx</t>
  </si>
  <si>
    <t xml:space="preserve">The DSCRO Local Provider Flows (LPFs) are sourced direct from hospitals, clinics, community health bodies, etc.They come into DSCROs from contracting systems/local databases within the above organisations. </t>
  </si>
  <si>
    <t>DSCRO</t>
  </si>
  <si>
    <t>10 years Maximum</t>
  </si>
  <si>
    <t>IAR0000527 - Emergency Care - DSCRO.docx</t>
  </si>
  <si>
    <t>A maximum of 20 years</t>
  </si>
  <si>
    <t>Emergency Care - DSCRO</t>
  </si>
  <si>
    <t>20 years Maximum</t>
  </si>
  <si>
    <t>IAR0000607 Community Services Data Set  Maternity Services Data Set data linkage  Transparancy Checklist.docx</t>
  </si>
  <si>
    <t>IAR0000607</t>
  </si>
  <si>
    <t>Community Services data set and Maternity Services data set data linkage</t>
  </si>
  <si>
    <t>IAR0000611 - Mental Health and Learning Disabilities Data Set.docx</t>
  </si>
  <si>
    <t>Mental Health and Learning Disabilities Data Set</t>
  </si>
  <si>
    <t>IAR0000612 - Mental Health Minimum Data Set.docx</t>
  </si>
  <si>
    <t>IAR0000621 - Social Media Communications.docx</t>
  </si>
  <si>
    <t>Data Controller  is NHS Digital Data Protection Officer  is Catherine Nicholson Contact will be through the NHS Digital Contact Centre and a brief has been provided to the contact centre to facilitate contact with the Data Protection Officer.</t>
  </si>
  <si>
    <t>Direct marketing, NHS Digital promotion and public task</t>
  </si>
  <si>
    <t>Article 6 1a - Consent</t>
  </si>
  <si>
    <t>Photographs and videos. Two separate consent froms have been prepared.</t>
  </si>
  <si>
    <t>The information will be made public to users of social media and this is explicit in the agreements with the individual.</t>
  </si>
  <si>
    <t>N/A.Images will be kept on NHS Digital computers and secure servers.</t>
  </si>
  <si>
    <t xml:space="preserve">Images and video will be stored and used for six years. </t>
  </si>
  <si>
    <t>Right to be informed, Right to access, right to rectification, right to erasure., right to restrict processing.. The copyright of the creators of images and videos will restrict the right to data portability (in this case, using images for other purposes) and this will be made explicit in our permissions (Article 20, GDPR, paragraph 4)</t>
  </si>
  <si>
    <t>This will be from the individual</t>
  </si>
  <si>
    <t>Publicly Availible</t>
  </si>
  <si>
    <t>6 Years Minimum after no longer required</t>
  </si>
  <si>
    <t>IAR0000625  .docx</t>
  </si>
  <si>
    <t>Data controllers are:PrescribersDispensersNHS BSA NHS England NHS DigitalThese are referenced on NHS England website https://www.nhs.uk/NHSEngland/AboutNHSservices/pharmacists/Pages/eps.aspx</t>
  </si>
  <si>
    <t>The Electronic Prescription Service is a delivery mechanism enabling the transmission of a prescription electronically from a prescribing system through to a dispensing system.The EPS service is used across 2 care settings: Primary Care (primarily GP Practices) and Urgent Care.  A privacy impact assessment for urgent care has also been completed, this can be found in Appendix AThe prescribing system will be securely connected to the NHS Spine through an N3 connection. Only systems with the correct authentication certificates and directory entries can connect.</t>
  </si>
  <si>
    <t>The Electronic prescription service is a Public Task necessary to satisfy directions given to NHS Digital.   The task is intended to save time and money for the NHS.https://digital.nhs.uk/about-nhs-digital/corporate-information-and-documents/directions-and-data-provision-notices/secretary-of-state-directions/spine-services-no-2-2014-direction</t>
  </si>
  <si>
    <t>Patient data – individuals that receive NHS prescriptionsHealthcare professionals information (publicly available) that are responsible for prescribing and dispensing NHS prescriptions</t>
  </si>
  <si>
    <t>PrescribersDispensersBSANHS EnglandNHS Digital</t>
  </si>
  <si>
    <t>Data are retained for at least the minimum length of time specified in Records management: NHS code of practice [http://www.dh.gov.uk/en/Publicationsandstatistics/Publications/PublicationsPolicyAndGuidance/DH_4131747]</t>
  </si>
  <si>
    <t>Take a note of the public task list and explain how each are met?Right to be informed - Patients are informed via patient communications on websites or from healthcare professionalsRight of access – Patient communications on the NHS England website specify who sees their prescription information.  Key is there is no change to paper the EPS service is purely enabling a different transport method of the information,Right to rectification – Patients can raise any issues with data with the prescribing organisation that is in control of the patient’s data elementsRight to restrict processing – this has been considered but the government as deemed the mechanism to transfer prescriptions to dispensers as standard will be electronically.Right to object (based on grounds relating to his or her situation) – unless you can demonstrate compelling legitimate grounds for the processing, which override the interests, rights and freedoms of the individual; or the processing is for the establishment, exercise or defense of legal claimsRight not to be subject to a decision based solely on automated processing – This isn’t applicable to the EPS Service as no automated processing exists</t>
  </si>
  <si>
    <t>The service is not consent based, so this is not applicable</t>
  </si>
  <si>
    <t>Explained on NHS Digital privacy guidance https://digital.nhs.uk/hidden-articles/footer/privacy-and-cookies</t>
  </si>
  <si>
    <t>Prescribing systems</t>
  </si>
  <si>
    <t>Not applicable – not automated decision making</t>
  </si>
  <si>
    <t>IAR0000625</t>
  </si>
  <si>
    <t>8 Years Minimum after no longer required</t>
  </si>
  <si>
    <t>IAR0000626 - SUS+ data.docx</t>
  </si>
  <si>
    <t xml:space="preserve">NHS Digital 1, Trevelyan Square, Boar Lane, Leeds LS1 6AE0300 303 5678Data Protection Officer is Catherine Nicholson </t>
  </si>
  <si>
    <t>Section 254 of the Health and Social Care Act enables the Secretary of State to direct the HSCIC (now known as NHS Digital) on matters concerning the provision of health services or adult social care in England. The Secretary of State instructs NHS Digital to put in place systems to collect and analyse information under Spine Directions 2014.Article 6 (1c) – Legal obligation - processing is necessary for compliance with a legal obligation to which the controller is subject.Article 9(2)(h) processing is necessary for the purposes of preventative medicine, for the assessment of the working capacity of the employee, medical diagnosis, the provision of health or social care or treatment or the management of health and social care systems and services.</t>
  </si>
  <si>
    <t>Providers, commissioners, national health organisations, GPs.SUS+ data is also used as the source for  Hospital Episode Statistics and the Migrant Workers data set</t>
  </si>
  <si>
    <t>NHS Digital Data Retention Policy followed; a maximum of 20 years.</t>
  </si>
  <si>
    <t>Data Subjects have the right to lodge a complaint with the Information Commissioner’s Office</t>
  </si>
  <si>
    <t>Data received as ‘Commissioning Data Sets’ from NHS and independent sector providers of NHS-funded care in England</t>
  </si>
  <si>
    <t xml:space="preserve">None </t>
  </si>
  <si>
    <t>20 Years Maximum</t>
  </si>
  <si>
    <t>IAR0000641 – Indicator Previewer Transparancy Cheklist .docx</t>
  </si>
  <si>
    <t>Email address</t>
  </si>
  <si>
    <t>This is an externally-hosted website enabling health organisations to preview their indicator values prior to publication to improve quality. Health organisations only get access to their own information and this is controlled via secure log in using organisational email address, verified by senior colleague</t>
  </si>
  <si>
    <t>Reviewed annually.</t>
  </si>
  <si>
    <t>Users provide their organisational email address which is verified by senior colleague</t>
  </si>
  <si>
    <t>1 Year Minimum after no longer Required</t>
  </si>
  <si>
    <t>IAR0000651-DARS Online.docx</t>
  </si>
  <si>
    <t>Personal data is shared/disclosed as follows:User name is displayed in DARS Online as on of the systems authenticated via SSO, user actions are audited.</t>
  </si>
  <si>
    <t>DARS Online is an interface to MS Dynamcis CRM, where data are stored. Quoting from the transparency checklist for CRM (IAR0000487): “This is still Work in ProgressWe have had a meeting with Paul Harris, Records Manager. It was agreed that the CC would need to put a schedule/document together on enquiry types and the retention for each subject/category type.This Options Paper will require Director level for sign off – 1st draft due for review by GDPR team end of Feb 2018”</t>
  </si>
  <si>
    <t>If you wish to lodge a complaint with the supervisory authority about how we have managed your contact data then the relevant body to contact is the Information Commissioner’s Office, Wycliffe House Water Lane, Wilmslow SK9 5AF www.ico.gov.uk</t>
  </si>
  <si>
    <t>Data Access Request Service (DARS) Online</t>
  </si>
  <si>
    <t>IAR0000653 - NHS Digital Kahootz Workspaces.docx</t>
  </si>
  <si>
    <t>Processing is necessary for the performance of a task carried out in the public interest or in the exercise of official authority vested in the controller</t>
  </si>
  <si>
    <t>NHS Digital staff</t>
  </si>
  <si>
    <t>No transfer to third countries</t>
  </si>
  <si>
    <t>Until such time as the subject requests that it be deleted and/or in the case of approved clinical coding trainers and auditors, until such time as the subject ceases to be an approved trainer or auditor.</t>
  </si>
  <si>
    <t xml:space="preserve">The subject has the right to view their details, request any changes or request erasure. All requests should be submitted via information.standards@nhs.net </t>
  </si>
  <si>
    <t>The subject may request to be removed from our distribution lists, or in the case of approved clinical coding trainers and auditors who have ceased to occupy the role, they may request that we delete their details.</t>
  </si>
  <si>
    <t>The subject has the right to lodge a complaint with the Information Commissioner</t>
  </si>
  <si>
    <t>N/A (all personal data we hold is provided by the subject)</t>
  </si>
  <si>
    <t>In the case of the personal details of approved clinical coding trainers and auditors, it is necessary for personal details to be held by NHS Digital, in order for us to carry out our duties in relation to the accreditation of trainers and auditors.</t>
  </si>
  <si>
    <t>No automated decision-making is performed using the data.</t>
  </si>
  <si>
    <t>IAR0000654 - Data Dictionary For Care DD4C.docx</t>
  </si>
  <si>
    <t>IAR0000655 - Request Submission Portal RSP for Terminology and Classifications.docx</t>
  </si>
  <si>
    <t>IAR0000656 - NHS Pathways Training Database  v0.2.docx</t>
  </si>
  <si>
    <t>NHS Digital is the Joint Data Controller (along with 111 / 999 telephony providers)1 Trevelyan SquareBoar LaneLeeds LS1 6AECatherine Nicholson is the Data Protection Officer</t>
  </si>
  <si>
    <t>Additional functions (s.270 of Health and Social Care Act 2012).</t>
  </si>
  <si>
    <t>Full nameOrganisationEmail addressTraining courses attended and marks achieved.</t>
  </si>
  <si>
    <t>111 / 999 telephony providers can access this service to view or update provider employee training course attendance.</t>
  </si>
  <si>
    <t xml:space="preserve">Individuals can exercise the following rights:Right to be informed Right of access Right to rectification Right to be forgotten (when use of the data is no longer necessary)Right to restrict processing (where an individual contests the accuracy of the personal data) </t>
  </si>
  <si>
    <t>Not applicable (consent is not the legal basis for the processing of personal data).</t>
  </si>
  <si>
    <t xml:space="preserve">If you wish to lodge a complaint with a supervisory authority about how we have managed your data then the relevant body to contact is the Information Commissioner’s Office, Wycliffe House Water Lane, Wilmslow SK9 5AF </t>
  </si>
  <si>
    <t>111 and 999 telephony providers.</t>
  </si>
  <si>
    <t>The service provides automated training course booking, and will automatically assess this data to ensure that an employee has completed mandatory pre-requisite courses.</t>
  </si>
  <si>
    <t>IAR0000656</t>
  </si>
  <si>
    <t>NHS Pathways Training Database  v0</t>
  </si>
  <si>
    <t>Public Task and Health and Social Act - Additional Functions</t>
  </si>
  <si>
    <t>IAR0000659 - NHS Pathways Authoring Tool v0.2.docx</t>
  </si>
  <si>
    <t>NHS Digital will only use this data to improve the service and not share it outside of NHS Digital.</t>
  </si>
  <si>
    <t>8 years.</t>
  </si>
  <si>
    <t xml:space="preserve">Individuals can exercise the following rights:Right to be informed Right of access Right to rectification Right to be forgotten (when use of the data is no longer necessary)Right to restrict processing (Where an individual contests the accuracy of the personal data) </t>
  </si>
  <si>
    <t>If you wish to lodge a complaint with a supervisory authority about how we have managed your data then the relevant body to contact is the Information Commissioner’s Office, Wycliffe House Water Lane, Wilmslow SK9 5AF ico.org.uk</t>
  </si>
  <si>
    <t>IAR0000661 - NHS Pathways Web v0.2.docx</t>
  </si>
  <si>
    <t>NHS Digital is the Data Controller1 Trevelyan SquareBoar LaneLeeds LS1 6AECatherine Nicholson is the Data Protection Officer.</t>
  </si>
  <si>
    <t>A yearly audit removes inactive accounts.</t>
  </si>
  <si>
    <t>If you wish to lodge a complaint with a supervisory authority about how we have managed your data then the relevant body to contact is the Information Commissioner’s Office, Wycliffe House Water Lane, Wilmslow SK9 5AF ico.org.uk.</t>
  </si>
  <si>
    <t>IAR0000666 - App Assessment Portal .docx</t>
  </si>
  <si>
    <t>DPO is Catherine Nicholson</t>
  </si>
  <si>
    <t>Collect email and name to facilitate assessment of apps submitted by said individuals</t>
  </si>
  <si>
    <t>The processing of the personal data provided by App Developers is necessary for the performance of the Digital Tool(s) Promotion Agreement between NHS Digital and or to take steps to enter into the Agreement.Before being provided with access to the self-registration portal, a signed agreement must be in place.</t>
  </si>
  <si>
    <t>For use by subject matter experts who are completing the assessment. These are both internal NHS Digital and NHS England</t>
  </si>
  <si>
    <t>Personal data must not be retained if there are no overriding grounds doing so e.g. to meet a statutory or contractual obligation. We retain records for 6 years after the end of the Developer Agreement between NHS Digital and the App developer, in line with the Records Management Code of Practice for Health and Social Care (2016) which is available at:https://digital.nhs.uk/article/1202/Records-Management-Code-of-Practice-for-Health-and-Social-Care-2016Cookies collected by the portal will be held for the same period.</t>
  </si>
  <si>
    <t>Yes – covered in Privacy policy (attached)</t>
  </si>
  <si>
    <t>Yes – covered in Privacy policy (attached above)</t>
  </si>
  <si>
    <t>IAR0000666</t>
  </si>
  <si>
    <t xml:space="preserve">App Assessment Portal </t>
  </si>
  <si>
    <t>IAR0000668 - Open Exeter Portal.docx</t>
  </si>
  <si>
    <t>NHS Digital?</t>
  </si>
  <si>
    <t>Controlling access to multiple services provided by NHS Digital</t>
  </si>
  <si>
    <t>Data is only used to control access to underlying services.</t>
  </si>
  <si>
    <t>Data Subjects’ Rights which they can exercise can be found on the ICO web site (https://ico.org.uk/for-organisations/guide-to-the-general-data-protection-regulation-gdpr/individual-rights/).</t>
  </si>
  <si>
    <t>If you wish to lodge a complaint with the supervisory authority about how we have managed your data then the relevant body to contact is the ICO.</t>
  </si>
  <si>
    <t>IAR0000668</t>
  </si>
  <si>
    <t>Open Exeter Portal</t>
  </si>
  <si>
    <t>Data Processor</t>
  </si>
  <si>
    <t>IAR0000672 - DCB Mailing List.docx</t>
  </si>
  <si>
    <t>We keep a mailing list of customers who have asked to receive notifications covering the publication of information standards and data collections, consultation activity and more general information relating to DCB assurance and publication activity.We monitor additions and removals to ensure appropriate coverage across organisations.We monitor notification analytics to evaluate the success of our notifications.The mailing list is held on Microsoft Dynamics CRM and is managed on our behalf by the NHS Digital Contact Centre.</t>
  </si>
  <si>
    <t>We are relying on CONSENT under Article 6 (1)(a)</t>
  </si>
  <si>
    <t>The mailing list is not shared outside of the Contact Centre or the DSAS personnel who manage publication and notification.</t>
  </si>
  <si>
    <t>Retention is set for 8 years, though contact details will be “deleted” earlier as appropriate.Where a subscriber has asked to unsubscribe, this needs to be recorded and kept ensuring we have an audit of this request and that it has been acted upon.</t>
  </si>
  <si>
    <t>Rights individuals can exercise based on this lawful basis:Right to be informedRight of accessRight to rectificationRight to restrict processing Right not to be subject to a decision based solely on automated processing</t>
  </si>
  <si>
    <t>Note that Subscribers do not have the right to object, but they do have the right to withdraw consent and will be reminded at periodic intervals of their right to do so. Should consent be withdrawn, data needs to be retained to confirm action has been taken and that the email address has been removed from the DCB Mailing List.</t>
  </si>
  <si>
    <t>IAR0000674 Trello web team .docx</t>
  </si>
  <si>
    <t xml:space="preserve">Administrators of trello boards the data subject joins or is a member of </t>
  </si>
  <si>
    <t>Data centres hosted in the United States (Amazon web services)</t>
  </si>
  <si>
    <t>Live, as required to support Trello user account</t>
  </si>
  <si>
    <t>All rights associated with consent</t>
  </si>
  <si>
    <t>Yes – self service through Trello</t>
  </si>
  <si>
    <t xml:space="preserve">In order to lodge a complaint with the supervisory authority about how we have managed your data then the relevant body to contact is the Information Commissioner’s Office, Wycliffe House Water Lane, Wilmslow SK9 5AF www.ico.gov.uk </t>
  </si>
  <si>
    <t>IAR0000675 - MIDAS - Extranet Site.docx</t>
  </si>
  <si>
    <t xml:space="preserve">The system captures user login details for access and processing activities on the system. This captured for audit purposes and supports the functionality of the system in allocation of batches of work to system users. </t>
  </si>
  <si>
    <t>s.270 of Health and Social Care Act (additional functions)And GDPR Article 6 (1e): processing is necessary for the performance of a task carried out in the public interest or in the exercise of official authority vested in the controllerFor website cookies - Article 6 (1a) - the data subject has given consent to the processing of his or her personal data for one or more specific purposes)</t>
  </si>
  <si>
    <t>Data are only disclosed as part of normal processing (visibility of who has undertaken processing on the system). No data are sensitive and none are provided to anyone other than approved users of the system.</t>
  </si>
  <si>
    <t>Data are stored and retained for the duration of the sytem life span, to provide an audit trail of activity on the system.</t>
  </si>
  <si>
    <t>Data subjects can exercise the following rights (where we are processing for the performance of a task carried out in the public interest or in the exercise of official authority:Right to be informedRight of accessRight to rectificationRight to restrict processing – where an individual has objected to the processing and you are considering whether your organisation’s legitimate grounds override those of the individual.Right to object (based on grounds relating to his or her particular situation) – unless you can demonstrate compelling legitimate grounds for the processing, which override the interests, rights and freedoms of the individual; or the processing is for the establishment, exercise or defence of legal claimsRight not to be subject to a decision based solely on automated processing, including profiling, which produces legal effects concerning him or her or similarly significantly affects him or her (unless processing is necessary for reasons of substantial public interest)Rights that be exercised where we are relying on consent (e.g. to operate website cookies) are:Right to be informedRight of access</t>
  </si>
  <si>
    <t>The subject can withdraw by having their system access revoked, but historical activity captured would not be erased.</t>
  </si>
  <si>
    <t xml:space="preserve">The capture of the activity data for the system are an integral part of the processing activities of the role undertaken by staff. </t>
  </si>
  <si>
    <t>Does not apply</t>
  </si>
  <si>
    <t>MIDAS - Extranet Site</t>
  </si>
  <si>
    <t>Yes - Via revoking System Account</t>
  </si>
  <si>
    <t>IAR0000676 - Data Exchange Service DES.docx</t>
  </si>
  <si>
    <t>s.270 of Health and Social Care Act (additional functions)And GDPR Article 6 (1e): processing is necessary for the performance of a task carried out in the public interest or in the exercise of official authority vested in the controllerFor website cookies - Article 6 (1a) - the data subject has given consent to the processing of his or her personal data for one or more specific purposes</t>
  </si>
  <si>
    <t>Data subjects can exercise the following rights (where we are processing for the performance of a task carried out in the public interest or in the exercise of official authority:Right to be informedRight of accessRight to rectificationRight to restrict processing – where an individual has objected to the processing and you are considering whether your organisation’s legitimate grounds override those of the individual.Right to object (based on grounds relating to his or her particular situation) – unless you can demonstrate compelling legitimate grounds for the processing, which override the interests, rights and freedoms of the individual; or the processing is for the establishment, exercise or defence of legal claimsRight not to be subject to a decision based solely on automated processing, including profiling, which produces legal effects concerning him or her or similarly significantly affects him or her (unless processing is necessary for reasons of substantial public interest)Rights that be exercised where we are relying on consent (e.g. to operate website cookies) are:Right to be informedRight of accessRight to rectificationRight to erasure (right to be forgotten). A limited right in specific circumstances – in this instance, where the data subject withdraws consent</t>
  </si>
  <si>
    <t>Data subjects have a right to withdraw their consent to the use of cookies – cookie statement reads;On 26 May 2011, the rules about cookies on websites changed. This site uses cookies. Some of the cookies we use are essential for parts of the site to operate and have already been set. You may delete and block all cookies from this site, but parts of the site will not work. To find out more about cookies on this website, see our privacy policy.</t>
  </si>
  <si>
    <t>Yes - Via Deletion of blocking of cookies</t>
  </si>
  <si>
    <t>IAR0000679 - Technology Reference data Update Distribution TRUD.docx</t>
  </si>
  <si>
    <t>IAR0000697 - GP Data Collection and Payments System Access Management Approved User List - DPIA Screening Questionnaire.docx</t>
  </si>
  <si>
    <t>AtosGeneral Dynamics Information TechnologyNHS DigitalCatherine Nicholson</t>
  </si>
  <si>
    <t>To provide an Access Management process to ensure NHS Digital and NHS England users are granted access in a controlled manner and likewise, access is revoked appropriately.</t>
  </si>
  <si>
    <t>Processing is necessary for the protection of live systems to ensure that only approved users who are current employees of NHS Digital / England are able to access those systems.</t>
  </si>
  <si>
    <t>Personal Data in the form of Names, employing organisation and whether access is granted or revoked.</t>
  </si>
  <si>
    <t>NHS Digital use this Personal Data only and do not share with any other organisation</t>
  </si>
  <si>
    <t>NHS Digital has a retention period of 3, 8 and 20 years or a justified exception. This is used to trigger reviews on how long personal data is held. Currently this data is reviewed after 8 years</t>
  </si>
  <si>
    <t>When carry out processing in the public task the following Data Subject Rights are applicable:Right to be informedRight of accessRight to rectificationRight to restrict processing – where an individual has objected to the processing and you are considering whether your organisation’s legitimate grounds override those of the individual.Right to object (based on grounds relating to his or her particular situation) – unless you can demonstrate compelling legitimate grounds for the processing, which override the interests, rights and freedoms of the individual; or the processing is for the establishment, exercise or defence of legal claimsRight not to be subject to a decision based solely on automated processing, including profiling, which produces legal effects concerning him or her or similarly significantly affects him or her (unless processing is necessary for reasons of substantial public interest)</t>
  </si>
  <si>
    <t>Principal Suppliers: Atos, General Dynamics Information Technology</t>
  </si>
  <si>
    <t>IAR0000697</t>
  </si>
  <si>
    <t>GP Data Collection and Payments System Access Management Approved User List - DPIA Screening Questionnaire</t>
  </si>
  <si>
    <t>IAR0000697. GPES .docx</t>
  </si>
  <si>
    <t>GPES</t>
  </si>
  <si>
    <t>IAR0000700 - Financial Transaction Processing SBS Tagetik.docx</t>
  </si>
  <si>
    <t>Unsure</t>
  </si>
  <si>
    <t>Create supplier records for payment of Accounts Payable Invoices. Create customer records for receipt of Sales Invoices. Create payroll records for payment of salary and collection of payroll deductions</t>
  </si>
  <si>
    <t xml:space="preserve">Predominently 6 years (statutory purposes) but sometimes 10 years for programmes. </t>
  </si>
  <si>
    <t>Contractual requirement of Suppliers to enable payment and customers so they can pay outstanding debt</t>
  </si>
  <si>
    <t>Data Controller:NHS Digital 1 Trevelyan SquareBoar LaneLeedsLS1 6AEData Protection Officer: Catherine Nicholson</t>
  </si>
  <si>
    <t>Processing of personal payroll information within the above systems to allow budgeting, forecasting and accounting of resources within the organisation Processing of personal supplier &amp; customer information (including bank accounts) within the above systems to enable payment of supplier invoices and receipt of customer payments and also to allow budgeting, forecasting and accounting of resources within the organisation</t>
  </si>
  <si>
    <t>International Financial Accounting StandardsParlimentary Accounting Officer requirementNHS Digital is legally Required to maintain proper account and records in relation to the accounts under schedule 18 of the Health and Social Act 2012.</t>
  </si>
  <si>
    <t>Payroll, Customer, Supplier details</t>
  </si>
  <si>
    <t>Executives, Budget Managers, National Audit Office</t>
  </si>
  <si>
    <t>Predominently 6 years (statutory purposes) but sometimes 10 years for programmes.</t>
  </si>
  <si>
    <t>NHS Digital has a legal obligation to process the data and therefore individuals can exercise the following rights:Right to be informedRight of accessRight to rectificationRight to restrict processing – where an individual contests the accuracy of the personal data, processing should be restricted until accuracy has been verifiedMore detail on each right can be found on the ICO’s website: https://ico.org.uk/for-organisations/guide-to-the-general-data-protection-regulation-gdpr/individual-rights/</t>
  </si>
  <si>
    <t>Suppliers, Customers, Employees, Contractors</t>
  </si>
  <si>
    <t>IAR0000700</t>
  </si>
  <si>
    <t>Financial Transaction Processing SBS Tagetik</t>
  </si>
  <si>
    <t>IAR0000703 - CareCERT Information Sharing Portal.docx</t>
  </si>
  <si>
    <t>IAR0000703</t>
  </si>
  <si>
    <t>CareCERT Information Sharing Portal</t>
  </si>
  <si>
    <t>IAR0000704 - Pilot Adult Social Care Data.docx</t>
  </si>
  <si>
    <t xml:space="preserve">NHS Digital 1 Trevelyan Square, Boar Lane, Leeds LS1 6AE0300 303 5678Data Protection Officer: Catherine Nicholson </t>
  </si>
  <si>
    <t>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information.GDPR Article 6 (1c) – Legal obligation - processing is necessary for compliance with a legal obligation to which the controller is subject.GDPR Article 9/Schedule 1 para 2(f):  management of health care systems or services or social care systems or services.Article 9(2)(h) processing is necessary for the purposes of preventative medicine, for the assessment of the working capacity of the employee, medical diagnosis, the provision of health or social care or treatment or the management of health and social care systems and services.</t>
  </si>
  <si>
    <t>Adult Social Care data as listed below:Name, Address, Postcode, DOB, Age, Gender, Support reason, NHS Number, Physical/Mental Health or condition, Racial/Ethnic originAccommodation status, Employment status</t>
  </si>
  <si>
    <t>The organisations below do not receive personal data, but do receive pseudonymised data, anonymised in line with the ICOs code of practice for anonymisation. Where data quality issues are identified in data received from a Local Authority, personal data will be returned to the originating Local Authority.Local AuthoritiesLiverpool City CouncilManchester City CouncilRochdale Borough CouncilClinical Commissioning Groups (CCGs)Liverpool CCGManchester CCGHeywood, Middleton and Rochdale CCG</t>
  </si>
  <si>
    <t>Right to be informedRight of accessRight to rectificationRight to restrict processing – where an individual contests the accuracy of the personal data, processing should be restricted until accuracy has been verifiedAs the legal basis for processing is Compliance with a Legal obligation, the right to erasure does not applyInformation for patients about how they can exercise their rights is availableSee NHS Digital’s public facing website https://digital.nhs.uk/about-nhs-digital/our-work/keeping-patient-data-safe/how-we-look-after-your-health-and-care-information/your-choices-on-information-about-you</t>
  </si>
  <si>
    <t>If you wish to lodge a complaint with the supervisory authority about how we have managed your data then the relevant body to contact is:Information Commissioner’s Office, Wycliffe House Water Lane, Wilmslow SK9 5AF www.ico.gov.uk</t>
  </si>
  <si>
    <t xml:space="preserve">The Pilot Adult Social Care data is sourced directly from the three Local Authorities listed above. </t>
  </si>
  <si>
    <t>Pilot Adult Social Care Data</t>
  </si>
  <si>
    <t>IAR0000707 - NHS Pathways Electronic Booking System  v0.1.docx</t>
  </si>
  <si>
    <t>Training Lead Full nameTraining Lead Email addressTraining Lead Telephone numberTrainee Full nameTrainee Email addressTrainee Telephone numberTrainee ID from the NHS Pathways Training DatabaseOrganisation</t>
  </si>
  <si>
    <t>111 / 999 telephony providers can access this service to allow them to book their employees on NHS Pathways training courses.</t>
  </si>
  <si>
    <t>IAR0000707</t>
  </si>
  <si>
    <t>NHS Pathways Electronic Booking System  v0</t>
  </si>
  <si>
    <t>IAR0000708 - GPSoC SharePoint Site.docx</t>
  </si>
  <si>
    <t>GP System suppliersNHS DigitalDPO- Catherine Nicholson</t>
  </si>
  <si>
    <t>SharePoint site used for both internal and external use to store information relating to the procurement for GPSoC Framework and principle and subsidiary supplier deliverables.</t>
  </si>
  <si>
    <t>Processing is necessary for the performance of a task carried out in the public interest or in the exercise of official authority vested in the controller to fulfil the GPSoC contract on behalf of NHS England</t>
  </si>
  <si>
    <t>Personal Data in the form of Contact details about GP system  suppliers</t>
  </si>
  <si>
    <t>NHS Digital has a retention period of 3, 8 and 20 years or a justified exception. This is used to trigger reviews on how long personal data is held. Current this date is reviewed after 8 years</t>
  </si>
  <si>
    <t>When carry out processing in the public task the following Data Subject Rights are applicable: Right to be informedRight of accessRight to rectificationRight to restrict processing – where an individual has objected to the processing and you are considering whether your organisation’s legitimate grounds override those of the individual.Right to object (based on grounds relating to his or her particular situation) – unless you can demonstrate compelling legitimate grounds for the processing, which override the interests, rights and freedoms of the individual; or the processing is for the establishment, exercise or defence of legal claimsRight not to be subject to a decision based solely on automated processing, including profiling, which produces legal effects concerning him or her or similarly significantly affects him or her (unless processing is necessary for reasons of substantial public interest)</t>
  </si>
  <si>
    <t>Principal Suppliers: EMIS Health, TPP, Vision, Microtest.Subsidiary Suppliers: PCTi – Docman, Prescribing Services Limited, Paers, Wiggly Amps, DXS, Informatica, Black Pear.</t>
  </si>
  <si>
    <t>IAR0000708</t>
  </si>
  <si>
    <t>GPSoC SharePoint Site</t>
  </si>
  <si>
    <t>DCR0000117 - Organisation Data Service.docx</t>
  </si>
  <si>
    <t>Organisation Data Service</t>
  </si>
  <si>
    <t>IA00000071_72_73_653_654_655.docx</t>
  </si>
  <si>
    <t>_73_653_654_655</t>
  </si>
  <si>
    <t>IAR0000166  nhs E-Referal Service .docx</t>
  </si>
  <si>
    <t>Patients can access e-RS via the Manage Your Referral application to book or change an appointment</t>
  </si>
  <si>
    <t>To book/manage appointments</t>
  </si>
  <si>
    <t>none</t>
  </si>
  <si>
    <t>The right to complain remans in place</t>
  </si>
  <si>
    <t>Referral data will be added by GPs/provider organisations. NHS D acts as the data controllerCatherine Nicholson is DPO</t>
  </si>
  <si>
    <t>To manage a patient’s direct care through a referral</t>
  </si>
  <si>
    <t>Direction from SofS</t>
  </si>
  <si>
    <t>Personal data relavant to an individual referral</t>
  </si>
  <si>
    <t>GPs and hospital trusts</t>
  </si>
  <si>
    <t>Up to 25 years as clinical data may form part of a patient’s medical record</t>
  </si>
  <si>
    <t>Archived data can be accessed to support SARs. Erasure does not apply as a Direction is in place.No abilty to rectify data</t>
  </si>
  <si>
    <t>Consent N/A</t>
  </si>
  <si>
    <t xml:space="preserve">Patient’s clinical information related to a specific referral. The sources are the GP’s patient record and the Spine </t>
  </si>
  <si>
    <t xml:space="preserve">hs E-Referal Service </t>
  </si>
  <si>
    <t>IAR0000001 Pathways IDT v0.2.docx</t>
  </si>
  <si>
    <t>Under sections 254 (1) and 254(6) of the Health and Social Care Act 2012 NHS Digital is directed to establish and operate a system for the collection of the information set out in the IDT Dataset Specification, the system to be known as the NHS Pathways Data Collection Information System.Pathways IDT has a lawful basis to process personal data under Article 6 of the General Data Protection Regulation:6(1)(c) ‘…for compliance with a legal obligation…’ Pathways IDT has a lawful basis to process health data (a special category of personal data under the General Data Protection Regulation) under Article 9:9(2)(h) ‘…the provision of health or social care or treatment or the management of health or social care systems and services…’</t>
  </si>
  <si>
    <t>If you wish to lodge a complaint with a supervisory authority about how we have managed your data then the relevant body to contact is the Information Commissioner’s Office, Wycliffe House Water Lane, Wilmslow SK9 5AF - https://ico.org.uk/</t>
  </si>
  <si>
    <t>thways IDT v0</t>
  </si>
  <si>
    <t>At the time data are obtained</t>
  </si>
  <si>
    <t xml:space="preserve">Within a reasonable period of having obtained the data (within one month) </t>
  </si>
  <si>
    <t>The data collected is used to produce information that helps to:improve treatment and outcomes for patients referred to pulmonary hypertension centres in England and ScotlandData is collected from NHS acute trusts. Reports are published under official statistic conditions annually.</t>
  </si>
  <si>
    <t>The data for England is collected under Direction, Section 254 of the Health and Social Care Act 2012 to establish and operate informatics systems for the collection or analysis of information, and to exercise systems delivery functions. Link to Direction: https://www.gov.uk/government/organisations/health-and-social-care-information-centre/about/our-governance</t>
  </si>
  <si>
    <t>Name, and date of birth are collected so that we can make sure that the correct data has been collected and that there are no duplicate records.Date of birth is also collected for analysis pertaining to location of patient eg. deprivationAge and sex are collected for analysis and outcome modelling using age and sex of patient. NHS number is collected to prevent the creation of duplicate patients in the data collection system, for identification of the patient and to link to the ONS dataset for mortality studies.</t>
  </si>
  <si>
    <t>N/A: the data are not shared outside of NHS Digital. Aggregate reports are produced annually</t>
  </si>
  <si>
    <t>Acute Trusts send data to NHS Digital through the Clinical Audit Platform (CAP).</t>
  </si>
  <si>
    <t>tional Audit of Pulmonary Hypertension Transparancy Checklist</t>
  </si>
  <si>
    <t>IAR0000031 National Pregancy in Diabetes Audit (NPID) .docx</t>
  </si>
  <si>
    <t>The National Pregnancy in Diabetes (NPID) Audit aims to support clinical teams to deliver better care and outcomes for women with diabetes who become pregnant.The National Pregnancy in Diabetes (NPID) Audit measures the quality of pre-gestational diabetes care against NICE guideline based criteria and the outcomes of pre-gestational diabetic pregnancy. It will answer the following three key questions•Were women with diabetes adequately prepared for pregnancy?•Were appropriate steps taken during pregnancy to minimise adverse outcomes to the mother?•Did any adverse outcomes occur?A report is published bi-annually.</t>
  </si>
  <si>
    <t>N/A for England (we are not relying on consent as our processing condition)For Wales, a patient leaflet and clinic poster provides information regarding withdrawing consent at any time.</t>
  </si>
  <si>
    <t xml:space="preserve">NHS acute trusts send data to NHS Digital through the Clinical Audit Platform (CAP) </t>
  </si>
  <si>
    <t xml:space="preserve">tional Pregancy in Diabetes Audit (NPID) </t>
  </si>
  <si>
    <t>N/A.</t>
  </si>
  <si>
    <t>NHS Digital (1 Trevelyan Square, Boar Lane, Leeds LS1 6AE) are joint data controllers with NHS England.NHS Digital Data Protection Officer is Catherine Nicholson</t>
  </si>
  <si>
    <t>NHS Digital has been directed by NHS England under section 254 of the Health and Social Care Act 2012 to establish and operate a system for the collection and analysis of information. The direction was accepted by the NHS Digital Board on 28 March 2017 the signed copy is published on the GOV.UK website.The National Diabetes Audit Programme Requirement Specification and Technical Specification, which were revised to account for the direction, are available on the NDA Website.National Diabetes Audit Programme data from Welsh practices and diabetes services flows into the NHS Wales Infomatics Service (NWIS), who then send the data to NHS Digital. The NDA has Section 251 approval under application ECC 3-04 (r) 2011, and CAG approval was granted on 2nd August 2017 (reference 17/CAG/0124).</t>
  </si>
  <si>
    <t>The following categories of personal data are collected as part of the DPP Audit:PostcodeDate of BirthSexGeneral identifier (NHS number)Physical / Mental Health or Condition (Date of diagnosis, type of diabetes, BMI, blood pressure)Smoking StatusRacial / Ethnic originPersonal data is needed to uniquely identify an individual and for analysis pertaining to that topic and for linkage to other datasets.</t>
  </si>
  <si>
    <t>Aggregate reports are likely to be produced on an annual basis. Dissemination of data is yet to be agreed but it is likely that a pseudonymised datasets of the NDA DPP dataset linked to the DPP minimum dataset will be used by PHE to support their role in monitoring the effectiveness of the DPP.</t>
  </si>
  <si>
    <t>Data subjects are able to exercise the following rights:Right to be informedRight of accessRight of rectificationRight to erasure – limited right: where the personal data is no longer necessary in relation to the purpose for which it was originally collected/processedRight to restrict processing</t>
  </si>
  <si>
    <t>If a data subject wishes to lodge a complaint with the supervisory authority about how NHS Digital have managed their data then the relevant body to contact is:The Information Commissioner’s Office, Wycliffe House Water Lane, Wilmslow SK9 5AF www.ico.gov.ukThis information is made available to patients via information leaflets, posters and websites.</t>
  </si>
  <si>
    <t>For General Practice, the collection will be facilitated via the General Practice Extraction Service (GPES). The NHS Digital audit team, GPES team and system suppliers have worked together to define the specifications and timescales for the quarterly collections which will take place automatically according to the defined schedule. Details of this along with guidance for practices is provided on the NDA website at http://content.digital.nhs.uk/nda_collectionSpecialist diabetes out-patient services either enter the data directly into the Clinical Audit Platform (CAP) or complete the specialist service template for their service and upload to the Platform. Users must register to use this online tool via NHS Digital’s single sign on services, and will require Caldicott Guardian approval to be granted access to the relevant section of CAP. Further information regarding the Clinical Audit Platform is available at https://digital.nhs.uk/clinical-audit-platform.National Diabetes Audit Programme data from Welsh practices and diabetes services flows into the NHS Wales Infomatics Service (NWIS), who then send the data to NHS Digital.The DPP minimum dataset will be linked to the DPP NDA at NHS Digital.</t>
  </si>
  <si>
    <t>abetes Prevention Programme Transparancy Checklist</t>
  </si>
  <si>
    <t xml:space="preserve">NHS Digital (1 Trevelyan Square, Boar Lane, Leeds LS1 6AE) are joint data controllers with NHS England.NHS Digital Data Protection Officer is Catherine NicholsonHQIP are the Data Controllers for the National Paediactric Diabetes Audit (NDPA) which forms part of this asset. </t>
  </si>
  <si>
    <t>NHS Digital has been directed by NHS England under section 254 of the Health and Social Care Act 2012 to establish and operate a system for the collection and analysis of the information. The direction was accepted by the NHS Digital Board on 28 March 2017 the signed copy is published on the GOV.UK website.The National Diabetes Audit Programme Requirement Specification and Technical Specification, which were revised to account for the direction, are available on the NDA Website.National Diabetes Audit Programme data from Welsh practices and diabetes services flows into the NHS Wales Infomatics Service (NWIS), who then send the data to NHS Digital. The NDA has Section 251 approval under application ECC 3-04 (r) 2011, and CAG approval was granted on 2nd August 2017 (reference 17/CAG/0124).CAG approval for the transfer of NPDA data is also in place (ECC 2-03(c)) – details can be found here.</t>
  </si>
  <si>
    <t>The following categories of personal data are collected as part of the NDA Core Audit:PostcodeDate of BirthSexGeneral identifier (NHS number)Physical / Mental Health or Condition (Date of diagnosis, type of diabetes, BMI, blood pressure)Smoking StatusRacial / Ethnic originPersonal data clllected is needed to uniquely identify an individual and for analysis pertaining to that topic and for linking datasets together.</t>
  </si>
  <si>
    <t xml:space="preserve">N/A: the data are not shared outside of NHS Digital. Aggregate reports are produced on an regular basis. </t>
  </si>
  <si>
    <t>For General Practice, the collection will be facilitated via the General Practice Extraction Service (GPES). The NHS Digital audit team, GPES team and system suppliers have worked together to define the specifications and timescales for the quarterly collections which will take place automatically according to the defined schedule. Details of this along with guidance for practices is provided on the NDA website at http://content.digital.nhs.uk/nda_collectionSpecialist diabetes out-patient services either enter the data directly into the Clinical Audit Platform (CAP) or complete the specialist service template for their service and upload to the Platform. Users must register to use this online tool via NHS Digital’s single sign on services, and will require Caldicott Guardian approval to be granted access to the relevant section of CAP. Further information regarding the Clinical Audit Platform is available at https://digital.nhs.uk/clinical-audit-platform.National Diabetes Audit Programme data from Welsh practices and diabetes services flows into the NHS Wales Infomatics Service (NWIS), who then send the data to NHS Digital.For the NDA Transition audit, National Paediatric Diabetes Audit data is also obtained from RCPCH for analytical purposes.</t>
  </si>
  <si>
    <t>tional Diabetes Transition Audit  Transparancy Checklist</t>
  </si>
  <si>
    <t>NHS Digital has been directed by NHS England under section 254 of the Health and Social Care Act 2012 to establish and operate a system for the collection and analysis of  information. The direction was accepted by the NHS Digital Board on 28 March 2017 the signed copy is published on the GOV.UK website.The National Diabetes Audit Programme Requirement Specification and Technical Specification, which were revised to account for the direction, are available on the NDA Website.National Diabetes Audit Programme data from Welsh practices and diabetes services flows into the NHS Wales Infomatics Service (NWIS), who then send the data to NHS Digital. The NDA has Section 251 approval under application ECC 3-04 (r) 2011, and CAG approval was granted on 2nd August 2017 (reference 17/CAG/0124).</t>
  </si>
  <si>
    <t xml:space="preserve">The following categories of personal data are collected as part of the NDA Core Audit:PostcodeDate of BirthSexGeneral identifier (NHS number)Physical / Mental Health or Condition (Date of diagnosis, type of diabetes, BMI, blood pressure)Smoking StatusRacial / Ethnic originPersonal data clllected is needed to uniquely identify an individual and for analysis pertaining to that topic. </t>
  </si>
  <si>
    <t xml:space="preserve">N/A: the data are not currently shared outside of NHS Digital. Aggregate reports are produced on an annual basis. </t>
  </si>
  <si>
    <t>For General Practice, the collection will be facilitated via the General Practice Extraction Service (GPES). The NHS Digital audit team, GPES team and system suppliers have worked together to define the specifications and timescales for the quarterly collections which will take place automatically according to the defined schedule. Details of this along with guidance for practices is provided on the NDA website at http://content.digital.nhs.uk/nda_collectionSpecialist diabetes out-patient services either enter the data directly into the Clinical Audit Platform (CAP) or complete the specialist service template for their service and upload to the Platform. Users must register to use this online tool via NHS Digital’s single sign on services, and will require Caldicott Guardian approval to be granted access to the relevant section of CAP. Further information regarding the Clinical Audit Platform is available at https://digital.nhs.uk/clinical-audit-platform.National Diabetes Audit Programme data from Welsh practices and diabetes services flows into the NHS Wales Infomatics Service (NWIS), who then send the data to NHS Digital through a secure mechanism.</t>
  </si>
  <si>
    <t>A National Diabetes Audit Core Transparancy checklist</t>
  </si>
  <si>
    <t>The data collected is used to produce information that helps to:improve care, treatment and outcomes for patients in hospital who have diabetesData is collected from NHS acute trusts.  The report is published annually .The National Audit of Inpatient Diabetes is made up of 4 elements: Bedside Audit (BA) – care and treatment given to individual patients, Hospital Characteristics (HA) – the organisational arrangements for providing diabetes services, Patient Experience (PE) – what the patients think of the care and services being provided, Harms – identification of a number of serious harms that can occur in patients with diabetes – this is a new collection and is not yet live.</t>
  </si>
  <si>
    <t>The BA, HC and PE elements of the audit do not collect patient identifiable data. These are collected under Direction as below. These elements are collected in both England and Wales. For the Harms element, the data for England is collected under Direction, Section 254 of the Health and Social Care Act 2012 to establish and operate informatics systems for the collection or analysis of information, and to exercise systems delivery functions. Link to Direction: https://www.gov.uk/government/organisations/health-and-social-care-information-centre/about/our-governanceWales do not participate in the Harms element of the audit</t>
  </si>
  <si>
    <t>Personal data will only be collected in the Harms element of the audit (not yet live):NHS number is collected to prevent duplicates of the same patient and to link with other datasets</t>
  </si>
  <si>
    <t xml:space="preserve">Trusts send data to NHS Digital through the Clinical Audit Platform (CAP) </t>
  </si>
  <si>
    <t xml:space="preserve">ational Diabetes Inpatient AuditTransparency Checklist </t>
  </si>
  <si>
    <t>NHS Digital are the data controller. NHS Digital 1 Trevelyan SquareBoar LaneLeedsLS1 6AENHS Digital Data Protection Officer is Catherine Nicholson</t>
  </si>
  <si>
    <t xml:space="preserve">The data collected is used to produce a list of patients that need to be recalled in the event of a device recall being issued by the Medicinces and Healthcare Regulatory Agency (MHRA).In the future, data may be used for analysis of outliers e.g. to identify where there may be issues with devices. </t>
  </si>
  <si>
    <t>The data for England is collected under Direction, Section 254 of the Health and Social Care Act 2012 to establish and operate informatics systems for the collection or analysis of information, and to exercise systems delivery functions.  Link to Direction</t>
  </si>
  <si>
    <t>NHS number, postcode and date of birth are collected so that we can trace patients current address details in the event of a recall.</t>
  </si>
  <si>
    <t xml:space="preserve">N/A: the data are not shared outside of NHS Digital. An annual aggregate report is planned.  </t>
  </si>
  <si>
    <t>To be confirmed as per NHS Digital Records Retention policies. Maximum of 8 years after the closure of the registry.</t>
  </si>
  <si>
    <t xml:space="preserve">Although the legal basis for the collection is the Direction, patient consent is sought at the express wish of the DHSC. Patients can contact NHS Digital if they wish to opt out of the BCIR having previously given consent for their details to be included. </t>
  </si>
  <si>
    <t>NHS Trusts and Independent cosmetic surgery providers upload data to NHS Digital through the Clinical Audit Platform (CAP).</t>
  </si>
  <si>
    <t>east and Cosmetic Implant Registry (BCIR) Transparancy checklist</t>
  </si>
  <si>
    <t>IAR0000071 - Approved Clinical Coding Trainer and Auditor Details.docx</t>
  </si>
  <si>
    <t>Approved Clinical Coding Trainer and Auditor Details</t>
  </si>
  <si>
    <t>IAR0000072 - Terminology and Classifications Delivery Service Distribution Lists.docx</t>
  </si>
  <si>
    <t>Terminology and Classifications Delivery Service Distribution Lists</t>
  </si>
  <si>
    <t>IAR0000073 - Clinical Coding Query Resolutions.docx</t>
  </si>
  <si>
    <t>Clinical Coding Query Resolutions</t>
  </si>
  <si>
    <t>IAR0000089 - Mental Health Services Data Set.docx</t>
  </si>
  <si>
    <t>Mental Health Services Data Set</t>
  </si>
  <si>
    <t>IAR0000090 Assuring Transformation Data Set  .docx</t>
  </si>
  <si>
    <t>https://digital.nhs.uk/keeping-patient-data-safe/how-we-look-after-your-health-and-care-information/legal-rights-to-collect-informationThe Direction provides us with the legal basishttps://digital.nhs.uk/about-nhs-digital/corporate-information-and-documents/directions-and-data-provision-notices/nhs-england-directions/establishment-of-information-systems-for-nhs-services-assuring-transformation-data-collection-directions-2015</t>
  </si>
  <si>
    <t>Mental health data about about patients. Special Catagories of Perosnal Data. http://webarchive.nationalarchives.gov.uk/20180307181849/http://content.digital.nhs.uk/assuringtransformation</t>
  </si>
  <si>
    <t xml:space="preserve">A coperhensive list of Recipients is containe don NSH Digtial Data Release register. https://digital.nhs.uk/data-access-request-service/register-of-approved-data-releases </t>
  </si>
  <si>
    <t>Data retained to enable longer term time series analyses. Personal data is stored in line with NHS Digitals corporate retention categories.  Will be reviewed after 8 years, and will then be reviewed annually.</t>
  </si>
  <si>
    <t>https://digital.nhs.uk/keeping-patient-data-safe/how-we-look-after-your-health-and-care-information/your-choicesFor Directed collections, MHS Digital has a legal obligation to process the data and therefore individuals can exercise the following rights:Right to be informedRight of accessRight to rectificationRight to restrict processing – where an individual contests the accuracy of the personal data, processing should be restricted until accuracy has been verifiedMore detail on each right can be found on the ICO’s website: https://ico.org.uk/for-organisations/guide-to-the-general-data-protection-regulation-gdpr/individual-rights/</t>
  </si>
  <si>
    <t>Clinical Commissioning GroupsNHS England Regional Teams</t>
  </si>
  <si>
    <t xml:space="preserve">suring Transformation Data Set  </t>
  </si>
  <si>
    <t>IAR0000090 Assuring Transformation Data Set .docx</t>
  </si>
  <si>
    <t xml:space="preserve">http://content.digital.nhs.uk/article/4963/What-we-collect </t>
  </si>
  <si>
    <t>https://digital.nhs.uk/keeping-patient-data-safe/how-we-look-after-your-health-and-care-information/legal-rights-to-collect-informationThe Direction provides us with the legal basis for collecting the data rather than processing.https://digital.nhs.uk/about-nhs-digital/corporate-information-and-documents/directions-and-data-provision-notices/nhs-england-directions/establishment-of-information-systems-for-nhs-services-assuring-transformation-data-collection-directions-2015</t>
  </si>
  <si>
    <t>AT template on AT web page:http://webarchive.nationalarchives.gov.uk/20180307181849/http://content.digital.nhs.uk/assuringtransformation</t>
  </si>
  <si>
    <t>Data retained to enable longer term time series analyses. Will be reviewed after 8 years, and will then be reviewed annually.</t>
  </si>
  <si>
    <t>https://digital.nhs.uk/keeping-patient-data-safe/how-we-look-after-your-health-and-care-information/your-choiceshttps://www.england.nhs.uk/learning-disabilities/care/atd/</t>
  </si>
  <si>
    <t>https://digital.nhs.uk/national-data-opt-outhttps://www.england.nhs.uk/learning-disabilities/care/atd/</t>
  </si>
  <si>
    <t>https://www.england.nhs.uk/learning-disabilities/care/atd/</t>
  </si>
  <si>
    <t>http://webarchive.nationalarchives.gov.uk/20180307181849/http://content.digital.nhs.uk/assuringtransformation</t>
  </si>
  <si>
    <t xml:space="preserve">suring Transformation Data Set </t>
  </si>
  <si>
    <t>Data is shared with government and health organisations: NHS England, Public Health England, DSCROs, CCGs and DWP. Data can potentially be shared with any individual or organisation that requests it, assuming compliance with appropriate information governance checks via the DARS process.(To be appended to https://digital.nhs.uk/data-and-information/data-collections-and-data-sets/data-sets/improving-access-to-psychological-therapies-data-set)</t>
  </si>
  <si>
    <t>IAR0000092 Learning Disability Census Transparancy Checklist.docx</t>
  </si>
  <si>
    <t>arning Disability Census Transparancy Checklist</t>
  </si>
  <si>
    <t>IAR0000099 Dental Working Patterns Survey .docx</t>
  </si>
  <si>
    <t>Direction from Secretary of State under sections 254(1) and (6), 274(2), 304(9) and (10) of the Health and Social Care Act 2012 to establish and operate informatics systems for the collection or analysis of information, and to exercise systems delivery functions.Article 6 (1c) –processing is necessary for compliance with a legal obligation to which the controller is subject The Health and Social Care Act 2012(Commencement No.4. Transitional, Savings and Transitory Provisions) Order 2013, No, 160 (C.9) Regulation 9 makes provision for this work to be treated as if directed under section 254 of the Health and Social Care Act 2012.Dissemination by NHS Digital is on the basis of 261(5)(d) H&amp;SC Act which enables NHS Digital to continue to pass this data to HMRC to enable them to meet their statutory duties as set out in Section 36 of the Health Act 2009.Section 36 of the Health Act 2009 provides the statuary requirement for HMRC to continue to assist in statistical enquires carried out by or on behalf of the four UK Departments of Health and Social Care relating to the earning and expenses of dentists by providing summarised data in aggregate anonymised form.Note: in the near future, Department of Health and Social Care will provide a new Direction to NHS Digital.</t>
  </si>
  <si>
    <t>The survey responses are included as metadata in the personal data processed by HMRC as specified in the Health Act 2009; aggregate, non-disclosive, weighted earnings and expenses estimates are returned to NHS Digital. No individual or identifiable earnings or expenses information is ever released by HMRC.Data are not shared with any other parties.</t>
  </si>
  <si>
    <t>Data are not transferred outside the UK.</t>
  </si>
  <si>
    <t xml:space="preserve">Personal data are collected by survey biennially and held in accordance with NHS Digital’s records management policy; data are stored for the shortest possible period  </t>
  </si>
  <si>
    <t>It is clearly explained that participation in the survey is optional. Consent to NHS Digital’s use of the survey responses for the purposes stated •in the invitational letter/email •in the survey guidance •and explained in the publication methodology (to which links are provided) is implicit by virtue of a respondent choosing to respond.  The invitational letter/email, survey guidance and publication methodology advise dentists, as data subjects of their rights:Right to be informedDentists are advised that participation is optional, that responses are kept confidential and that no identifiable data will be published. They are advised that aggregate, non-identifiable, weighted averages will be included in the Dental Working Hours and Dental Earnings and Expenses Estimates series of Official Statistics. Right of accessSubject Access Request is available to individuals and data will be actioned as per NHS Digital policy.Right to rectificationSurvey responses are provided by each individual dentist. It is anticipated that they validate and verify their responses at the point of entry. In the event that they wish to amend a submission, they can advise the collection team while the survey is open.Survey responses are subjected to validation at the point of submission by the data collection tool.Right to restrict processingAll data are subject to validation; poor quality data and records failing validation are excluded from analysis.If an individual contested the accuracy of the personal data, processing would be restricted until accuracy has been verified.Survey responses are published as aggegate, weighted averages and are subjected to statistical disclosure control so that no individuals can be identified.Once the aggregate results have been published, individual-level results cannot be removed.Right to erasureThe right to dissent and withdraw from the collection is limited – consent is implicit by virtue of respondents choosing to participate. Personal data are held for no longer than necessary in relation to the original purpose for the collection and processing.</t>
  </si>
  <si>
    <t>Prior to analysis beginning, a data subject could withdraw the consent for their survey responses to be processed. Once the aggregate, weighted averages have been calculated, it is not possible to remove an individual’s responses as they cannot be identitied.</t>
  </si>
  <si>
    <t>Participation in the Dental Working Patterns Survey is optional and on a voluntary basis. This is clearly explained in the invitation, guidance and methodology.Non-participation increases statistical uncertainty about the findings as any conclusions would therefore be based upon a smaller sample of the population. However, statistical techniques are used to account for non-response bias.</t>
  </si>
  <si>
    <t>N/ANo automated decision making or profiling is undertaken</t>
  </si>
  <si>
    <t>Within a reasonable period of having obtained the data (within one month) If the data are used to communicate with the individual, atthe latest, when the first communication takes place; or If disclosure to another recipient is envisaged, at the latest,before the data are disclosed.</t>
  </si>
  <si>
    <t xml:space="preserve">ntal Working Patterns Survey </t>
  </si>
  <si>
    <t>IAR0000122 Cancer Waiting Times (Replacement) - LF.docx</t>
  </si>
  <si>
    <t>Direction from NHS England under sections 254(1) and (6) of the Health and Social Care Act 2012 to establish and operate a system for the collection of information described in the Technical Output Specification, such as system to be known as “the National Cancer Waiting Times Monitoring Information System”The different data fllows from the system have the following legal basis;Providers of NHS Cancer Care – Direct care and clinical auditNHS England - Section 261(2)(b)(ii) and 261(5)(d) of the Health &amp; Social Care Act 2012NHS Improvement - Section 261(1) and Section 261(2)(b)(ii) of the Health and Social Care Act 2012DSCRO and CCG - Section 261(1) and Section 261(2)(b)(ii) of the Health and Social Care Act 2012Cancer Registry - Section 261(7) and Section 261(2)(b)(ii) of the Health and Social Care Act 2012 alongside Regulaiton 2</t>
  </si>
  <si>
    <t>The NCWTMDS  is collected from Providers of NHS Cancer Care and has the following data items which are also described in the DCB0147 published standard;</t>
  </si>
  <si>
    <t>NHS Digital is joint data controller with NHS England.The following levels of data are shared by NHS Digital;Providers of NHS Cancer Care – IdentifiableNHS Enland – AnonymisedNHS Improvement – PseudonymisedDSCRO and CCG – PseudonymisedCancer Registry – IdentifiableCancer Alliances – Pseudonymised (TBC)</t>
  </si>
  <si>
    <t>Data will be retained beyond 20 years for lifetime of patient to allow for recurrent cancer treatments</t>
  </si>
  <si>
    <t>Data subjects are able to exercise the following rights:Right to be informedRight of accessRight to rectificationRight to restrict processing – where an individual contests the accuracy of the personal data, processing should be restricted until accuracy has been verified</t>
  </si>
  <si>
    <t>Providers of NHS Cancer Care submit the data to NHS Digital and a Data Provision Notice (DPN) has been issued</t>
  </si>
  <si>
    <t>The NCWTMDS collection is Mandatory and as well as the DPN, Providers are required to submit this data via an approved Data Provision Notice, and in the following;Within the terms of operation in Service Condition SC26 “Clinical Networks, National Audit Programmes and Approved Research Studies” of the NHS Standard Contract 2017/18.Compliance with conditions of Monitor provider licence.</t>
  </si>
  <si>
    <t>No artificial intelligence / machine learning / data analytics are used to create profiles about individuals.The system calculates if a patients cancer care pathway has breached the nationally defined targets for referral, diagnosis and treatment</t>
  </si>
  <si>
    <t>ncer Waiting Times (Replacement) - LF</t>
  </si>
  <si>
    <t>IAR0000166 - NHS e-Referral Service - Live Service datasets.docx</t>
  </si>
  <si>
    <t>Referral data will be added by GPs/provider organisations. NHS Digital is data controllerCatherine Nicholson is DPO</t>
  </si>
  <si>
    <t>Direction from Department of Health (on behalf of the Secretary of State for Health) under the Health and Social Care Act 2012.Article 6(1c)  processing is necessary for compliance with a legal obligation to which the controller is subject.Article 9(2)(h) processing is necessary for the purposes of preventative medicine, for the assessment of the working capacity of the employee, medical diagnosis, the provision of health or social care or treatment or the management of health and social care systems and services.</t>
  </si>
  <si>
    <t>Personal data relevant to an individual referral</t>
  </si>
  <si>
    <t>GPs and Hospital Trusts</t>
  </si>
  <si>
    <t>Archived data can be accessed to support Subject Access Requests (SARs). Erasure does not apply as a Direction is in place.No ability to rectify data</t>
  </si>
  <si>
    <t>The right to complain remains in place</t>
  </si>
  <si>
    <t>NHS e-Referral Service - Live Service datasets</t>
  </si>
  <si>
    <t xml:space="preserve">Required –to be appended to https://digital.nhs.uk/data-and-information/data-collections-and-data-sets/data-sets/mental-health-services-data-set </t>
  </si>
  <si>
    <t>https://digital.nhs.uk/about-nhs-digital/corporate-information-and-documents/directions-and-data-provision-notices/nhs-england-directions/establishment-of-information-systems-for-nhs-services-mental-health-services-directions-2015Currently unclear what the legal basis is for ‘processing’ as opposed to collection. Under investigation.Directions will be reviewed as part of development and implementation of MHSDS v4.0.</t>
  </si>
  <si>
    <t xml:space="preserve">Required – to be appended to https://digital.nhs.uk/data-and-information/data-collections-and-data-sets/data-sets/mental-health-services-data-set </t>
  </si>
  <si>
    <t xml:space="preserve">https://digital.nhs.uk/about-nhs-digital/our-work/keeping-patient-data-safe/how-we-look-after-your-health-and-care-information/your-choices-on-information-about-you Required – Rectification only – to be appended to   https://digital.nhs.uk/data-and-information/data-collections-and-data-sets/data-sets/mental-health-services-data-set </t>
  </si>
  <si>
    <t xml:space="preserve">https://digital.nhs.uk/about-nhs-digital/our-work/keeping-patient-data-safe/how-we-look-after-your-health-and-care-information/your-choices-on-information-about-you </t>
  </si>
  <si>
    <t>S MHSDS Transparancy Checklist</t>
  </si>
  <si>
    <t>IAR0000183- PDS 20180425 v0.1 .docx</t>
  </si>
  <si>
    <t>DS 20180425 v0</t>
  </si>
  <si>
    <t>The statutory legal basis for the collection stems from The Health and Social Care Act 2012 which places a duty on all organisations that deliver care funded by the NHS in England to provide data on their current workforce and to share their anticipated future workforce needs. It does this through the duty placed on:The Secretary of State to put in place an effective education and training system.Providers of NHS funded care to cooperate within the new education and training system, andService commissioners; via NHS England and clinical commissioning groups (CCGs) to ensure service providers with whom they contract have regard to education and training.The Health and Social Care Act 2012(Commencement No.4. Transitional, Savings and Transitory Provisions) Order 2013, No, 160 (C.9) Regulation 9 (6) provides for the continuation of collection and analysis of existing data flows. This Order makes provision for this work to be treated as if directed under section 254 of the Health and Social Care Act 2012Further to this NHS Digital by s259 of the Health and Social Care Act 2012 can Require the Provision of Information from Health and Social Care bodies. This places a legal obligation on bodies to provide the information that the NHS D requires.Note: in the near future, Department of Health and Social Care will provide a new Direction to NHS Digital.</t>
  </si>
  <si>
    <t>Workforce (staff) – detailed data items are contained with the ‘DPIA -  Workforce All Sectors including GP HCHS Independent Dental Ophthalmic’ document</t>
  </si>
  <si>
    <t>Individual level data are not shared with any other parties.</t>
  </si>
  <si>
    <t>Will follow and be in line with the 3, 8 or 20 years NHS D records management policy.</t>
  </si>
  <si>
    <t xml:space="preserve">Type 1 &amp; type 2 objections not applicable as workforce related information not patient relatedData subjects are able to exercise the following rights:Right to be informedAll workforce data providers are aware of their responsibility to inform their staff of how they and NHS Digital will use their individual data.  Right of accessIndividuals can access their data from their respective organisations.Subject Access Request is available to individuals and data will be actioned as per NHS Digital policy.Right to rectificationData are provided by organisations.; any inaccuracies identified by NHS Digital are reported back for rectification in subsequent submissions.Right to restrict processingAll data are subject to validation; poor quality data and records failing validation are excluded from analysis.If an individual contested the accuracy of the personal data, processing would be restricted until accuracy has been verified.The Health and Social Care Act 2012 requires all NHS funded organisations in England to provide data on their current workforce. The Information Commissioner’s Office has stated that this public-sector workforce data is not held in confidence and that the right to dissent is inapplicable as there is minimal likelihood an individual could demonstrate substantial damage or distress which is unwarranted due to a disclosure of their workforce data.NHS Digital, is directed to collect these workforce data by Department of Health and Social Care, invoking the power in section 259 of the 2012 Health and Social Care Act.Right to erasure The right to dissent and withdraw from the collection is limited. Personal data are held for no longer than necessary in relation to the original purpose for the collection and processing. </t>
  </si>
  <si>
    <t xml:space="preserve">N/AThe right to dissent is not applicable for these data. As a result, any consent cannot be withdrawn. </t>
  </si>
  <si>
    <t>Sources of data are: -Electronic Staff RecordNHS JobsDirect from organisations submitting via the workforce Minimum Dataset Collection Vehicle – an NHS Digital secure file upload/transfer toolPrimary Care Web Tool – online web-based tool for General Practices to enter dataDirect from organisations via Secure Data Transfer mechanisms</t>
  </si>
  <si>
    <t>N/ANo automated decision making, or profiling is undertaken</t>
  </si>
  <si>
    <t>DS Workforce All Sectors including GP HCHS Independent Dental Ophthalmic Transparancy Checklist</t>
  </si>
  <si>
    <t>IAR0000204 - Breast Screening Select Isle of Man.docx</t>
  </si>
  <si>
    <t>Breast Screening Select Isle of Man</t>
  </si>
  <si>
    <t>IAR0000229 BCSS IoM.docx</t>
  </si>
  <si>
    <t>SS IoM</t>
  </si>
  <si>
    <t>IAR0000272 - Service Management Toolkit.docx</t>
  </si>
  <si>
    <t>Data Controllers would be the Data Controllers for each individual service using the Service Desk –AAA – Lisa Summers (lisa.summers2@nhs.net)Cancer Screening – Mat Jordan eContract – Ivan Ellul, NHS EnglandFNP – Ruth Rothman, FNP National UnitNHAIS C ore – Gus Williamson, NHS EnglandTracking Database – Sam Kirby, Tracking Database User GroupDatasets – Ian Binns, CMHTInformation Standards – Lynn BracewellODS/Oscar – Mark DyePathways – Mandy Williams, NHS PathwaysPCMD – Steve Webster, Population HealthNHS Digital – Catherine Nicholson</t>
  </si>
  <si>
    <t>Commencement Order of Health and Social Care Act 2012 – under GDPR Article 6.1e Public Task</t>
  </si>
  <si>
    <t>NHS Digital Systems and Service Delivery Support teams.</t>
  </si>
  <si>
    <t>No data transfers to third countries.</t>
  </si>
  <si>
    <t>Once stored, then the data retention will be indefinitely whilst the system is live.</t>
  </si>
  <si>
    <t>PID/Sensitive data is potentially stored on the system, local administrators can remove information upon request.  Full audit trail would be available as logs on ITSM tool records Desk Agent details, date/time raised, details of the person who raised the call.</t>
  </si>
  <si>
    <t>Local administrators of the system can remove information upon request.  Full audit trail would be available as logs on ITSM tool records Desk Agent details, date/time raised, details of the person who raised the call.</t>
  </si>
  <si>
    <t>The data subject has the right to lodge a  complaint with the Information Commissioner.</t>
  </si>
  <si>
    <t>The personal data would be supplied by the Data Subject to allow the investigation of an issue with a national system.  Failure to provide this data would make resolution impossible in the majority of cases.</t>
  </si>
  <si>
    <t>No automated decision-making or profiling is used.</t>
  </si>
  <si>
    <t>Potential for the recording of PID and/or Physical Health or condition, as pertinent to the call being raised.  NHS number would typically be used where it is necessary to identify a patient which is the cause of an issue.</t>
  </si>
  <si>
    <t>Source of the data is likely to be staff highlighting an issue from PCSE, NHS England, PH England, CCG or CSU.</t>
  </si>
  <si>
    <t>IAR0000285 - Click Dimensions.docx</t>
  </si>
  <si>
    <t>Health and Social Care Act (2012) - Schedule 18, part 10 (1). Processing is necessary for the performance of a task carried out in the public interest or in the exercise of official authority vested in the controller (GDPR Article 6(1)(e))</t>
  </si>
  <si>
    <t>Data Controllers include the IAOs and members of the business team or programme which own the mailing lists stored in Click Dimensions. Data Processors include Contact Centre and the business teams/programmes that own the lists.Contact Centre do not share any personal data with any other third parties.</t>
  </si>
  <si>
    <t xml:space="preserve">Personal data is stored in CRM and the CRM data center is currently located in Dublin (soon to be London). The Click Dimensions application is entirely hosted in Microsoft Windows Azure system in Microsoft data centers within the EU (West Europe in the Netherlands). No data is transferred outside of the EU. </t>
  </si>
  <si>
    <t xml:space="preserve">The period in which personal data will be stored will differ for the different mailing lists we host on behalf of NHS D teams and dependent on the individual subscribing/unsubscribing from a particular list. It will also depend on any other method of communication relating directly to the customer in the CRM system, for example if they also have an open enquiry or application their personal data will be stored for multiple purposes and won’t follow the same retention period. If personal data is only stored for Click Dimensions purposes it will be removed after 3 years following the contact centre general records retention policy. </t>
  </si>
  <si>
    <t xml:space="preserve">Data subjects are able to exercise the following rights:Right to be informedRight of accessRight of rectificationRight to restrict processingRight to objectSubscribe and unsubscribe functionality is provided for all email communications/mailing lists processed via Click Dimensions. </t>
  </si>
  <si>
    <t>Subscribe and unsubscribe functionality is provided for all email communications/mailing lists processed via Click Dimensions.</t>
  </si>
  <si>
    <t xml:space="preserve">We don’t perform profiling activities for the purpose of automated decisions and to classify customers. However Click Dimensions does provide statistics and analytics on the back of sending out a communication to a list of contacts. This provides information such as whether they have opened the email and if so how many times, and also whether it bounced or was blocked. This information is accessible to contact centre staff and is only shared with the business team/programme who the communication was sent on behalf of, it is not shared with any other teams or third parties. </t>
  </si>
  <si>
    <t>IAR0000305 - National Service Desk.docx</t>
  </si>
  <si>
    <t>Data Controller – Craig Johnson, Head of Service ManagementData Protection Officer – Catherine Nicholson</t>
  </si>
  <si>
    <t>Additional Functions (s.270 of Health and Social Care Act 2012)</t>
  </si>
  <si>
    <t>NHS Digital and External Resolver groups for national services.</t>
  </si>
  <si>
    <t>No transfers to third countries.</t>
  </si>
  <si>
    <t>Data retention is specified as 8 years on the Leeds SM Cherwell tool.</t>
  </si>
  <si>
    <t>No sensitive data stored.  PID potentially stored on the system, local administrators can remove information upon request.  Full audit trail would be available as logs on ITSM tool records Desk Agent details, date/time raised, details of the person who raised the call.</t>
  </si>
  <si>
    <t>Local administrators can remove information upon request.  Full audit trail would be available as logs on ITSM tool records Desk Agent details, date/time raised, details of the person who raised the call.</t>
  </si>
  <si>
    <t>The data subject has the right to lodge a complaint with the Information Commissioner.</t>
  </si>
  <si>
    <t>Data Controller - Craig Johnson, Head of Service ManagementData Protection Officer – Catherine Nicholson</t>
  </si>
  <si>
    <t>Personal data only – no sensitive data stored.</t>
  </si>
  <si>
    <t>User of National System contacting the National Service Desk.</t>
  </si>
  <si>
    <t>IAR0000310-Training Quality Improvement Contacts Database-Transparency Checklist.docx</t>
  </si>
  <si>
    <t>aining Quality Improvement Contacts Database-Transparency Checklist</t>
  </si>
  <si>
    <t>IAR0000322 - Birth Notifications.docx</t>
  </si>
  <si>
    <t>Birth Notifications</t>
  </si>
  <si>
    <t>IAR0000327 - BCMS Portal.docx</t>
  </si>
  <si>
    <t>BCMS Portal</t>
  </si>
  <si>
    <t>IAR0000329 - 111 Online Pathways Dataset - .docx</t>
  </si>
  <si>
    <t xml:space="preserve">111 Online Pathways Dataset - </t>
  </si>
  <si>
    <t>IAR0000334 - NHS.UK - Cherwell.docx</t>
  </si>
  <si>
    <t>Data ControllerNHS Digital1 Trevelyan SquareBoar LaneLeedsLS1 6AEenquiries@nhsdigital.nhs.uk0300 303 5678</t>
  </si>
  <si>
    <t>2013 Direction from Secretary of State under s. 274(2) of Health and Social Care Act 2012 to develop or operate NHS Choices on-line services information or communications systems.2016 Direction from Secretary of State under s. 274(2) of Health and Social Care Act 2012 to exercise systems delivery functions in respect of NHS Choices.s.270 Additional Functions of the Health and Social Care Act 2012Article 6 (1c) – processing is necessary for compliance with a legal obligation to which the controller is subjectArticle 6 (1e) – processing is necessary for the performance of a task carried out in the public interest or in the exercise of official authority vested in the controller</t>
  </si>
  <si>
    <t>NHS.UK Support teams and functions.Support teams will have the ability to flag and redact information if the users mistakenly send too much personal information.</t>
  </si>
  <si>
    <t>Not transferred outside of the UK.</t>
  </si>
  <si>
    <t>12 months</t>
  </si>
  <si>
    <t>The NHSUK Website privacy policy will be the main information source about data subject’s rights. Links to the policy will be proactively advertised to make users more aware of their rightsThe NHSUK Cherwell instance has been configured to allow for data subject request such as request to erasure, rectification and access to be fulfilled and record that the request was undertaken and completed.</t>
  </si>
  <si>
    <t>N/A – we are not relying on consent as our lawful basis for processing the personal data</t>
  </si>
  <si>
    <t>No.</t>
  </si>
  <si>
    <t>NHS</t>
  </si>
  <si>
    <t>IAR0000353 - NHS.UK Photography Content.docx</t>
  </si>
  <si>
    <t>Data ControllerNHS Digital1 Trevelyan SquareBoar LaneLeedsLS1 6AEenquiries@nhsdigital.nhs.uk0300 303 5678DPO Catherine Nicholson</t>
  </si>
  <si>
    <t>Consent is required from patient to publish their photo.Legal basis to process clinical photographsGDPR Article 6 (1a) - the data subject has given consent to the processing of his or her personal data for one or more specific purposesGDPR Article 9 (2a) - the data subject has given explicit consent to the processing of those personal data for one or more specified purposesLegal basis to operate NHS Choices2013 Direction from Secretary of State under s. 274(2) of Health and Social Care Act 2012 to develop or operate NHS Choices on-line services information or communications systems.2016 Direction from Secretary of State under s. 274(2) of Health and Social Care Act 2012 to exercise systems delivery functions in respect of NHS Choices.s.270 Additional Functions of the Health and Social Care Act 2012Article 6 (1c) – processing is necessary for compliance with a legal obligation to which the controller is subject</t>
  </si>
  <si>
    <t> </t>
  </si>
  <si>
    <t>Clinical Photos: Clinical photographer will hold photos. These will be stored in a secure system at NHSD called EditShare. This system can only be accessed via a password and by five authorised machines in NHSD.Consent forms: Hard copies will be scanned to PDFs.  PDFs will be stored in a folder on EditShare as above. Hard copies will be destroyed after scanning. The photos and consent form PDFs will also be stored on the digital asset management system which will host the NHS Photo Library. *Consent forms and photographs must be stored separately.  **Personal data from the consent forms must not be published.  ***Published images must not be associated in any way with personal data from the consent forms.</t>
  </si>
  <si>
    <t>As per the consent form, patient agrees that NHS Digital owns the rights to the photographs taken, they may be distributed by NHS Digital to its partner organisations in any medium and in any part of the world. This includes web and social media platforms. .   </t>
  </si>
  <si>
    <t>Photos will be stored indefinitely unless the patient requests for photos to be removed from the library, in which case we will securely destroy all personal data</t>
  </si>
  <si>
    <t>Right to be informedRight of accessRight to rectificationRight to erasure (right to be forgotten). A limited right in specific circumstances – in this instance, where the data subject withdraws consentRight to restrict processing – where an individual contests the accuracy of the personal data, processing should be restricted until accuracy has been verifiedRight to data portability (where individual has provided data to controller and where processing is carried out by automated means)</t>
  </si>
  <si>
    <t>Individuals can withdraw consent for their photograph to be used by NHS Digital and removed from NHS.UK/Social Media by contacting NHS Digital at studio.team@nhs.net and NHS Digital will within a reasonable period remove the photo(s) from its internal systems. However, I acknowledge that NHS Digital will not be able to stop any existing usage by NHS Digital and third parties of the photos.</t>
  </si>
  <si>
    <t> No.Failure to provide personal data may hinder ability to contact the subject if required.</t>
  </si>
  <si>
    <t>IAR0000356 - NHS.UK Video Content.docx</t>
  </si>
  <si>
    <t>GDPR Article 6 (1a) - the data subject has given consent to the processing of his or her personal data for one or more specific purposesGDPR Article 9 (2a) - the data subject has given explicit consent to the processing of those personal data for one or more specified purposesLegal basis to operate NHS Choices2013 Direction from Secretary of State under s. 274(2) of Health and Social Care Act 2012 to develop or operate NHS Choices on-line services information or communications systems.2016 Direction from Secretary of State under s. 274(2) of Health and Social Care Act 2012 to exercise systems delivery functions in respect of NHS Choices.s.270 Additional Functions of the Health and Social Care Act 2012Article 6 (1c) – processing is necessary for compliance with a legal obligation to which the controller is subject</t>
  </si>
  <si>
    <t>Video footage is stored on a secure storage system at NHSD called EditShare. This system can only be accessed via a password and by five authorised machines in NHSD. Final versions of videos are uploaded to Youtube, Facebook or Twitter for use on Social media. Final versions of videos are also uploaded to a password protected online video hosting platform called Brightcove. These are then linked to the CMS behind the NHS.UK website.Consent forms: Hard copies will be scanned to PDFs. PDFs will be stored in the associated folder on EditShare as above. Historical consent forms (where available) are stored on the secure Sharepoint online servers.Hard copies of the consent forms are stored in a secure locked cabinet on secure NHSD premises, with access only available to the video team. </t>
  </si>
  <si>
    <t>As per the consent form, patient agrees that NHS Digital owns the rights to the video, which may be distributed/syndicated by NHS Digital to its partner organisations in any medium and in any part of the world. This includes web and social media platforms.   </t>
  </si>
  <si>
    <t>Videos will be stored indefinitely unless the patient requests for them to be removed from the library, in which case we will securely destroy all personal data, or remove their likeness from the video in question. </t>
  </si>
  <si>
    <t>Individuals can withdraw consent for their likeness to be used in a video by NHS Digital and removed from NHS.UK/Social Media by contacting NHS Digital at studio.team@nhs.net and NHS Digital will within a reasonable period remove the individual from its internal systems and NHS.UK/Youtube. However, I acknowledge that NHS Digital will not necessarily be able to stop any usage by third parties of the videos.</t>
  </si>
  <si>
    <t>IAR0000370 - BCMS Sharepoint.docx</t>
  </si>
  <si>
    <t>BCMS Sharepoint</t>
  </si>
  <si>
    <t>IAR0000372 FDS.docx</t>
  </si>
  <si>
    <t xml:space="preserve">NHS Digtial is Data Controller </t>
  </si>
  <si>
    <t>“Processing is necessary for the performance of a task carried out in the public interest or in the exercise of official authority vested in the controller”</t>
  </si>
  <si>
    <t>Not shared outside of Front Door Service team members.</t>
  </si>
  <si>
    <t>Transfers outside of the Eurpoean economic area are n/a</t>
  </si>
  <si>
    <t>Business Continuity Plan is reviewed for updates on a six monthly basis. Personal mobile numbers will also updated when team members leave, join or notified of a change.</t>
  </si>
  <si>
    <t>If you wish to make a subject access request visit https://digital.nhs.uk/article/6851/How-to-make-a-subject-access-request</t>
  </si>
  <si>
    <t xml:space="preserve">n/a  consent is not the processing condition </t>
  </si>
  <si>
    <t>Front Door Service team members personal mobile numbers are shared on a voluntary basis, but are a key part of the service Business Continuty.</t>
  </si>
  <si>
    <t>S</t>
  </si>
  <si>
    <t>IAR0000372 Front Door Service team for business continuity .docx</t>
  </si>
  <si>
    <t>Explanation of what the personal Data(contact details is used for)</t>
  </si>
  <si>
    <t>Who is the Personal Data shared with</t>
  </si>
  <si>
    <t>Transfers outside of the Eurpoean economic Area. I assume this it N/A</t>
  </si>
  <si>
    <t xml:space="preserve">This is asking about retention. Do you have a review data on the perosnald Data where you may decide it is no longer needed? </t>
  </si>
  <si>
    <t>This is about rights such as Subject access- https://digital.nhs.uk/article/6851/How-to-make-a-subject-access-request</t>
  </si>
  <si>
    <t xml:space="preserve">N/A consent is not the processing condition </t>
  </si>
  <si>
    <t xml:space="preserve">Dicuss about the processing of perosnald data being nessary to enable external organisations to request NHS Digtail to carry out work. Which facilitates us meeting our statutory duties. </t>
  </si>
  <si>
    <t>Would assume from out conversation this is N/A</t>
  </si>
  <si>
    <t xml:space="preserve">ont Door Service team for business continuity </t>
  </si>
  <si>
    <t>IAR0000373-Migration Data EIDER SQL.docx</t>
  </si>
  <si>
    <t>gration Data EIDER SQL</t>
  </si>
  <si>
    <t>IAR0000377- CANREG.docx</t>
  </si>
  <si>
    <t>NHS Digital permission to receive and process the data is support under section the NHS Act 2006, Section 251. Return provision of NHS Digital demographic and death registration details to PHE is through the Health and Social Care Act 2012, Section 261(3).</t>
  </si>
  <si>
    <t>ANREG</t>
  </si>
  <si>
    <t>IAR0000382 - SM Cherwell 5.10.docx</t>
  </si>
  <si>
    <t xml:space="preserve">NHS DigitalCatherine Nicholson – Lead Information Assurance Specialist. </t>
  </si>
  <si>
    <t>RecordingStorageUseAdditional functions (s.270 of Health and Social Care Act 2012)</t>
  </si>
  <si>
    <t>Customer and user details held include the individuals email address, telephone number and organisation details.</t>
  </si>
  <si>
    <t>No transfer to third coutries</t>
  </si>
  <si>
    <t>8 years is the retention period for incidents</t>
  </si>
  <si>
    <t>Right to be informedRight of accessRight to rectification</t>
  </si>
  <si>
    <t>Right to restrict processing – where an individual has objected to the processing and you are considering whether your organisation’s legitimate grounds override those of the individual.Right to object (based on grounds relating to his or her particular situation) – unless you can demonstrate compelling legitimate grounds for the processing, which override the interests, rights and freedoms of the individual; or the processing is for the establishment, exercise or defence of legal claims</t>
  </si>
  <si>
    <t>Any data which is held is recorded only to progress Incidents, Service Requests, Problem Records and Changes in order to support the live running of NHS and Social Care systems.</t>
  </si>
  <si>
    <t>Right not to be subject to a decision based solely on automated processing, including profiling, which produces legal effects concerning him or her or similarly significantly affects him or her (unless processing is necessary for reasons of substantial public interest)</t>
  </si>
  <si>
    <t>Aspects of Patient Information such as an NHS number and address are held in the system where required to resolve service incidents.</t>
  </si>
  <si>
    <t>Patient information may include demographic information required to support the resolution of service support incidents only.</t>
  </si>
  <si>
    <t>Customer and user details held include the individuals email address, telephone number and organisation details. Patient details may also include demographic information.</t>
  </si>
  <si>
    <t>Any patient data in the application is provided from NHS Healthcare users and support staff. Only the information required to progress requests and resolve incidents is recorded and can only be accessed by the relevant individuals to progress the requests.</t>
  </si>
  <si>
    <t>SM Cherwell 5</t>
  </si>
  <si>
    <t>IAR0000382 SM Cherwell 5.10 .docx</t>
  </si>
  <si>
    <t xml:space="preserve"> Cherwell 5</t>
  </si>
  <si>
    <t>IAR0000383 - SM Cherwell 9.1.1.docx</t>
  </si>
  <si>
    <t>Aspects of Patient Information such as an NHS number and address are held in the system as it is used to process requests to correct Spine information by the National Back Office and the tool is used pass these requests to the resolving team.</t>
  </si>
  <si>
    <t>Patient information may include demographic information as stored in the Patient Demographic service where it requires correcting by the National Back Office.</t>
  </si>
  <si>
    <t>SM Cherwell 9</t>
  </si>
  <si>
    <t>IAR0000383 SM Cherwell 9.1.1 .docx</t>
  </si>
  <si>
    <t xml:space="preserve"> Cherwell 9</t>
  </si>
  <si>
    <t>IAR0000384 - Service Bridge Communications Tool.docx</t>
  </si>
  <si>
    <t>Self subscribed NHS users, suppliers and NHS Digital staff.</t>
  </si>
  <si>
    <t>Any data which is held is recorded only to be able to send communications</t>
  </si>
  <si>
    <t>If not from the data subject the information may be obtained from a colleague of the data subject.</t>
  </si>
  <si>
    <t>Telephone – Email – Name and Organisation.</t>
  </si>
  <si>
    <t>NHS users, suppliers and NHS Digital staff – Requested to receive communication by colleagues.</t>
  </si>
  <si>
    <t>Colleagues of the staff to receive communications.</t>
  </si>
  <si>
    <t>IAR0000384 Service Bridge Communications Tool .docx</t>
  </si>
  <si>
    <t xml:space="preserve">rvice Bridge Communications Tool </t>
  </si>
  <si>
    <t>IAR0000395-HSCN Connection Agreements.docx</t>
  </si>
  <si>
    <t>CN Connection Agreements</t>
  </si>
  <si>
    <t>NHS Digital is required under the Health Act 2009, and Commencement Order, to calculate earnings and expenses estimates of GPs and dentists in collaboration with HMRC which uses data from its self-assessment tax database to provide aggregaged, non-disclosive, weighted figures to NHS Digital under a Data Processing Agreement.Data identifying individual GPs and dentists are provided by the data controllers in each of the four UK countries. Data are cleaned and validated and some derived fields such as age bands are calculated in accordance with specifications agreed with the key stakeholder groups which includes GPs’ and dentists’ representatives. Data are aggregaged into two UK-level files - GPs and for dentists.These UK-level data sets are securely transferred to HMRC which links the individuals to their self-assessment tax returns, subjects the resultant data to internal validation processes, calculates aggregate, non-disclosive, weighted earnings and expenses estimates and applies statistical disclosure control to the data.These summary, aggregate, non-identifiable figures are returned to NHS Digital for additional processing and publication.</t>
  </si>
  <si>
    <t>The Health and Social Care Act 2012(Commencement No.4. Transitional, Savings and Transitory Provisions) Order 2013, No, 160 (C.9) Regulation 9 makes provision for this work to be treated as if directed under section 254 of the Health and Social Care Act 2012.Dissemination by NHS Digital is on the basis of 261(5)(d) H&amp;SC Act which enables NHS Digital to continue to pass this data to HMRC to enable them to meet their statutory duties as set out in Section 36 of the Health Act 2009. Section 36 of the Health Act 2009 provides the statutory requirement for HMRC to continue to assist in statistical enquires carried out by or on behalf of the four UK Departments of Health relating to the earnings and expenses estimates of GPs and dentists by providing summarised data in aggregate anonymised form. Dentists and GPs are made aware, via their contracts, that their data will be used centrally for statistical purposes and GP contracts also refer to The Confidentiality and Disclosure of Information Directions 2013. S4.3 which state explicitly HMRC’s role in providing financial information. Note: in the near future, Department of Health and Social Care will provide a new Direction to NHS Digital.</t>
  </si>
  <si>
    <t xml:space="preserve">Workforce (staff) </t>
  </si>
  <si>
    <t>The personal data are processed by HMRC as specified in the Health Act 2009; aggregate, non-disclosive, weighted earnings and expenses estimates are returned to NHS Digital. No individual or identifiable earnings or expenses information is ever released by HMRC.Data are not shared with any other parties.</t>
  </si>
  <si>
    <t xml:space="preserve">Personal data are collected or otherwise deposited with NHS Digital under legal agreements. Data destruction of received data is undertaken in accordance with each country’s requirements. NHS Digital’s records management policy is also considered and applied as applicable. Data are stored for the shortest possible period  </t>
  </si>
  <si>
    <t xml:space="preserve">Data subjects are able to exercise the following rights:Right to be informedAll workforce data providers are aware of their responsibility to inform their staff of how they and NHS Digital will use their individual data.  Right of accessIndividuals can access their data from their respective organisations.Subject Access Request is available to individuals and data will be actioned as per NHS Digital policy.Right to rectificationData are provided by organisations.; any inaccuracies identified by NHS Digital are reported back for rectification in subsequent submissions.Right to restrict processingAll data are subject to validation; poor quality data and records failing validation are excluded from analysis.If an individual contested the accuracy of the personal data, processing would be restricted until accuracy has been verified .The Health and Social Care Act 2012 requires all NHS funded organisations in England to provide data on their current workforce. The Information Commissioner’s Office has stated that this public sector workforce data is not held in confidence and that the right to dissent is inapplicable as there is minimal likelihood an individual could demonstrate substantial damage or distress which is unwarranted due to a disclosure of their workforce data.NHS Digital, is directed to collect these workforce data by Department of Health and Social Care, invoking the power in section 259 of the 2012 Health and Social Care Act.Right to erasure The right to dissent and withdraw from the collection is limited. Personal data are held for no longer than necessary in relation to the original purpose for the collection and processing. </t>
  </si>
  <si>
    <t>Workforce Minimum Data SetNHS National Services ScotlandHealth and Social Care Business Services Organisation Northern Ireland NHS Business Services AuthorityScottish Public Pensions AgencyDepartment of Health and Social Care Welsh Government</t>
  </si>
  <si>
    <t xml:space="preserve"> Data Set for Earnings and Expenses Estimates  Transparancy Checklist</t>
  </si>
  <si>
    <t>IAR0000402 - Profile Information Management System PIMS.docx</t>
  </si>
  <si>
    <t xml:space="preserve">Data ControllerNHS Digital1 Trevelyan SquareBoar LaneLeedsLS1 6AEenquiries@nhsdigital.nhs.uk0300 303 5678Data Protection Officer Catherine Nicholson Address and telephone number as above </t>
  </si>
  <si>
    <t xml:space="preserve">The legal basis for the processing is covered by the following Acts of parliament: 2013 Direction from Secretary of State under s. 274(2) of Health and Social Care Act 2012 to develop or operate NHS Choices on-line services information or communications systems.2016 Direction from Secretary of State under s. 274(2) of Health and Social Care Act 2012 to exercise systems delivery functions in respect of NHS Choices.s.270 Additional Functions of the Health and Social Care Act 2012Article 6 (1c) – processing is necessary for compliance with a legal obligation to which the controller is subjectArticle 6 (1e) – processing is necessary for the performance of a task carried out in the public interest or in the exercise of official authority vested in the controllerAdditionally, Capita plc were awarded a contract in 2008 to deliver NHS Choices by the Department of Health.  The programme was taken over by the Health and Social care Information Centre in 2013. The systems delivery functions and the additional system delivery functions for NHS Choices, of which PIMS is a component, is included in the roadmap to the 2013 direction. There was a novation of contracts in the 2016 direction. </t>
  </si>
  <si>
    <t xml:space="preserve">No personal data is distributed outside of the NHS Choices programme.  This includes the email list of PIMS profile editors. The email addresses of PIMS profile editors is accessible through an SQL report but access is restricted to NHS Choices staff members </t>
  </si>
  <si>
    <t xml:space="preserve">PIMS profile editor data is held indefinitely unless a PIMS profile editor contacts the NHS Choices service desk to request that their personal information is removed from PIMS. In keeping with NHS Choices’ 3-year editorial review policy, a work plan will be implemented to reduce the retention of personal data for inactive accounts. This will be achieved by: Removing PIMS profile editors accounts when NHS Choices has received a ‘hard bounce’ from an email. A ‘hard bounce’ indicates that an email account is inactive Emailing inactive PIMS profile editors every three years asking them to validate their account </t>
  </si>
  <si>
    <t>Right to request erasure PIMS profile editors can contact the NHS Choices service desk to ask for their NHS Choices account and editing rights to be removed. Staff working at a provider organisation can contact the service desk to request for their information to be removed from a provider profile. The service desk will remove the information from the profile and will then contact the relevant profile editor to inform them that they done so. Right to be informed  NHS Choices will contact all PIMS profile editors in advance to notify them of any changes to the privacy policy and changes to the processing of their information Right to rectification PIMS profile editors and staff working at a provider organisation can contact the NHS Choices service desk to request the rectification of inaccurate information Right to restrict processing, Right to object and Right not to be subject to a decision based solely on automated processingPIMS profile editors can contact the service desk to exercise the above rights. Exercising these rights will result in the removal of their information from NHS Choices.</t>
  </si>
  <si>
    <t xml:space="preserve">Not applicable </t>
  </si>
  <si>
    <t>Profile Information Management System PIMS</t>
  </si>
  <si>
    <t>IAR0000501 - DNS Contacts v1.0.docx</t>
  </si>
  <si>
    <t>DNS Contacts v1</t>
  </si>
  <si>
    <t>IAR0000502 HSCN IPAM Contacts.docx</t>
  </si>
  <si>
    <t>CN IPAM Contacts</t>
  </si>
  <si>
    <t>IAR0000506 - ODS Portal -  v 2.0.docx</t>
  </si>
  <si>
    <t>Yes- reference data is required to to allow the identificastion of key roles within the NHS/Social Care and to allow use of electronic systems. Health and Social Care Act 2012 Schedule 18, paragraph 10 (1), Dept of Health mandatory requirement, Under section 2/60.Article 6 (1e) – Public task - processing is necessary for the performance of a task carried out in the public interest or in the exercise of official authority vested in the controller</t>
  </si>
  <si>
    <t>No transfer to third countries but data is available on WWW. Data provides forenames and surname with only a relationship to a work address/email/Tel number.</t>
  </si>
  <si>
    <t>Data is ‘live’ within registers this is replaced if the role holder changes.  Historic data is captured within archived files.</t>
  </si>
  <si>
    <t>Rectification  - This can be raised through the ODS second line support team and a log raised to rectify information – contact details 0300 3034 034Erasure – Can be request as above.Access – All information is freely available via ODS WWW facing web pages. Individuals can exercise the following rights:Right to be informedRight of accessRight to rectificationRight to restrict processing – where an individual has objected to the processing and you are considering whether your organisation’s legitimate grounds override those of the individual.Right to object (based on grounds relating to his or her particular situation) – unless you can demonstrate compelling legitimate grounds for the processing, which override the interests, rights and freedoms of the individual; or the processing is for the establishment, exercise or defence of legal claimsRight not to be subject to a decision based solely on automated processing, including profiling, which produces legal effects concerning him or her or similarly significantly affects him or her (unless processing is necessary for reasons of substantial public interest).Note: MOD information is captured some of the above rights may differ due to personnel being a member of Her Majestys Armed Forces.</t>
  </si>
  <si>
    <t xml:space="preserve">Requests to remove this data can be requested through the ODS second line support team contactable on – 0300 3034 034However, not relying on consent as processing condition.Note: MOD information is captured some of the above rights may differ due to personnel being a member of Her Majestys Armed Forces. </t>
  </si>
  <si>
    <t xml:space="preserve">Caldicott Guardian – DH mandate. SIRO/IAO – Public task; to allow NHS/Social Care/Public the access to understand who is running this role against organisational entities and to allow a path of communication in the event of a Cyber attack/security issues.MOD GP Practitioners – Contractual request through the Dept of Health and the Ministry of Defence. Would lose the ability to raise a referral for Armed Forces personnel to be treated via the NHS. General Practitioner/Dentist/Nurse Practitioner/Pharmacy data –  Statutory-Would lose the ability for healthcare professionals to use IT systems within Health and Social Care. Failing to provide this information slows down the process to report an issue to the appropriate person running these roles.  </t>
  </si>
  <si>
    <t>ODS Portal -  v 2</t>
  </si>
  <si>
    <t>IAR0000524-NAS.docx</t>
  </si>
  <si>
    <t>IAR0000525 - Ambulance - DSCRO.docx</t>
  </si>
  <si>
    <t>Ambulance - DSCRO</t>
  </si>
  <si>
    <t>IAR0000525 -DSCRO.docx</t>
  </si>
  <si>
    <t>IAR0000526 - Diagnostic Services - DSCRO.docx</t>
  </si>
  <si>
    <t>Diagnostic Services - DSCRO</t>
  </si>
  <si>
    <t>IAR0000526 -DSCRO.docx</t>
  </si>
  <si>
    <t>IAR0000528 - Community - DSCRO.docx</t>
  </si>
  <si>
    <t>Community - DSCRO</t>
  </si>
  <si>
    <t>IAR0000528 - DSCRO.docx</t>
  </si>
  <si>
    <t>IAR0000529 - Demand for Service - DSCRO.docx</t>
  </si>
  <si>
    <t>Demand for Service - DSCRO</t>
  </si>
  <si>
    <t>IAR0000529 - DSCRO -Transparency Checklist  .docx</t>
  </si>
  <si>
    <t xml:space="preserve">DSCRO -Transparency Checklist  </t>
  </si>
  <si>
    <t>IAR0000530 - Experience, Quality and Outcomes - DSCRO.docx</t>
  </si>
  <si>
    <t>Experience, Quality and Outcomes - DSCRO</t>
  </si>
  <si>
    <t>IAR0000530-  DSCRO .docx</t>
  </si>
  <si>
    <t xml:space="preserve">DSCRO </t>
  </si>
  <si>
    <t>IAR0000531 -  DSCRO .docx</t>
  </si>
  <si>
    <t xml:space="preserve"> DSCRO </t>
  </si>
  <si>
    <t>IAR0000531 - Mental Health - DSCRO.docx</t>
  </si>
  <si>
    <t>Mental Health - DSCRO</t>
  </si>
  <si>
    <t>IAR0000532 -  DSCRO .docx</t>
  </si>
  <si>
    <t>IAR0000532 - Other Data NEC - DSCRO.docx</t>
  </si>
  <si>
    <t>Other Data NEC - DSCRO</t>
  </si>
  <si>
    <t>IAR0000533 - Population Data - DSCRO.docx</t>
  </si>
  <si>
    <t>Population Data - DSCRO</t>
  </si>
  <si>
    <t>IAR0000533-  DSCRO  .docx</t>
  </si>
  <si>
    <t xml:space="preserve">DSCRO  </t>
  </si>
  <si>
    <t>IAR0000534 - Primary Care Services - DSCRO.docx</t>
  </si>
  <si>
    <t>Primary Care Services - DSCRO</t>
  </si>
  <si>
    <t>IAR0000534-  DSCRO  .docx</t>
  </si>
  <si>
    <t>IAR0000535 -  DSCRO .docx</t>
  </si>
  <si>
    <t>IAR0000536 -  DSCRO .docx</t>
  </si>
  <si>
    <t>IAR0000538 - HSCN Network Monitoring Service (NMS) .docx</t>
  </si>
  <si>
    <t xml:space="preserve">HSCN Network Monitoring Service (NMS) </t>
  </si>
  <si>
    <t>IAR0000540  -HSCN Connectivity Procurement Prj_1200 v0.1.docx</t>
  </si>
  <si>
    <t>HSCN Connectivity Procurement Prj_1200 v0</t>
  </si>
  <si>
    <t>IAR0000548-HSCN Trust Funding v1.0.docx</t>
  </si>
  <si>
    <t>CN Trust Funding v1</t>
  </si>
  <si>
    <t>IAR0000560-HSCN Procurement and Migration.docx</t>
  </si>
  <si>
    <t>CN Procurement and Migration</t>
  </si>
  <si>
    <t>IAR0000568 -WebsenseTransparency Checklist.docx</t>
  </si>
  <si>
    <t>ebsenseTransparency Checklist</t>
  </si>
  <si>
    <t>IAR0000588 - QAM - Quest Archive Manager v1.0.docx</t>
  </si>
  <si>
    <t>Health and Social Care Act (2012) – Schedule 18, part 10 (1) Processing is necessary for the performance of a task carried out in the public interest or in the exercise of official authority vested in the controller (GDPR Article 6(1)(e))</t>
  </si>
  <si>
    <t>Emails containing information of a confidential or personal nature to NHS Digital staff.  Data items included as as follows:  First Name Surname Email Address Work Phone Number (mobile and landline) Email send/receive date</t>
  </si>
  <si>
    <t>NHS Digital staff/teams and external parties involved in health an social care e.g. NHS Digital Programmes including Child Protection Information Service may exchange information about vulnerable patients using the NHSmail system and these may be archived in the QAM Email Archive.</t>
  </si>
  <si>
    <t xml:space="preserve">QAM is an optional service provided by ICT for staff to archive email when it is potentially needed for reference to aid management of mailbox quota. </t>
  </si>
  <si>
    <t>QAM - Quest Archive Manager v1</t>
  </si>
  <si>
    <t>IAR0000592 - VMware AirWatch v1.0.docx</t>
  </si>
  <si>
    <t>VMware AirWatch v1</t>
  </si>
  <si>
    <t>IAR0000606 - A2SI Profile Updater.docx</t>
  </si>
  <si>
    <t>A2SI Profile Updater</t>
  </si>
  <si>
    <t>IAR0000609 - -NHS Digital - CIS .docx</t>
  </si>
  <si>
    <t xml:space="preserve">-NHS Digital - CIS </t>
  </si>
  <si>
    <t>IAR0000609 - NHS Digital CIS  V1.0.docx</t>
  </si>
  <si>
    <t>Spine 2 Directions ie “Health and Social Care Information Centre (Spine Services) (No. 2) Directions 2014” specifically “J The Care Identity Service (CIS)” and “K Supporting Services”.  See link.Relevant sections of Health &amp; Social Care Act are 254 and 274.  Relevant section of GDPR articles is 6(1c) ie compliance with legal obligation, article 9 H processing of biometric data including Photo’s of members of staff in the SPINE Directory.The personal data in relation to the applicant will be processed by local Registration Authority/Authorities and may be shared with other Registration Authorities for the purpose of processing this application, in accordance with the requirements of GDPR 2018/Data Protection Act 2018 as amended and supplemented from time to time.</t>
  </si>
  <si>
    <t>Identifiers: Unique User Identities (UUIDs), IP Address of device used when interacting with CIS.Personal data: Name, DoB, Passport number, Driving Licence number, National Insurance number.Sensitive personal:Biometric data i.e. Photo’s.</t>
  </si>
  <si>
    <t>Registration Authority (RA) users can search for and view most data for other users to enable them to carry out registration, access control assignment and card management tasks.  Organisational restrictions operate at a system level whereby an RA can only assign access for their own organisation.  Other members of RA Family (Sponsors, Card Unlockers) can see more details for other users profiles than non RA, but less detail than that available to full RAs, to carry out their specific RA related responsibilities.Ordinary smartcard holders can see their own  data entered during registration.   Ordinary smartcard users can search the directory for other users profiles which displays limited data i.e. Name, Organisations they are associated with, Photo, Contact details.</t>
  </si>
  <si>
    <t>None, except Isle of Man and Jersey are not part of EEA.  However, the European Commission consider that the Isle of Man and Jersey have an adequate level of protection.</t>
  </si>
  <si>
    <t xml:space="preserve">CIS contains user data (not patient data) to support mandatory authentication, that is used during the process of auditing access to the application-data in SPINE databases (&amp; Variances).  This data may be needed in the event of responding to requests for proof of access privileges using audit records.  It may also be needed in the event of court proceedings about specific healthcare treatment events which involve clarifying relevant access privileges by clinicians and clinical administrators.  In support of the above requirements the data must be held throughout the time a user is an active card holder and a subset of the data will be retained for up to 40 years after the smartcard user profile is closed, at which point the data set would be subject to review. </t>
  </si>
  <si>
    <t>Registered users have a right to rectification of inaccurate data; users must contact their local RA to get inaccuracies in identity data rectified. Registered users have the ability to amend their own contact information. When a user has no further foreseeable need for a smartcard or leaves Healthcare the user card can be marked as closed, but the data can’t be erased for the same reasons explained in the section about the period for which personal data will be stored.Smartcard holder will be able to access own data whilst they have a smartcard. Non live users will be channelled through SARs process. Notice is provided at https://digital.nhs.uk/article/6851/How-to-make-a-subject-access-request .</t>
  </si>
  <si>
    <t>NHS Digital CIS  V1</t>
  </si>
  <si>
    <t>IAR0000613 - AAA.docx</t>
  </si>
  <si>
    <t>AAA</t>
  </si>
  <si>
    <t>IAR0000615 - AAA NI.docx</t>
  </si>
  <si>
    <t>AAA NI</t>
  </si>
  <si>
    <t>IAR0000616 - BSIS.docx</t>
  </si>
  <si>
    <t>BSIS</t>
  </si>
  <si>
    <t>IAR0000617 - BCSS.docx</t>
  </si>
  <si>
    <t>BCSS</t>
  </si>
  <si>
    <t>IAR0000618 - Breast Screening Select.docx</t>
  </si>
  <si>
    <t>Breast Screening Select</t>
  </si>
  <si>
    <t>IAR0000627 - NHSmail Local Organisation.docx</t>
  </si>
  <si>
    <t>NHSmail Local Organisation</t>
  </si>
  <si>
    <t>IAR0000660 NHS Digital Communications Shadowing Programme.docx</t>
  </si>
  <si>
    <t>S Digital Communications Shadowing Programme</t>
  </si>
  <si>
    <t>IAR0000670  PCWT_Extranet_Data_DraftV0.3.docx</t>
  </si>
  <si>
    <t>Email address, name, phone number, cookies and IP address.</t>
  </si>
  <si>
    <t>N/A: the data are not shared outside of NHS Digital.</t>
  </si>
  <si>
    <t>Accounts (i.e. email addresses etc.) are deleted from PCWT periodically via the Administration tool or are made inactive against the audit / registry / collection when access is no longer required but may be again in future.The length of retention is based on the need for the account to remain live, but the team regularly review accounts to ensure that they remain relevant.As standard across other workforce assets, the retention period would be in accordance with the NHS Digital 8-year Records Management Policy.</t>
  </si>
  <si>
    <t>A user can contact NHS Digital for their access to the PCWT to be removed.</t>
  </si>
  <si>
    <t>If you wish to lodge a complaint with the supervisory authority about how we have managed your data, then the relevant body to contact is:The Information Commissioner’s Office, Wycliffe House Water Lane, Wilmslow SK9 5AF www.ico.gov.uk</t>
  </si>
  <si>
    <t>Users send in registration forms with their details to the NHS Digital Contact Centre. By definition, therefore, the data quality is assured by the individual submitting the information.</t>
  </si>
  <si>
    <t xml:space="preserve">N/ANo automated decision making, or profiling is undertaken </t>
  </si>
  <si>
    <t>CWT_Extranet_Data_DraftV0</t>
  </si>
  <si>
    <t>Name, email address, phone number, cookies and IP address.</t>
  </si>
  <si>
    <t>Requests details of specific job role contacts e.g. Director of Estates requested under FOI allow for the sharing of Name, business email address and phone number for that role. Details will also be shared with collection sponsors if they need to contact them.T&amp;C’s must be accepted by users when logging on also details sharing of this data and confidentiality of using the system.</t>
  </si>
  <si>
    <t>Accounts (i.e. email addresses etc.) are deleted from EFM periodically (2 years without accessing the system) with the exception of Defects and Failures as this is an incident reporting module via the Administration tool or are made inactive against the audit / registry / collection when access is no longer required but may be again in future.The length of retention is also based on the need for the account to remain live, accounts are reviewed on a regular basis to ensure that they remain relevant.As standard across other workforce assets, the retention period would be in accordance with the NHS Digital 8-year Records Management Policy.</t>
  </si>
  <si>
    <t>A user can contact NHS Digital for their access to the EFM to be removed.</t>
  </si>
  <si>
    <t>Users request/consent to access by telephone, email and update forms received and processed by NHS Digital.</t>
  </si>
  <si>
    <t>M_Extranet_Data_Draft- Transparancy Checklist</t>
  </si>
  <si>
    <t>IAR0000680 - NHS Pathways Intelligent Data Tool Dashboard v0.2.docx</t>
  </si>
  <si>
    <t>NHS Pathways Intelligent Data Tool Dashboard v0</t>
  </si>
  <si>
    <t>IAR0000688 - Access Request System ARS SVC-141 (1).docx</t>
  </si>
  <si>
    <t xml:space="preserve">Data ControllerNHS Digital, 1, Trevelyan Square, Boar Lane, Leeds LS1 6AE0300 303 5678enquiries@nhsdigital.nhs.uk NHS Digital’s Data Protection Officer is responsible for ensuring that compliance with data protection legislation and acts as the first point of contact on data protection issues. NHS Digital’s Data Protection Officer can be contacted via enquiries@nhsdigital.nhs.uk. </t>
  </si>
  <si>
    <t>The Access Request System facilitates the authorisation of access to Systems and Services (provided under the Exeter Service Catalogue, previously known as SSD, for use by it’s staff only. The system enables SSD staff to comply with the Access Control Policy, ensuring that the systems to which they require access is formally recorded and an audit trail exists. The system produces an extract of users with access to systems containing Personal Confidential Data in order to support the annual HSCIC Information Governance Toolkit return</t>
  </si>
  <si>
    <t>Personal data is shared/disclosed as follows:First Name, Sur Name &amp; User name is displayed in ARS to show who is authorissed to access to Systems and Services (provided under the Exeter Service Catalogue, previously known as SSD, for use by it’s staff only.</t>
  </si>
  <si>
    <t>N/A - No transfers to third countries.</t>
  </si>
  <si>
    <t xml:space="preserve">When there is no longer an operational need to use ARS, a decision will be made as to whether we need to be hold the data for longer or whether we can securely delete it.    </t>
  </si>
  <si>
    <t>Consent is given with initial employment and required for continued access to this corporate systemData subjects will be able to exercise the following rights:Right to be informedRight of accessRight to rectificationRight to restrict processing – where an individual has objected to the processing and you are considering whether your organisation’s legitimate grounds override those of the individual.Right to object (based on grounds relating to his or her particular situation) – unless you can demonstrate compelling legitimate grounds for the processing, which override the interests, rights and freedoms of the individual; or the processing is for the establishment, exercise or defence of legal claimsMore info on data subject rights are available at:https://ico.org.uk/for-organisations/guide-to-the-general-data-protection-regulation-gdpr/individual-rights/</t>
  </si>
  <si>
    <t>Consent is given with initial employment and required for continued access to this corporate system including ARS.</t>
  </si>
  <si>
    <t>N/A The are none – there is no automated devision making in ARS</t>
  </si>
  <si>
    <t>N/A No external access, internal system only</t>
  </si>
  <si>
    <t>Access Request System ARS SVC-141 (1)</t>
  </si>
  <si>
    <t>IAR0000688 - Access Request System ARS SVC-141 (2).docx</t>
  </si>
  <si>
    <t>Access Request System ARS SVC-141 (2)</t>
  </si>
  <si>
    <t>IAR0000696 DIS Customer Survey .docx</t>
  </si>
  <si>
    <t>Data Controller:] NHS Digital1 Trevelyan SquareBoar LaneLeedsLS1 6AEenquiries@nhsdigital.nhs.uk0300 303 5678Data Protection Officer: Catherine Nicholson</t>
  </si>
  <si>
    <t xml:space="preserve">The purpose for the processing of this data is to respond to customer’s who have filled in the Data, Insights &amp; Statistics customer satisfaction survey. Where customers have provided a negative response and we will work with customers to provide a resolution. </t>
  </si>
  <si>
    <t>Schedule 18, para 10 (1) of Health and Social Care Act 2012Article 6 (1a) - the data subject has given consent to the processing of his or her personal data for one or more specific purposes</t>
  </si>
  <si>
    <t xml:space="preserve">Personal data will only be stored for 3 months after that the data will be deleted. </t>
  </si>
  <si>
    <t>Data subjects can exercise the following rights:Right to be informedRight of accessRight to rectificationRight to erasure (right to be forgotten). A limited right in specific circumstances – in this instance, where the data subject withdraws consentRight to restrict processing – where an individual contests the accuracy of the personal data, processing should be restricted until accuracy has been verifiedRight to be informedRight of accessRight to rectificationRight to erasure (right to be forgotten). A limited right in specific circumstances – in this instance, where the data subject withdraws consentRight to restrict processing – where an individual contests the accuracy of the personal data, processing should be restricted until accuracy has been verifiedRight to data portability (where individual has provided data to controller and where processing is carried out by automated means)</t>
  </si>
  <si>
    <t>If consent is withdrawn you will delete all personal data held about the individual for this processing</t>
  </si>
  <si>
    <t>N/A – Data will only be obtained directly from the data subject</t>
  </si>
  <si>
    <t xml:space="preserve">S Customer Survey </t>
  </si>
  <si>
    <t>IAR0000149 - HES (including HES clear and HES DQ)</t>
  </si>
  <si>
    <t>Manual Entry</t>
  </si>
  <si>
    <t>IAR0000149</t>
  </si>
  <si>
    <t>HES (Including HES clear and HES DQ)</t>
  </si>
  <si>
    <t>Hospital Episode Statistics (HES) data is administrative and clinical data collected from NHS Hospitals and is concerned with the analysis of NHS hospital activity for monitoring and improving the management of health and care services. NHS Digital receives the data and undertakes data quality activity before making the data availible to NHS Commisioners and care providers.</t>
  </si>
  <si>
    <t>NHS Hospitals</t>
  </si>
  <si>
    <t>#</t>
  </si>
  <si>
    <t>website:assetrefnumber</t>
  </si>
  <si>
    <t>jcr:path</t>
  </si>
  <si>
    <t>IARxxxx</t>
  </si>
  <si>
    <t>/content/documents/corporate-website/about-nhs-digital/corporate-information-and-documents/gdpr/gdpr-information-for-summary-care-record/gdpr-information-for-summary-care-record[3]</t>
  </si>
  <si>
    <t>/content/documents/corporate-website/about-nhs-digital/corporate-information-and-documents/gdpr/gdpr-information-for-nhsmail/gdpr-information-for-nhsmail[3]</t>
  </si>
  <si>
    <t>/content/documents/corporate-website/about-nhs-digital/our-work/keeping-patient-data-safe/gdpr/gdpr-register/personal-demographics-service-pds/personal-demographics-service-pds[3]</t>
  </si>
  <si>
    <t>/content/documents/corporate-website/about-nhs-digital/our-work/keeping-patient-data-safe/gdpr/gdpr-register/summary-hospital-level-mortality-indicator-shmi-data/summary-hospital-level-mortality-indicator-shmi-data[3]</t>
  </si>
  <si>
    <t>/content/documents/corporate-website/about-nhs-digital/our-work/keeping-patient-data-safe/gdpr/gdpr-register/cancer-registry-canreg/cancer-registry-canreg[3]</t>
  </si>
  <si>
    <t>/content/documents/corporate-website/about-nhs-digital/our-work/keeping-patient-data-safe/gdpr/gdpr-register/nhs-digital-care-identity-service-cis/nhs-digital-care-identity-service-cis[3]</t>
  </si>
  <si>
    <t>/content/documents/corporate-website/about-nhs-digital/our-work/keeping-patient-data-safe/gdpr/gdpr-register/uk-genetics-testing-network-ukgtn-data/uk-genetics-testing-network-ukgtn-data[3]</t>
  </si>
  <si>
    <t>/content/documents/corporate-website/about-nhs-digital/our-work/keeping-patient-data-safe/gdpr/gdpr-register/learning-disabilities-census/learning-disabilities-census[3]</t>
  </si>
  <si>
    <t>/content/documents/corporate-website/about-nhs-digital/our-work/keeping-patient-data-safe/gdpr/gdpr-register/gdpr-information-for-the-organisation-data-service-ods/organisation-data-service-ods/organisation-data-service-ods[3]</t>
  </si>
  <si>
    <t>/content/documents/corporate-website/about-nhs-digital/our-work/keeping-patient-data-safe/gdpr/gdpr-register/front-door-service-fds/front-door-service-fds[3]</t>
  </si>
  <si>
    <t>/content/documents/corporate-website/about-nhs-digital/our-work/keeping-patient-data-safe/gdpr/gdpr-register/nhs-uk-video-content/nhs-uk-video-content[3]</t>
  </si>
  <si>
    <t>/content/documents/corporate-website/about-nhs-digital/our-work/keeping-patient-data-safe/gdpr/gdpr-register/service-management-cherwell-9-1-1/service-management-cherwell-9-1-1[3]</t>
  </si>
  <si>
    <t>/content/documents/corporate-website/about-nhs-digital/our-work/keeping-patient-data-safe/gdpr/gdpr-register/service-bridge-communications-tool/service-bridge-communications-tool[3]</t>
  </si>
  <si>
    <t>/content/documents/corporate-website/about-nhs-digital/our-work/keeping-patient-data-safe/gdpr/gdpr-register/profile-information-management-system-pims/profile-information-management-system-pims[3]</t>
  </si>
  <si>
    <t>/content/documents/corporate-website/about-nhs-digital/our-work/keeping-patient-data-safe/gdpr/gdpr-register/primary-care-web-tool-pcwt-extranet-data/primary-care-web-tool-pcwt-extranet-data[3]</t>
  </si>
  <si>
    <t>/content/documents/corporate-website/about-nhs-digital/our-work/keeping-patient-data-safe/gdpr/gdpr-register/data-set-for-earnings-and-expenses-estimates/data-set-for-earnings-and-expenses-estimates[3]</t>
  </si>
  <si>
    <t>/content/documents/corporate-website/about-nhs-digital/our-work/keeping-patient-data-safe/gdpr/gdpr-register/gdpr-information-for-the-organisation-data-service-ods/organisation-data-service-ods-portal/organisation-data-service-ods-portal[3]</t>
  </si>
  <si>
    <t>/content/documents/corporate-website/about-nhs-digital/our-work/keeping-patient-data-safe/gdpr/gdpr-register/gdpr-information-for-the-organisation-data-service-ods/organisation-data-service-ods-application-programming-interface-api-suite/organisation-data-service-ods-application-programming-interface-api-suite[3]</t>
  </si>
  <si>
    <t>/content/documents/corporate-website/about-nhs-digital/our-work/keeping-patient-data-safe/gdpr/gdpr-register/training-quality-improvement-tqi-contacts-database/training-quality-improvement-tqi-contacts-database[3]</t>
  </si>
  <si>
    <t>/content/documents/corporate-website/about-nhs-digital/our-work/keeping-patient-data-safe/gdpr/gdpr-register/summary-care-record-scr/summary-care-record-scr[3]</t>
  </si>
  <si>
    <t>/content/documents/corporate-website/about-nhs-digital/our-work/keeping-patient-data-safe/gdpr/gdpr-register/patient-objections-management-pom/patient-objections-management-pom[3]</t>
  </si>
  <si>
    <t>/content/documents/corporate-website/about-nhs-digital/our-work/keeping-patient-data-safe/gdpr/gdpr-register/gdpr-information-for-the-organisation-data-service-ods/organisation-standards-codes-and-reference-oscar/organisation-standards-codes-and-reference-oscar[3]</t>
  </si>
  <si>
    <t>/content/documents/corporate-website/about-nhs-digital/our-work/keeping-patient-data-safe/gdpr/gdpr-register/nhs111-online-pathways-dataset/nhs111-online-pathways-dataset[3]</t>
  </si>
  <si>
    <t>/content/documents/corporate-website/about-nhs-digital/our-work/keeping-patient-data-safe/gdpr/gdpr-register/nhs-pathways-intelligent-data-tool/nhs-pathways-intelligent-data-tool[3]</t>
  </si>
  <si>
    <t>/content/documents/corporate-website/about-nhs-digital/our-work/keeping-patient-data-safe/gdpr/gdpr-register/nhs-mail-use-by-nhs-digital/nhs-mail-use-by-nhs-digital[3]</t>
  </si>
  <si>
    <t>/content/documents/corporate-website/about-nhs-digital/our-work/keeping-patient-data-safe/gdpr/gdpr-register/central-health-register-inquiry-system-chris-archive/central-health-register-inquiry-system-chris-archive[3]</t>
  </si>
  <si>
    <t>/content/documents/corporate-website/about-nhs-digital/our-work/keeping-patient-data-safe/gdpr/gdpr-register/nhs-digital-communications-shadowing-programme/nhs-digital-communications-shadowing-programme[3]</t>
  </si>
  <si>
    <t>/content/documents/corporate-website/about-nhs-digital/our-work/keeping-patient-data-safe/gdpr/gdpr-register/nhs-pathways-intelligent-data-tool-dashboard/nhs-pathways-intelligent-data-tool-dashboard[3]</t>
  </si>
  <si>
    <t>/content/documents/corporate-website/about-nhs-digital/our-work/keeping-patient-data-safe/gdpr/gdpr-register/nhs-uk-cherwell/nhs-uk-cherwell[3]</t>
  </si>
  <si>
    <t>/content/documents/corporate-website/about-nhs-digital/our-work/keeping-patient-data-safe/gdpr/gdpr-register/service-management-toolkit/service-management-toolkit[3]</t>
  </si>
  <si>
    <t>/content/documents/corporate-website/about-nhs-digital/our-work/keeping-patient-data-safe/gdpr/gdpr-register/click-dimensions/click-dimensions[3]</t>
  </si>
  <si>
    <t>/content/documents/corporate-website/about-nhs-digital/our-work/keeping-patient-data-safe/gdpr/gdpr-register/workforce-minimum-data-set-wmds-all-sectors-including-general-practices-gp-personal-medical-services-hospital-and-community-health-services-hchs-independent-dental-and-ophthalmic/workforce-minimum-data-set-wmds-all-sectors-including-general-practices-gp-personal-medical-services-hospital-and-community-health-services-hchs-independent-dental-and-ophthalmic[3]</t>
  </si>
  <si>
    <t>/content/documents/corporate-website/about-nhs-digital/our-work/keeping-patient-data-safe/gdpr/gdpr-register/national-service-desk/national-service-desk[3]</t>
  </si>
  <si>
    <t>/content/documents/corporate-website/about-nhs-digital/our-work/keeping-patient-data-safe/gdpr/gdpr-register/mental-health-services-data-set/mental-health-services-data-set[3]</t>
  </si>
  <si>
    <t>/content/documents/corporate-website/about-nhs-digital/our-work/keeping-patient-data-safe/gdpr/gdpr-register/assuring-transformation-data-set/assuring-transformation-data-set[3]</t>
  </si>
  <si>
    <t>/content/documents/corporate-website/about-nhs-digital/our-work/keeping-patient-data-safe/gdpr/gdpr-register/hospital-episode-statistics-hes-mental-health-services-data-set-mhsds/hospital-episode-statistics-hes-mental-health-services-data-set-mhsds[3]</t>
  </si>
  <si>
    <t>/content/documents/corporate-website/about-nhs-digital/our-work/keeping-patient-data-safe/gdpr/gdpr-register/cancer-waiting-times/cancer-waiting-times[3]</t>
  </si>
  <si>
    <t>/content/documents/corporate-website/about-nhs-digital/our-work/keeping-patient-data-safe/gdpr/gdpr-register/breast-and-cosmetic-implant-registry-bcir/breast-and-cosmetic-implant-registry-bcir[3]</t>
  </si>
  <si>
    <t>/content/documents/corporate-website/about-nhs-digital/our-work/keeping-patient-data-safe/gdpr/gdpr-register/terminology-and-classifications-gdpr-information/terminology-and-classifications-delivery-service-distribution-lists/terminology-and-classifications-delivery-service-distribution-lists[3]</t>
  </si>
  <si>
    <t>/content/documents/corporate-website/about-nhs-digital/our-work/keeping-patient-data-safe/gdpr/gdpr-register/terminology-and-classifications-gdpr-information/approved-clinical-coding-trainer-and-auditor-details/approved-clinical-coding-trainer-and-auditor-details[3]</t>
  </si>
  <si>
    <t>IAR00000071</t>
  </si>
  <si>
    <t>/content/documents/corporate-website/about-nhs-digital/our-work/keeping-patient-data-safe/gdpr/gdpr-register/terminology-and-classifications-gdpr-information/terminology-and-classifications/terminology-and-classifications[3]</t>
  </si>
  <si>
    <t>/content/documents/corporate-website/about-nhs-digital/our-work/keeping-patient-data-safe/gdpr/gdpr-register/national-diabetes-audit/national-diabetes-audit-nda-core/national-diabetes-audit-nda-core[3]</t>
  </si>
  <si>
    <t>/content/documents/corporate-website/about-nhs-digital/our-work/keeping-patient-data-safe/gdpr/gdpr-register/national-diabetes-audit/national-diabetes-inpatient-audit-nadia/national-diabetes-inpatient-audit-nadia[3]</t>
  </si>
  <si>
    <t>/content/documents/corporate-website/about-nhs-digital/our-work/keeping-patient-data-safe/gdpr/gdpr-register/national-diabetes-audit/diabetes-prevention-programme-dpp/diabetes-prevention-programme-dpp[3]</t>
  </si>
  <si>
    <t>/content/documents/corporate-website/about-nhs-digital/our-work/keeping-patient-data-safe/gdpr/gdpr-register/national-diabetes-audit/national-diabetes-transition-audit/national-diabetes-transition-audit[3]</t>
  </si>
  <si>
    <t>/content/documents/corporate-website/about-nhs-digital/our-work/keeping-patient-data-safe/gdpr/gdpr-register/nhs-e-referral-service-e-rs/nhs-e-referral-service-e-rs[3]</t>
  </si>
  <si>
    <t>/content/documents/corporate-website/about-nhs-digital/our-work/keeping-patient-data-safe/gdpr/gdpr-register/estates-and-facilities-management-efm-extranet-data/estates-and-facilities-management-efm-extranet-data[3]</t>
  </si>
  <si>
    <t>/content/documents/corporate-website/about-nhs-digital/our-work/keeping-patient-data-safe/gdpr/gdpr-register/access-request-system-ars/access-request-system-ars[3]</t>
  </si>
  <si>
    <t>/content/documents/corporate-website/about-nhs-digital/our-work/keeping-patient-data-safe/gdpr/gdpr-register/national-audit-of-pulmonary-hypertension/national-audit-of-pulmonary-hypertension[3]</t>
  </si>
  <si>
    <t>/content/documents/corporate-website/about-nhs-digital/our-work/keeping-patient-data-safe/gdpr/gdpr-register/national-pregancy-in-diabetes-npid-audit/national-pregancy-in-diabetes-npid-audit[3]</t>
  </si>
  <si>
    <t>/content/documents/corporate-website/about-nhs-digital/our-work/keeping-patient-data-safe/gdpr/gdpr-register/data-insights-and-statistics-dis-customer-survey/data-insights-and-statistics-dis-customer-survey[3]</t>
  </si>
  <si>
    <t>/content/documents/corporate-website/about-nhs-digital/our-work/keeping-patient-data-safe/gdpr/gdpr-register/estates-security-systems-access-control/estates-security-systems-access-control[3]</t>
  </si>
  <si>
    <t>/content/documents/corporate-website/about-nhs-digital/our-work/keeping-patient-data-safe/gdpr/gdpr-register/cisco-webex/cisco-webex[3]</t>
  </si>
  <si>
    <t>/content/documents/corporate-website/about-nhs-digital/our-work/keeping-patient-data-safe/gdpr/gdpr-register/parliamentary-question-management-system/parliamentary-question-management-system[3]</t>
  </si>
  <si>
    <t>/content/documents/corporate-website/about-nhs-digital/our-work/keeping-patient-data-safe/gdpr/gdpr-register/nhs-digital-website/nhs-digital-website[3]</t>
  </si>
  <si>
    <t>/content/documents/corporate-website/about-nhs-digital/our-work/keeping-patient-data-safe/gdpr/gdpr-register/national-security-vetting/national-security-vetting[3]</t>
  </si>
  <si>
    <t>/content/documents/corporate-website/about-nhs-digital/our-work/keeping-patient-data-safe/gdpr/gdpr-register/microsoft-dynamics-365/microsoft-dynamics-365[3]</t>
  </si>
  <si>
    <t>/content/documents/corporate-website/about-nhs-digital/our-work/keeping-patient-data-safe/gdpr/gdpr-register/flu-jab-database/flu-jab-database[3]</t>
  </si>
  <si>
    <t>/content/documents/corporate-website/about-nhs-digital/our-work/keeping-patient-data-safe/gdpr/gdpr-register/bowel-cancer-screening-services-bcss-isle-of-man-iom/bowel-cancer-screening-services-bcss-isle-of-man-iom[3]</t>
  </si>
  <si>
    <t>/content/documents/corporate-website/about-nhs-digital/our-work/keeping-patient-data-safe/gdpr/gdpr-register/bowel-cancer-screening-services-bcss/bowel-cancer-screening-services-bcss[3]</t>
  </si>
  <si>
    <t>/content/documents/corporate-website/about-nhs-digital/our-work/keeping-patient-data-safe/gdpr/gdpr-register/learning-disability-observatory/learning-disability-observatory[3]</t>
  </si>
  <si>
    <t>/content/documents/corporate-website/about-nhs-digital/our-work/keeping-patient-data-safe/gdpr/gdpr-register/general-practice-gp-appointments-data-in-support-of-winter-pressures/general-practice-gp-appointments-data-in-support-of-winter-pressures[3]</t>
  </si>
  <si>
    <t>/content/documents/corporate-website/about-nhs-digital/our-work/keeping-patient-data-safe/gdpr/gdpr-register/nhs-econtract/nhs-econtract[3]</t>
  </si>
  <si>
    <t>/content/documents/corporate-website/about-nhs-digital/our-work/keeping-patient-data-safe/gdpr/gdpr-register/breast-screening-gdpr-information/breast-screening-select-bss/breast-screening-select-bss[3]</t>
  </si>
  <si>
    <t>/content/documents/corporate-website/about-nhs-digital/our-work/keeping-patient-data-safe/gdpr/gdpr-register/diabetic-retinopathy-eye-screening-gp2drs/diabetic-retinopathy-eye-screening-gp2drs[3]</t>
  </si>
  <si>
    <t>/content/documents/corporate-website/about-nhs-digital/our-work/keeping-patient-data-safe/gdpr/gdpr-register/breast-screening-gdpr-information/breast-screening-select-bss-isle-of-man-iom/breast-screening-select-bss-isle-of-man-iom[3]</t>
  </si>
  <si>
    <t>/content/documents/corporate-website/about-nhs-digital/our-work/keeping-patient-data-safe/gdpr/gdpr-register/breast-screening-gdpr-information/breast-screening-information-system-bsis/breast-screening-information-system-bsis[3]</t>
  </si>
  <si>
    <t>/content/documents/corporate-website/about-nhs-digital/our-work/keeping-patient-data-safe/gdpr/gdpr-register/abdominal-aortic-aneurysm-aaa-screening-northern-ireland/abdominal-aortic-aneurysm-aaa-screening-northern-ireland[3]</t>
  </si>
  <si>
    <t>/content/documents/corporate-website/about-nhs-digital/our-work/keeping-patient-data-safe/gdpr/gdpr-register/abdominal-aortic-aneurysm-aaa-screening/abdominal-aortic-aneurysm-aaa-screening[3]</t>
  </si>
  <si>
    <t>/content/documents/corporate-website/about-nhs-digital/our-work/keeping-patient-data-safe/gdpr/gdpr-register/repeat-caller-service-rcs/repeat-caller-service-rcs[3]</t>
  </si>
  <si>
    <t>/content/documents/corporate-website/about-nhs-digital/our-work/keeping-patient-data-safe/gdpr/gdpr-register/nhs-health-checks/nhs-health-checks[3]</t>
  </si>
  <si>
    <t>/content/documents/corporate-website/about-nhs-digital/our-work/keeping-patient-data-safe/gdpr/gdpr-register/single-sign-on-sso/single-sign-on-sso[3]</t>
  </si>
  <si>
    <t>/content/documents/corporate-website/about-nhs-digital/our-work/keeping-patient-data-safe/gdpr/gdpr-register/quest-archive-manager-qam/quest-archive-manager-qam[3]</t>
  </si>
  <si>
    <t>/content/documents/corporate-website/about-nhs-digital/our-work/keeping-patient-data-safe/gdpr/gdpr-register/vmware-airwatch/vmware-airwatch[3]</t>
  </si>
  <si>
    <t>/content/documents/corporate-website/about-nhs-digital/our-work/keeping-patient-data-safe/gdpr/gdpr-register/medication-safety/medication-safety[3]</t>
  </si>
  <si>
    <t>/content/documents/corporate-website/about-nhs-digital/our-work/keeping-patient-data-safe/gdpr/gdpr-register/education-and-training-standards-online-benchmarking-application-esoba/education-and-training-standards-online-benchmarking-application-esoba[3]</t>
  </si>
  <si>
    <t>/content/documents/corporate-website/about-nhs-digital/our-work/keeping-patient-data-safe/gdpr/gdpr-register/improving-access-to-psychological-therapies-iapt/improving-access-to-psychological-therapies-iapt[3]</t>
  </si>
  <si>
    <t>/content/documents/corporate-website/about-nhs-digital/our-work/keeping-patient-data-safe/gdpr/gdpr-register/websense/websense[3]</t>
  </si>
  <si>
    <t>/content/documents/corporate-website/about-nhs-digital/our-work/keeping-patient-data-safe/gdpr/gdpr-register/it-skills-pathway/it-skills-pathway[3]</t>
  </si>
  <si>
    <t>/content/documents/corporate-website/about-nhs-digital/our-work/keeping-patient-data-safe/gdpr/gdpr-register/health-and-social-care-network-hscn-gdpr-information/health-and-social-care-network-hscn-internet-protocol-address-management-ipam-contacts/health-and-social-care-network-hscn-internet-protocol-address-management-ipam-contacts[3]</t>
  </si>
  <si>
    <t>/content/documents/corporate-website/about-nhs-digital/our-work/keeping-patient-data-safe/gdpr/gdpr-register/health-and-social-care-network-hscn-gdpr-information/health-and-social-care-network-hscn-connectivity-procurement/health-and-social-care-network-hscn-connectivity-procurement[3]</t>
  </si>
  <si>
    <t>/content/documents/corporate-website/about-nhs-digital/our-work/keeping-patient-data-safe/gdpr/gdpr-register/health-and-social-care-network-hscn-gdpr-information/health-and-social-care-network-hscn-connection-agreements/health-and-social-care-network-hscn-connection-agreements[3]</t>
  </si>
  <si>
    <t>/content/documents/corporate-website/about-nhs-digital/our-work/keeping-patient-data-safe/gdpr/gdpr-register/health-and-social-care-network-hscn-gdpr-information/health-and-social-care-network-hscn-complaint-information/health-and-social-care-network-hscn-complaint-information[3]</t>
  </si>
  <si>
    <t>/content/documents/corporate-website/about-nhs-digital/our-work/keeping-patient-data-safe/gdpr/gdpr-register/health-and-social-care-network-hscn-gdpr-information/health-and-social-care-network-hscn-network-monitoring-service-nms/health-and-social-care-network-hscn-network-monitoring-service-nms[3]</t>
  </si>
  <si>
    <t>/content/documents/corporate-website/about-nhs-digital/our-work/keeping-patient-data-safe/gdpr/gdpr-register/health-and-social-care-network-hscn-gdpr-information/health-and-social-care-network-hscn-network-analytics-service-nas/health-and-social-care-network-hscn-network-analytics-service-nas[3]</t>
  </si>
  <si>
    <t>/content/documents/corporate-website/about-nhs-digital/our-work/keeping-patient-data-safe/gdpr/gdpr-register/health-and-social-care-network-hscn-gdpr-information/integration-data-eider-sql/integration-data-eider-sql[3]</t>
  </si>
  <si>
    <t>/content/documents/corporate-website/about-nhs-digital/our-work/keeping-patient-data-safe/gdpr/gdpr-register/health-and-social-care-network-hscn-gdpr-information/health-and-social-care-network-hscn-supplier-contacts/health-and-social-care-network-hscn-supplier-contacts[3]</t>
  </si>
  <si>
    <t>/content/documents/corporate-website/about-nhs-digital/our-work/keeping-patient-data-safe/gdpr/gdpr-register/individual-general-practice-gp-level-data/individual-general-practice-gp-level-data[3]</t>
  </si>
  <si>
    <t>/content/documents/corporate-website/about-nhs-digital/our-work/keeping-patient-data-safe/gdpr/gdpr-register/health-and-social-care-network-hscn-gdpr-information/health-and-social-care-network-hscn-procurement-and-migration/health-and-social-care-network-hscn-procurement-and-migration[3]</t>
  </si>
  <si>
    <t>/content/documents/corporate-website/about-nhs-digital/our-work/keeping-patient-data-safe/gdpr/gdpr-register/health-and-social-care-network-hscn-gdpr-information/health-and-social-care-network-hscn-trust-funding/health-and-social-care-network-hscn-trust-funding[3]</t>
  </si>
  <si>
    <t>/content/documents/corporate-website/about-nhs-digital/our-work/keeping-patient-data-safe/gdpr/gdpr-register/carecert-collect/carecert-collect[3]</t>
  </si>
  <si>
    <t>/content/documents/corporate-website/about-nhs-digital/our-work/keeping-patient-data-safe/gdpr/gdpr-register/domain-name-system-dns-contacts/domain-name-system-dns-contacts[3]</t>
  </si>
  <si>
    <t>/content/documents/corporate-website/about-nhs-digital/our-work/keeping-patient-data-safe/gdpr/gdpr-register/data-services-for-commissioners-regional-offices-dscro-gdpr-information/data-services-for-commissioners-regional-offices-dscro-public-health-and-screening-services/data-services-for-commissioners-regional-offices-dscro-public-health-and-screening-services[3]</t>
  </si>
  <si>
    <t>/content/documents/corporate-website/about-nhs-digital/our-work/keeping-patient-data-safe/gdpr/gdpr-register/data-services-for-commissioners-regional-offices-dscro-gdpr-information/data-services-for-commissioners-regional-offices-dscro-primary-care-services/data-services-for-commissioners-regional-offices-dscro-primary-care-services[3]</t>
  </si>
  <si>
    <t>/content/documents/corporate-website/about-nhs-digital/our-work/keeping-patient-data-safe/gdpr/gdpr-register/data-services-for-commissioners-regional-offices-dscro-gdpr-information/data-services-for-commissioners-regional-offices-dscro-population-data/data-services-for-commissioners-regional-offices-dscro-population-data[3]</t>
  </si>
  <si>
    <t>/content/documents/corporate-website/about-nhs-digital/our-work/keeping-patient-data-safe/gdpr/gdpr-register/data-services-for-commissioners-regional-offices-dscro-gdpr-information/data-services-for-commissioners-regional-offices-dscro-other-data-not-elsewhere-classified-nec/data-services-for-commissioners-regional-offices-dscro-other-data-not-elsewhere-classified-nec[3]</t>
  </si>
  <si>
    <t>/content/documents/corporate-website/about-nhs-digital/our-work/keeping-patient-data-safe/gdpr/gdpr-register/data-services-for-commissioners-regional-offices-dscro-gdpr-information/data-services-for-commissioners-regional-offices-dscro-mental-health/data-services-for-commissioners-regional-offices-dscro-mental-health[3]</t>
  </si>
  <si>
    <t>/content/documents/corporate-website/about-nhs-digital/our-work/keeping-patient-data-safe/gdpr/gdpr-register/data-services-for-commissioners-regional-offices-dscro-gdpr-information/data-services-for-commissioners-regional-offices-dscro-experience-quality-and-outcomes/data-services-for-commissioners-regional-offices-dscro-experience-quality-and-outcomes[3]</t>
  </si>
  <si>
    <t>/content/documents/corporate-website/about-nhs-digital/our-work/keeping-patient-data-safe/gdpr/gdpr-register/data-services-for-commissioners-regional-offices-dscro-gdpr-information/data-services-for-commissioners-regional-offices-dscro-emergency-care/data-services-for-commissioners-regional-offices-dscro-emergency-care[3]</t>
  </si>
  <si>
    <t>/content/documents/corporate-website/about-nhs-digital/our-work/keeping-patient-data-safe/gdpr/gdpr-register/data-services-for-commissioners-regional-offices-dscro-gdpr-information/data-services-for-commissioners-regional-offices-dscro-diagnostic-services/data-services-for-commissioners-regional-offices-dscro-diagnostic-services[3]</t>
  </si>
  <si>
    <t>/content/documents/corporate-website/about-nhs-digital/our-work/keeping-patient-data-safe/gdpr/gdpr-register/data-services-for-commissioners-regional-offices-dscro-gdpr-information/data-services-for-commissioners-regional-offices-dscro-demand-for-service/data-services-for-commissioners-regional-offices-dscro-demand-for-service[3]</t>
  </si>
  <si>
    <t>/content/documents/corporate-website/about-nhs-digital/our-work/keeping-patient-data-safe/gdpr/gdpr-register/data-services-for-commissioners-regional-offices-dscro-gdpr-information/data-services-for-commissioners-regional-offices-dscro-community/data-services-for-commissioners-regional-offices-dscro-community[3]</t>
  </si>
  <si>
    <t>/content/documents/corporate-website/about-nhs-digital/our-work/keeping-patient-data-safe/gdpr/gdpr-register/data-services-for-commissioners-regional-offices-dscro-gdpr-information/data-services-for-commissioners-regional-offices-dscro-ambulance/data-services-for-commissioners-regional-offices-dscro-ambulance[3]</t>
  </si>
  <si>
    <t>/content/documents/corporate-website/about-nhs-digital/our-work/keeping-patient-data-safe/gdpr/gdpr-register/data-services-for-commissioners-regional-offices-dscro-gdpr-information/data-services-for-commissioners-regional-offices-dscro-acute/data-services-for-commissioners-regional-offices-dscro-acute[3]</t>
  </si>
  <si>
    <t>/content/documents/corporate-website/about-nhs-digital/our-work/keeping-patient-data-safe/gdpr/gdpr-register/service-management-cherwell-5-10/service-management-cherwell-5-10[3]</t>
  </si>
  <si>
    <t>/content/documents/corporate-website/about-nhs-digital/our-work/keeping-patient-data-safe/gdpr/gdpr-register/access-to-service-information-a2si-profile-updater/access-to-service-information-a2si-profile-updater[3]</t>
  </si>
  <si>
    <t>/content/documents/corporate-website/about-nhs-digital/our-work/keeping-patient-data-safe/gdpr/gdpr-register/birth-notifications/birth-notifications[3]</t>
  </si>
  <si>
    <t>/content/documents/corporate-website/about-nhs-digital/our-work/keeping-patient-data-safe/gdpr/gdpr-register/nhs-uk-photography-content/nhs-uk-photography-content[3]</t>
  </si>
  <si>
    <t>/content/documents/corporate-website/about-nhs-digital/our-work/keeping-patient-data-safe/gdpr/gdpr-register/clinical-coding-query-resolutions/clinical-coding-query-resolutions[3]</t>
  </si>
  <si>
    <t>/content/documents/corporate-website/about-nhs-digital/our-work/keeping-patient-data-safe/gdpr/gdpr-register/dental-working-patterns-survey/dental-working-patterns-survey[3]</t>
  </si>
  <si>
    <t>/content/documents/corporate-website/about-nhs-digital/our-work/keeping-patient-data-safe/gdpr/gdpr-register/cisco-jabber/cisco-jabber[3]</t>
  </si>
  <si>
    <t>/content/documents/corporate-website/about-nhs-digital/our-work/keeping-patient-data-safe/gdpr/gdpr-register/cctv/cctv[3]</t>
  </si>
  <si>
    <t>/content/documents/corporate-website/about-nhs-digital/our-work/keeping-patient-data-safe/gdpr/gdpr-register/cisco-unity-voicemail/cisco-unity-voicemail[3]</t>
  </si>
  <si>
    <t>/content/documents/corporate-website/about-nhs-digital/our-work/keeping-patient-data-safe/gdpr/gdpr-register/business-continuity-management-system-bcms-portal/business-continuity-management-system-bcms-portal[3]</t>
  </si>
  <si>
    <t>/content/documents/corporate-website/about-nhs-digital/our-work/keeping-patient-data-safe/gdpr/gdpr-register/business-continuity-management-system-bcms-sharepoint/business-continuity-management-system-bcms-sharepoint[3]</t>
  </si>
  <si>
    <t>Sensitivity</t>
  </si>
  <si>
    <t>Sections 254 (1) and 254(6) of the Health and Social Care Act 2012</t>
  </si>
  <si>
    <t>Section 254 of the Health and Social Care Act (HSCA) 2012. The legal basis for this is given by the Secretary of State for Health by using Section 251 of the National Health Service Act 2006.</t>
  </si>
  <si>
    <t>Section 254 of the Health and Social Care Act (HSCA) 2012</t>
  </si>
  <si>
    <t>Health and Social Care Act (2012) – Schedule 18, part 10 (1)</t>
  </si>
  <si>
    <t>section 254 of the Health and Social Care Act 2012</t>
  </si>
  <si>
    <t>LD Census</t>
  </si>
  <si>
    <t>Sections 254(1) and (6), 262(3) and (7), 274(2) and 304(9) and (10) of the Health and Social Care Act 2012 and Regulation 32 of the National Institute for Health and Social Care Excellence (Constitution and Functions) and the Health and Social Care Information Centre (Functions)</t>
  </si>
  <si>
    <t>S.254 (2)a of Health and Social Care Act 2012</t>
  </si>
  <si>
    <t>Health &amp; Social Care Act 2012, the Care Act 2014 and the Health and Care (Safety and Quality) Act 2015</t>
  </si>
  <si>
    <t>Section 254</t>
  </si>
  <si>
    <t>Indefinitely</t>
  </si>
  <si>
    <t>Organisation standards Codes and Reference (OSCAR)</t>
  </si>
  <si>
    <t>Health and Social Care Act 2012 Schedule 18, paragraph 10 (1)</t>
  </si>
  <si>
    <t>BCSS IoM</t>
  </si>
  <si>
    <t>Custome Relationship Management System (CRM)</t>
  </si>
  <si>
    <t>Source Code Repositories 1</t>
  </si>
  <si>
    <t>Source Code Repositories 2</t>
  </si>
  <si>
    <t>Training Quality Improvement Contacts Database-</t>
  </si>
  <si>
    <t>Health and Social Care Act (2012) Schedule 18 paragraph 10 (1)</t>
  </si>
  <si>
    <t>ESOBA</t>
  </si>
  <si>
    <t>Section 254 of the Heath and Social Care Act 2012</t>
  </si>
  <si>
    <t>Business Continuity Team and Business Continuity Plan Owners at NHS Digital</t>
  </si>
  <si>
    <t>As needed</t>
  </si>
  <si>
    <t>Under sections 254 (1) and 254(6) of the Health and Social Care Act 2012</t>
  </si>
  <si>
    <t>Integration Data EIDER SQL</t>
  </si>
  <si>
    <t>The Health and Social Care Act 2012 (Commencement No.4, Transitional, Savings and Transitory Provisions)</t>
  </si>
  <si>
    <t>Section the NHS Act 2006, Section 251, Health and Social Care Act 2012, Section 261(3).</t>
  </si>
  <si>
    <t>Section 254 of the Health and Social Care Act</t>
  </si>
  <si>
    <t>Health and Social Care Act 2012 Schedule 18 Part 10</t>
  </si>
  <si>
    <t>HSCN Connection Agreements</t>
  </si>
  <si>
    <t>Sections 254(1) and (6), 274(2), 304(9) and (10) of the Health and Social Care Act 2012</t>
  </si>
  <si>
    <t>HSCN IPAM Contacts</t>
  </si>
  <si>
    <t>Health and Social Care Act (2012) – Schedule 18, part 10 (1). Processing is necessary for the performance of a task carried out in the public interest or in the exercise of official authority vested in the controller (GDPR Article 6(1)(e))</t>
  </si>
  <si>
    <t>DSCRO 1</t>
  </si>
  <si>
    <t>Legal obligation: the processing is necessary for NHS Digitalto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t>
  </si>
  <si>
    <t>HSCN Network Analytics Service (NAS)</t>
  </si>
  <si>
    <t>DSCRO 2</t>
  </si>
  <si>
    <t>DSCRO 3</t>
  </si>
  <si>
    <t>DSCRO 4</t>
  </si>
  <si>
    <t>DSCRO 5</t>
  </si>
  <si>
    <t>DSCRO 6</t>
  </si>
  <si>
    <t>DSCRO 7</t>
  </si>
  <si>
    <t>DSCRO 8</t>
  </si>
  <si>
    <t>DSCRO 9</t>
  </si>
  <si>
    <t>DSCRO 10</t>
  </si>
  <si>
    <t>DSCRO 11</t>
  </si>
  <si>
    <t>DSCRO 12</t>
  </si>
  <si>
    <t>HSCN Network Monitoring Service (NMS)</t>
  </si>
  <si>
    <t>HSCN Connectivity Procurement</t>
  </si>
  <si>
    <t>HSCN Trust Funding</t>
  </si>
  <si>
    <t>HSCN Procurement and Migration</t>
  </si>
  <si>
    <t>GP Appointments Data in support of Winter Pressures</t>
  </si>
  <si>
    <t>Access to service information (A2SI) Profile Updater</t>
  </si>
  <si>
    <t>Profile updater holds contact details – name, tel number and alternative email address for the person completing a review of service information which includes demographics, opening and closing times.  This is currently only used by pharmacies who update their DoS information as part of NHS Englands Quarterly Payment scheme</t>
  </si>
  <si>
    <t>NHS Digital - CIS</t>
  </si>
  <si>
    <t>Health &amp; Social Care Act are 254 and 274</t>
  </si>
  <si>
    <t>Abdominal aortic aneurysm screening</t>
  </si>
  <si>
    <t>Estates Security Systems (Access Control)</t>
  </si>
  <si>
    <t>Abdominal aortic aneurysm screening Northern Ireland</t>
  </si>
  <si>
    <t>NC National Security Vetting</t>
  </si>
  <si>
    <t>NHSmail (NHS Digital usage)</t>
  </si>
  <si>
    <t>NHS Digital Communications Shadowing Programme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</si>
</sst>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Arial"/>
      <family val="2"/>
    </font>
    <font>
      <sz val="12"/>
      <color rgb="FFFF0000"/>
      <name val="Arial"/>
      <family val="2"/>
    </font>
    <font>
      <u/>
      <sz val="12"/>
      <color theme="10"/>
      <name val="Arial"/>
      <family val="2"/>
    </font>
    <font>
      <b/>
      <u/>
      <sz val="11"/>
      <color rgb="FF000000"/>
      <name val="Arial"/>
      <family val="2"/>
    </font>
    <font>
      <b/>
      <u/>
      <sz val="11"/>
      <color theme="1"/>
      <name val="Calibri"/>
      <family val="2"/>
    </font>
    <font>
      <sz val="12"/>
      <name val="Arial"/>
      <family val="2"/>
    </font>
    <font>
      <b/>
      <sz val="9"/>
      <color indexed="81"/>
      <name val="Tahoma"/>
      <family val="2"/>
    </font>
    <font>
      <sz val="9"/>
      <color indexed="81"/>
      <name val="Tahoma"/>
      <family val="2"/>
    </font>
    <font>
      <sz val="12"/>
      <color rgb="FF000000"/>
      <name val="Arial"/>
      <family val="2"/>
    </font>
    <font>
      <sz val="11"/>
      <color theme="1"/>
      <name val="Calibri"/>
      <family val="2"/>
    </font>
    <font>
      <b/>
      <sz val="12"/>
      <color theme="1"/>
      <name val="Arial"/>
      <family val="2"/>
    </font>
    <font>
      <b/>
      <sz val="11"/>
      <color theme="1"/>
      <name val="Calibri"/>
      <family val="2"/>
    </font>
    <font>
      <u/>
      <sz val="11"/>
      <color theme="1"/>
      <name val="Calibri"/>
      <family val="2"/>
    </font>
    <font>
      <b/>
      <u/>
      <sz val="12"/>
      <color theme="1"/>
      <name val="Arial"/>
      <family val="2"/>
    </font>
    <font>
      <sz val="5"/>
      <color rgb="FF22272F"/>
      <name val="Arial"/>
      <family val="2"/>
    </font>
    <font>
      <sz val="10"/>
      <name val="Nimbus Sans"/>
      <family val="2"/>
    </font>
    <font>
      <b/>
      <sz val="10"/>
      <name val="Nimbus Roman"/>
      <family val="1"/>
    </font>
    <font>
      <sz val="10"/>
      <name val="Nimbus Roman"/>
      <family val="1"/>
    </font>
    <font>
      <sz val="11"/>
      <color rgb="FF425563"/>
      <name val="Arial"/>
      <family val="2"/>
    </font>
  </fonts>
  <fills count="14">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rgb="FFD9E2F3"/>
        <bgColor indexed="64"/>
      </patternFill>
    </fill>
    <fill>
      <patternFill patternType="solid">
        <fgColor rgb="FFFFC000"/>
        <bgColor indexed="64"/>
      </patternFill>
    </fill>
    <fill>
      <patternFill patternType="solid">
        <fgColor rgb="FFA9D08E"/>
        <bgColor indexed="64"/>
      </patternFill>
    </fill>
    <fill>
      <patternFill patternType="solid">
        <fgColor theme="9" tint="0.59999389629810485"/>
        <bgColor indexed="64"/>
      </patternFill>
    </fill>
    <fill>
      <patternFill patternType="solid">
        <fgColor theme="2"/>
        <bgColor indexed="64"/>
      </patternFill>
    </fill>
    <fill>
      <patternFill patternType="solid">
        <fgColor rgb="FF92D050"/>
        <bgColor indexed="64"/>
      </patternFill>
    </fill>
    <fill>
      <patternFill patternType="solid">
        <fgColor theme="8" tint="0.79998168889431442"/>
        <bgColor theme="8" tint="0.79998168889431442"/>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theme="8"/>
      </left>
      <right style="thin">
        <color theme="8"/>
      </right>
      <top style="thin">
        <color theme="8"/>
      </top>
      <bottom style="thin">
        <color theme="8"/>
      </bottom>
      <diagonal/>
    </border>
  </borders>
  <cellStyleXfs count="3">
    <xf numFmtId="0" fontId="0" fillId="0" borderId="0"/>
    <xf numFmtId="0" fontId="2" fillId="0" borderId="0" applyNumberFormat="0" applyFill="0" applyBorder="0" applyAlignment="0" applyProtection="0"/>
    <xf numFmtId="0" fontId="15" fillId="0" borderId="0"/>
  </cellStyleXfs>
  <cellXfs count="82">
    <xf numFmtId="0" fontId="0" fillId="0" borderId="0" xfId="0"/>
    <xf numFmtId="0" fontId="3" fillId="4" borderId="0" xfId="0" applyFont="1" applyFill="1" applyAlignment="1">
      <alignment vertical="center" wrapText="1"/>
    </xf>
    <xf numFmtId="0" fontId="4" fillId="2" borderId="0" xfId="0" applyFont="1" applyFill="1" applyAlignment="1">
      <alignment horizontal="center" vertical="center" wrapText="1"/>
    </xf>
    <xf numFmtId="0" fontId="3" fillId="3" borderId="0" xfId="0" applyFont="1" applyFill="1" applyAlignment="1">
      <alignment vertical="center" wrapText="1"/>
    </xf>
    <xf numFmtId="0" fontId="0" fillId="0" borderId="0" xfId="0" applyAlignment="1">
      <alignment vertical="center" wrapText="1"/>
    </xf>
    <xf numFmtId="0" fontId="0" fillId="0" borderId="0" xfId="0" applyAlignment="1">
      <alignment wrapText="1"/>
    </xf>
    <xf numFmtId="0" fontId="0" fillId="3" borderId="0" xfId="0" applyFill="1" applyAlignment="1">
      <alignment wrapText="1"/>
    </xf>
    <xf numFmtId="0" fontId="1" fillId="0" borderId="0" xfId="0" applyFont="1" applyAlignment="1">
      <alignment wrapText="1"/>
    </xf>
    <xf numFmtId="0" fontId="1" fillId="0" borderId="0" xfId="0" applyFont="1" applyFill="1" applyAlignment="1">
      <alignment wrapText="1"/>
    </xf>
    <xf numFmtId="0" fontId="0" fillId="0" borderId="0" xfId="0" applyFill="1" applyAlignment="1">
      <alignment wrapText="1"/>
    </xf>
    <xf numFmtId="0" fontId="5" fillId="0" borderId="0" xfId="0" applyFont="1" applyFill="1" applyAlignment="1">
      <alignment wrapText="1"/>
    </xf>
    <xf numFmtId="0" fontId="1" fillId="5" borderId="0" xfId="0" applyFont="1" applyFill="1" applyAlignment="1">
      <alignment wrapText="1"/>
    </xf>
    <xf numFmtId="0" fontId="2" fillId="0" borderId="0" xfId="1" applyAlignment="1">
      <alignment horizontal="left" vertical="center" wrapText="1"/>
    </xf>
    <xf numFmtId="0" fontId="1" fillId="6" borderId="0" xfId="0" applyFont="1" applyFill="1" applyAlignment="1">
      <alignment wrapText="1"/>
    </xf>
    <xf numFmtId="0" fontId="8" fillId="0" borderId="0" xfId="0" applyFont="1" applyAlignment="1">
      <alignment wrapText="1"/>
    </xf>
    <xf numFmtId="0" fontId="9" fillId="0" borderId="0" xfId="0" applyFont="1"/>
    <xf numFmtId="0" fontId="2" fillId="0" borderId="0" xfId="1" applyAlignment="1">
      <alignment vertical="center" wrapText="1"/>
    </xf>
    <xf numFmtId="0" fontId="10" fillId="0" borderId="0" xfId="0" applyFont="1" applyAlignment="1">
      <alignment vertical="center" wrapText="1"/>
    </xf>
    <xf numFmtId="0" fontId="11" fillId="2" borderId="0" xfId="0" applyFont="1" applyFill="1" applyAlignment="1">
      <alignment vertical="center" wrapText="1"/>
    </xf>
    <xf numFmtId="0" fontId="12" fillId="3" borderId="0" xfId="0" applyFont="1" applyFill="1" applyAlignment="1">
      <alignment horizontal="center" vertical="center" wrapText="1"/>
    </xf>
    <xf numFmtId="0" fontId="11" fillId="7" borderId="0" xfId="0" applyFont="1" applyFill="1" applyAlignment="1">
      <alignment vertical="center" wrapText="1"/>
    </xf>
    <xf numFmtId="0" fontId="11" fillId="8" borderId="0" xfId="0" applyFont="1" applyFill="1" applyAlignment="1">
      <alignment vertical="center" wrapText="1"/>
    </xf>
    <xf numFmtId="0" fontId="12" fillId="9" borderId="0" xfId="0" applyFont="1" applyFill="1" applyAlignment="1">
      <alignment horizontal="center" vertical="center" wrapText="1"/>
    </xf>
    <xf numFmtId="0" fontId="4" fillId="2" borderId="0" xfId="0" applyFont="1" applyFill="1" applyAlignment="1">
      <alignment horizontal="center" vertical="center"/>
    </xf>
    <xf numFmtId="0" fontId="3" fillId="4" borderId="0" xfId="0" applyFont="1" applyFill="1" applyAlignment="1"/>
    <xf numFmtId="0" fontId="3" fillId="5" borderId="0" xfId="0" applyFont="1" applyFill="1" applyAlignment="1">
      <alignment vertical="center" wrapText="1"/>
    </xf>
    <xf numFmtId="0" fontId="0" fillId="9" borderId="0" xfId="0" applyFill="1" applyAlignment="1">
      <alignment wrapText="1"/>
    </xf>
    <xf numFmtId="0" fontId="0" fillId="0" borderId="0" xfId="0" applyAlignment="1"/>
    <xf numFmtId="0" fontId="0" fillId="9" borderId="0" xfId="0" applyFill="1" applyAlignment="1">
      <alignment horizontal="center" vertical="center" wrapText="1"/>
    </xf>
    <xf numFmtId="0" fontId="1" fillId="3" borderId="0" xfId="0" applyFont="1" applyFill="1" applyAlignment="1">
      <alignment wrapText="1"/>
    </xf>
    <xf numFmtId="0" fontId="0" fillId="0" borderId="1" xfId="0" applyFont="1" applyBorder="1" applyAlignment="1">
      <alignment wrapText="1"/>
    </xf>
    <xf numFmtId="0" fontId="2" fillId="0" borderId="0" xfId="1" applyAlignment="1">
      <alignment wrapText="1"/>
    </xf>
    <xf numFmtId="0" fontId="0" fillId="10" borderId="1" xfId="0" applyFont="1" applyFill="1" applyBorder="1" applyAlignment="1">
      <alignment wrapText="1"/>
    </xf>
    <xf numFmtId="0" fontId="2" fillId="9" borderId="0" xfId="1" applyFont="1" applyFill="1" applyAlignment="1">
      <alignment wrapText="1"/>
    </xf>
    <xf numFmtId="0" fontId="2" fillId="9" borderId="0" xfId="1" applyFill="1" applyAlignment="1">
      <alignment wrapText="1"/>
    </xf>
    <xf numFmtId="0" fontId="2" fillId="0" borderId="0" xfId="1" applyFill="1" applyAlignment="1">
      <alignment wrapText="1"/>
    </xf>
    <xf numFmtId="0" fontId="3" fillId="4" borderId="0" xfId="0" applyFont="1" applyFill="1" applyAlignment="1">
      <alignment wrapText="1"/>
    </xf>
    <xf numFmtId="0" fontId="3" fillId="11" borderId="0" xfId="0" applyFont="1" applyFill="1" applyAlignment="1">
      <alignment wrapText="1"/>
    </xf>
    <xf numFmtId="0" fontId="0" fillId="11" borderId="0" xfId="0" applyFill="1" applyAlignment="1">
      <alignment wrapText="1"/>
    </xf>
    <xf numFmtId="0" fontId="0" fillId="0" borderId="0" xfId="0" applyFont="1" applyAlignment="1">
      <alignment wrapText="1"/>
    </xf>
    <xf numFmtId="0" fontId="2" fillId="0" borderId="0" xfId="1" applyFont="1" applyAlignment="1">
      <alignment wrapText="1"/>
    </xf>
    <xf numFmtId="0" fontId="13" fillId="0" borderId="0" xfId="0" applyFont="1"/>
    <xf numFmtId="0" fontId="1" fillId="11" borderId="0" xfId="0" applyFont="1" applyFill="1" applyAlignment="1">
      <alignment wrapText="1"/>
    </xf>
    <xf numFmtId="14" fontId="0" fillId="0" borderId="0" xfId="0" applyNumberFormat="1" applyAlignment="1">
      <alignment vertical="center"/>
    </xf>
    <xf numFmtId="0" fontId="0" fillId="0" borderId="0" xfId="0" applyAlignment="1">
      <alignment vertical="center"/>
    </xf>
    <xf numFmtId="0" fontId="0" fillId="0" borderId="0" xfId="0" quotePrefix="1" applyAlignment="1">
      <alignment vertical="center" wrapText="1"/>
    </xf>
    <xf numFmtId="0" fontId="0" fillId="0" borderId="0" xfId="0" quotePrefix="1" applyAlignment="1">
      <alignment wrapText="1"/>
    </xf>
    <xf numFmtId="0" fontId="5" fillId="0" borderId="0" xfId="0" applyFont="1" applyAlignment="1">
      <alignment wrapText="1"/>
    </xf>
    <xf numFmtId="0" fontId="5" fillId="0" borderId="0" xfId="0" quotePrefix="1" applyFont="1" applyAlignment="1">
      <alignment wrapText="1"/>
    </xf>
    <xf numFmtId="0" fontId="14" fillId="0" borderId="0" xfId="0" applyFont="1"/>
    <xf numFmtId="0" fontId="0" fillId="9" borderId="0" xfId="0" applyFill="1"/>
    <xf numFmtId="0" fontId="0" fillId="0" borderId="0" xfId="0" applyFill="1"/>
    <xf numFmtId="14" fontId="0" fillId="0" borderId="0" xfId="0" applyNumberFormat="1"/>
    <xf numFmtId="0" fontId="2" fillId="9" borderId="0" xfId="1" applyFill="1" applyAlignment="1">
      <alignment horizontal="left" vertical="center" wrapText="1"/>
    </xf>
    <xf numFmtId="0" fontId="10" fillId="0" borderId="0" xfId="0" applyFont="1" applyAlignment="1">
      <alignment wrapText="1"/>
    </xf>
    <xf numFmtId="0" fontId="11" fillId="2" borderId="0" xfId="0" applyFont="1" applyFill="1" applyAlignment="1">
      <alignment vertical="top" wrapText="1"/>
    </xf>
    <xf numFmtId="0" fontId="11" fillId="7" borderId="0" xfId="0" applyFont="1" applyFill="1" applyAlignment="1">
      <alignment vertical="top" wrapText="1"/>
    </xf>
    <xf numFmtId="0" fontId="11" fillId="8" borderId="0" xfId="0" applyFont="1" applyFill="1" applyAlignment="1">
      <alignment vertical="top" wrapText="1"/>
    </xf>
    <xf numFmtId="0" fontId="0" fillId="12" borderId="0" xfId="0" applyFill="1"/>
    <xf numFmtId="0" fontId="0" fillId="12" borderId="0" xfId="0" applyFill="1" applyAlignment="1">
      <alignment wrapText="1"/>
    </xf>
    <xf numFmtId="0" fontId="0" fillId="12" borderId="1" xfId="0" applyFont="1" applyFill="1" applyBorder="1"/>
    <xf numFmtId="0" fontId="0" fillId="12" borderId="0" xfId="0" applyNumberFormat="1" applyFill="1" applyAlignment="1">
      <alignment wrapText="1"/>
    </xf>
    <xf numFmtId="0" fontId="0" fillId="13" borderId="0" xfId="0" applyFill="1"/>
    <xf numFmtId="0" fontId="0" fillId="13" borderId="0" xfId="0" applyFill="1" applyAlignment="1">
      <alignment wrapText="1"/>
    </xf>
    <xf numFmtId="0" fontId="0" fillId="13" borderId="0" xfId="0" applyNumberFormat="1" applyFill="1" applyAlignment="1">
      <alignment wrapText="1"/>
    </xf>
    <xf numFmtId="0" fontId="2" fillId="12" borderId="0" xfId="1" applyFill="1" applyAlignment="1">
      <alignment wrapText="1"/>
    </xf>
    <xf numFmtId="0" fontId="1" fillId="12" borderId="0" xfId="0" applyFont="1" applyFill="1"/>
    <xf numFmtId="0" fontId="0" fillId="0" borderId="1" xfId="0" applyFont="1" applyFill="1" applyBorder="1" applyAlignment="1">
      <alignment wrapText="1"/>
    </xf>
    <xf numFmtId="0" fontId="0" fillId="0" borderId="1" xfId="0" applyFont="1" applyFill="1" applyBorder="1"/>
    <xf numFmtId="0" fontId="0" fillId="5" borderId="0" xfId="0" applyFill="1"/>
    <xf numFmtId="0" fontId="16" fillId="0" borderId="0" xfId="2" applyFont="1" applyAlignment="1">
      <alignment horizontal="center" wrapText="1"/>
    </xf>
    <xf numFmtId="0" fontId="16" fillId="0" borderId="0" xfId="2" applyFont="1" applyAlignment="1">
      <alignment horizontal="left" wrapText="1"/>
    </xf>
    <xf numFmtId="0" fontId="15" fillId="0" borderId="0" xfId="2"/>
    <xf numFmtId="0" fontId="17" fillId="0" borderId="0" xfId="2" applyFont="1" applyAlignment="1">
      <alignment wrapText="1"/>
    </xf>
    <xf numFmtId="0" fontId="17" fillId="0" borderId="0" xfId="2" applyFont="1" applyAlignment="1">
      <alignment horizontal="left" wrapText="1"/>
    </xf>
    <xf numFmtId="0" fontId="15" fillId="0" borderId="0" xfId="2" applyAlignment="1">
      <alignment horizontal="left"/>
    </xf>
    <xf numFmtId="0" fontId="1" fillId="13" borderId="0" xfId="0" applyFont="1" applyFill="1" applyAlignment="1">
      <alignment wrapText="1"/>
    </xf>
    <xf numFmtId="0" fontId="0" fillId="0" borderId="0" xfId="0" applyAlignment="1">
      <alignment horizontal="center" vertical="center" wrapText="1"/>
    </xf>
    <xf numFmtId="0" fontId="1" fillId="12" borderId="0" xfId="0" applyFont="1" applyFill="1" applyAlignment="1">
      <alignment wrapText="1"/>
    </xf>
    <xf numFmtId="0" fontId="9" fillId="12" borderId="0" xfId="0" applyFont="1" applyFill="1"/>
    <xf numFmtId="0" fontId="0" fillId="3" borderId="1" xfId="0" applyFont="1" applyFill="1" applyBorder="1" applyAlignment="1">
      <alignment wrapText="1"/>
    </xf>
    <xf numFmtId="0" fontId="18" fillId="0" borderId="0" xfId="0" applyFont="1"/>
  </cellXfs>
  <cellStyles count="3">
    <cellStyle name="Hyperlink" xfId="1" builtinId="8"/>
    <cellStyle name="Normal" xfId="0" builtinId="0"/>
    <cellStyle name="Normal 2" xfId="2" xr:uid="{BB5391AF-39E2-46C1-A098-6C8C8509AA4E}"/>
  </cellStyles>
  <dxfs count="216">
    <dxf>
      <fill>
        <patternFill>
          <fgColor indexed="64"/>
          <bgColor theme="0"/>
        </patternFill>
      </fill>
      <alignment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numFmt numFmtId="0" formatCode="General"/>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horizontal="general" vertical="bottom" textRotation="0" wrapText="1" indent="0" justifyLastLine="0" shrinkToFit="0" readingOrder="0"/>
    </dxf>
    <dxf>
      <fill>
        <patternFill>
          <fgColor indexed="64"/>
          <bgColor theme="0"/>
        </patternFill>
      </fill>
      <alignment textRotation="0" wrapText="1" indent="0" justifyLastLine="0" shrinkToFit="0" readingOrder="0"/>
    </dxf>
    <dxf>
      <numFmt numFmtId="0" formatCode="General"/>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numFmt numFmtId="0" formatCode="General"/>
      <fill>
        <patternFill>
          <fgColor indexed="64"/>
          <bgColor theme="0"/>
        </patternFill>
      </fill>
      <alignment textRotation="0" wrapText="1" indent="0" justifyLastLine="0" shrinkToFit="0" readingOrder="0"/>
    </dxf>
    <dxf>
      <numFmt numFmtId="0" formatCode="General"/>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numFmt numFmtId="0" formatCode="General"/>
      <fill>
        <patternFill>
          <fgColor indexed="64"/>
          <bgColor theme="0"/>
        </patternFill>
      </fill>
      <alignment textRotation="0" wrapText="1" indent="0" justifyLastLine="0" shrinkToFit="0" readingOrder="0"/>
    </dxf>
    <dxf>
      <numFmt numFmtId="0" formatCode="General"/>
      <fill>
        <patternFill>
          <fgColor indexed="64"/>
          <bgColor theme="0"/>
        </patternFill>
      </fill>
      <alignment horizontal="general" vertical="bottom" textRotation="0" wrapText="1" indent="0" justifyLastLine="0" shrinkToFit="0" readingOrder="0"/>
    </dxf>
    <dxf>
      <numFmt numFmtId="0" formatCode="General"/>
      <fill>
        <patternFill>
          <fgColor indexed="64"/>
          <bgColor theme="0"/>
        </patternFill>
      </fill>
      <alignment textRotation="0" wrapText="1" indent="0" justifyLastLine="0" shrinkToFit="0" readingOrder="0"/>
    </dxf>
    <dxf>
      <numFmt numFmtId="0" formatCode="General"/>
      <fill>
        <patternFill>
          <fgColor indexed="64"/>
          <bgColor theme="0"/>
        </patternFill>
      </fill>
      <alignment textRotation="0" wrapText="1" indent="0" justifyLastLine="0" shrinkToFit="0" readingOrder="0"/>
    </dxf>
    <dxf>
      <numFmt numFmtId="0" formatCode="General"/>
      <fill>
        <patternFill>
          <fgColor indexed="64"/>
          <bgColor theme="0"/>
        </patternFill>
      </fill>
      <alignment textRotation="0" wrapText="1" indent="0" justifyLastLine="0" shrinkToFit="0" readingOrder="0"/>
    </dxf>
    <dxf>
      <numFmt numFmtId="0" formatCode="General"/>
      <fill>
        <patternFill>
          <fgColor indexed="64"/>
          <bgColor theme="0"/>
        </patternFill>
      </fill>
      <alignment textRotation="0" wrapText="1" indent="0" justifyLastLine="0" shrinkToFit="0" readingOrder="0"/>
    </dxf>
    <dxf>
      <numFmt numFmtId="0" formatCode="General"/>
      <fill>
        <patternFill>
          <fgColor indexed="64"/>
          <bgColor theme="0"/>
        </patternFill>
      </fill>
      <alignment textRotation="0" wrapText="1" indent="0" justifyLastLine="0" shrinkToFit="0" readingOrder="0"/>
    </dxf>
    <dxf>
      <numFmt numFmtId="0" formatCode="General"/>
      <fill>
        <patternFill>
          <fgColor indexed="64"/>
          <bgColor theme="0"/>
        </patternFill>
      </fill>
      <alignment textRotation="0" wrapText="1" indent="0" justifyLastLine="0" shrinkToFit="0" readingOrder="0"/>
    </dxf>
    <dxf>
      <numFmt numFmtId="0" formatCode="General"/>
      <fill>
        <patternFill>
          <fgColor indexed="64"/>
          <bgColor theme="0"/>
        </patternFill>
      </fill>
      <alignment textRotation="0" wrapText="1" indent="0" justifyLastLine="0" shrinkToFit="0" readingOrder="0"/>
    </dxf>
    <dxf>
      <numFmt numFmtId="0" formatCode="General"/>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numFmt numFmtId="0" formatCode="General"/>
      <fill>
        <patternFill>
          <fgColor indexed="64"/>
          <bgColor theme="0"/>
        </patternFill>
      </fill>
      <alignment textRotation="0" wrapText="1" indent="0" justifyLastLine="0" shrinkToFit="0" readingOrder="0"/>
    </dxf>
    <dxf>
      <numFmt numFmtId="0" formatCode="General"/>
      <fill>
        <patternFill>
          <fgColor indexed="64"/>
          <bgColor theme="0"/>
        </patternFill>
      </fill>
      <alignment textRotation="0" wrapText="1" indent="0" justifyLastLine="0" shrinkToFit="0" readingOrder="0"/>
    </dxf>
    <dxf>
      <numFmt numFmtId="0" formatCode="General"/>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numFmt numFmtId="0" formatCode="General"/>
      <fill>
        <patternFill>
          <fgColor indexed="64"/>
          <bgColor theme="0"/>
        </patternFill>
      </fill>
      <alignment textRotation="0" wrapText="1" indent="0" justifyLastLine="0" shrinkToFit="0" readingOrder="0"/>
    </dxf>
    <dxf>
      <numFmt numFmtId="0" formatCode="General"/>
      <fill>
        <patternFill>
          <fgColor indexed="64"/>
          <bgColor theme="0"/>
        </patternFill>
      </fill>
      <alignment textRotation="0" wrapText="1" indent="0" justifyLastLine="0" shrinkToFit="0" readingOrder="0"/>
    </dxf>
    <dxf>
      <numFmt numFmtId="0" formatCode="General"/>
      <fill>
        <patternFill>
          <fgColor indexed="64"/>
          <bgColor theme="0"/>
        </patternFill>
      </fill>
      <alignment textRotation="0" wrapText="1" indent="0" justifyLastLine="0" shrinkToFit="0" readingOrder="0"/>
    </dxf>
    <dxf>
      <numFmt numFmtId="0" formatCode="General"/>
      <fill>
        <patternFill>
          <fgColor indexed="64"/>
          <bgColor theme="0"/>
        </patternFill>
      </fill>
      <alignment textRotation="0" wrapText="1" indent="0" justifyLastLine="0" shrinkToFit="0" readingOrder="0"/>
    </dxf>
    <dxf>
      <numFmt numFmtId="0" formatCode="General"/>
      <fill>
        <patternFill>
          <fgColor indexed="64"/>
          <bgColor theme="0"/>
        </patternFill>
      </fill>
      <alignment textRotation="0" wrapText="1" indent="0" justifyLastLine="0" shrinkToFit="0" readingOrder="0"/>
    </dxf>
    <dxf>
      <numFmt numFmtId="0" formatCode="General"/>
      <fill>
        <patternFill>
          <fgColor indexed="64"/>
          <bgColor theme="0"/>
        </patternFill>
      </fill>
      <alignment textRotation="0" wrapText="1" indent="0" justifyLastLine="0" shrinkToFit="0" readingOrder="0"/>
    </dxf>
    <dxf>
      <numFmt numFmtId="0" formatCode="General"/>
      <fill>
        <patternFill patternType="solid">
          <fgColor indexed="64"/>
          <bgColor theme="0"/>
        </patternFill>
      </fill>
      <alignment horizontal="general" vertical="bottom" textRotation="0" wrapText="1" indent="0" justifyLastLine="0" shrinkToFit="0" readingOrder="0"/>
    </dxf>
    <dxf>
      <fill>
        <patternFill patternType="solid">
          <fgColor indexed="64"/>
          <bgColor theme="0"/>
        </patternFill>
      </fill>
      <alignment textRotation="0" wrapText="1" indent="0" justifyLastLine="0" shrinkToFit="0" readingOrder="0"/>
    </dxf>
    <dxf>
      <fill>
        <patternFill patternType="solid">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1" indent="0" justifyLastLine="0" shrinkToFit="0" readingOrder="0"/>
    </dxf>
    <dxf>
      <fill>
        <patternFill>
          <fgColor indexed="64"/>
          <bgColor theme="0"/>
        </patternFill>
      </fill>
      <alignment textRotation="0" wrapText="0" indent="0" justifyLastLine="0" shrinkToFit="0" readingOrder="0"/>
    </dxf>
    <dxf>
      <font>
        <b/>
        <i val="0"/>
        <strike val="0"/>
        <condense val="0"/>
        <extend val="0"/>
        <outline val="0"/>
        <shadow val="0"/>
        <u/>
        <vertAlign val="baseline"/>
        <sz val="11"/>
        <color rgb="FF000000"/>
        <name val="Arial"/>
        <family val="2"/>
        <scheme val="none"/>
      </font>
      <fill>
        <patternFill patternType="solid">
          <fgColor indexed="64"/>
          <bgColor rgb="FFD9E2F3"/>
        </patternFill>
      </fill>
      <alignment horizontal="general" vertical="bottom" textRotation="0" wrapText="0" indent="0" justifyLastLine="0" shrinkToFit="0" readingOrder="0"/>
    </dxf>
    <dxf>
      <font>
        <color rgb="FF006100"/>
      </font>
      <fill>
        <patternFill>
          <bgColor rgb="FFC6EFCE"/>
        </patternFill>
      </fill>
    </dxf>
    <dxf>
      <alignment textRotation="0" wrapText="1" indent="0" justifyLastLine="0" shrinkToFit="0" readingOrder="0"/>
    </dxf>
    <dxf>
      <alignment textRotation="0" wrapText="0" indent="0" justifyLastLine="0" shrinkToFit="0" readingOrder="0"/>
    </dxf>
    <dxf>
      <font>
        <b/>
        <i val="0"/>
        <strike val="0"/>
        <condense val="0"/>
        <extend val="0"/>
        <outline val="0"/>
        <shadow val="0"/>
        <u/>
        <vertAlign val="baseline"/>
        <sz val="11"/>
        <color rgb="FF000000"/>
        <name val="Arial"/>
        <family val="2"/>
        <scheme val="none"/>
      </font>
      <fill>
        <patternFill patternType="solid">
          <fgColor indexed="64"/>
          <bgColor rgb="FFD9E2F3"/>
        </patternFill>
      </fill>
      <alignment horizontal="general" vertical="bottom" textRotation="0" wrapText="0" indent="0" justifyLastLine="0" shrinkToFit="0" readingOrder="0"/>
    </dxf>
    <dxf>
      <fill>
        <patternFill patternType="none">
          <fgColor indexed="64"/>
          <bgColor auto="1"/>
        </patternFill>
      </fill>
      <alignment textRotation="0" wrapText="1" indent="0" justifyLastLine="0" shrinkToFit="0" readingOrder="0"/>
    </dxf>
    <dxf>
      <fill>
        <patternFill patternType="none">
          <fgColor rgb="FF000000"/>
          <bgColor auto="1"/>
        </patternFill>
      </fill>
      <alignment textRotation="0" wrapText="0" indent="0" justifyLastLine="0" shrinkToFit="0" readingOrder="0"/>
    </dxf>
    <dxf>
      <font>
        <b/>
        <i val="0"/>
        <strike val="0"/>
        <condense val="0"/>
        <extend val="0"/>
        <outline val="0"/>
        <shadow val="0"/>
        <u/>
        <vertAlign val="baseline"/>
        <sz val="11"/>
        <color rgb="FF000000"/>
        <name val="Arial"/>
        <family val="2"/>
        <scheme val="none"/>
      </font>
      <fill>
        <patternFill patternType="solid">
          <fgColor indexed="64"/>
          <bgColor rgb="FFD9E2F3"/>
        </patternFill>
      </fill>
      <alignment horizontal="general" vertical="bottom" textRotation="0" wrapText="0" indent="0" justifyLastLine="0" shrinkToFit="0" readingOrder="0"/>
    </dxf>
    <dxf>
      <alignment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numFmt numFmtId="0" formatCode="General"/>
      <alignment textRotation="0" wrapText="0" indent="0" justifyLastLine="0" shrinkToFit="0" readingOrder="0"/>
    </dxf>
    <dxf>
      <alignment textRotation="0" wrapText="1" indent="0" justifyLastLine="0" shrinkToFit="0" readingOrder="0"/>
    </dxf>
    <dxf>
      <alignment textRotation="0" wrapText="1" indent="0" justifyLastLine="0" shrinkToFit="0" readingOrder="0"/>
    </dxf>
    <dxf>
      <alignment horizontal="general" vertical="bottom" textRotation="0" wrapText="1" indent="0" justifyLastLine="0" shrinkToFit="0" readingOrder="0"/>
    </dxf>
    <dxf>
      <alignment textRotation="0" wrapText="1" indent="0" justifyLastLine="0" shrinkToFit="0" readingOrder="0"/>
    </dxf>
    <dxf>
      <alignment horizontal="general" vertical="bottom" textRotation="0" wrapText="1" indent="0" justifyLastLine="0" shrinkToFit="0" readingOrder="0"/>
    </dxf>
    <dxf>
      <alignment textRotation="0" wrapText="1" indent="0" justifyLastLine="0" shrinkToFit="0" readingOrder="0"/>
    </dxf>
    <dxf>
      <numFmt numFmtId="0" formatCode="General"/>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numFmt numFmtId="0" formatCode="General"/>
      <alignment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fill>
        <patternFill patternType="solid">
          <fgColor indexed="64"/>
          <bgColor rgb="FFFFFF00"/>
        </patternFill>
      </fill>
      <alignment textRotation="0" wrapText="1" indent="0" justifyLastLine="0" shrinkToFit="0" readingOrder="0"/>
    </dxf>
    <dxf>
      <fill>
        <patternFill patternType="solid">
          <fgColor indexed="64"/>
          <bgColor rgb="FFFFFF00"/>
        </patternFill>
      </fill>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0" indent="0" justifyLastLine="0" shrinkToFit="0" readingOrder="0"/>
    </dxf>
    <dxf>
      <font>
        <b/>
        <i val="0"/>
        <strike val="0"/>
        <condense val="0"/>
        <extend val="0"/>
        <outline val="0"/>
        <shadow val="0"/>
        <u/>
        <vertAlign val="baseline"/>
        <sz val="11"/>
        <color rgb="FF000000"/>
        <name val="Arial"/>
        <family val="2"/>
        <scheme val="none"/>
      </font>
      <fill>
        <patternFill patternType="solid">
          <fgColor indexed="64"/>
          <bgColor rgb="FFD9E2F3"/>
        </patternFill>
      </fill>
      <alignment horizontal="general" vertical="bottom" textRotation="0" wrapText="0" indent="0" justifyLastLine="0" shrinkToFit="0" readingOrder="0"/>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DPR%20-Transparency%20Notice%20Data%2031May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DPR%20-Transparency%20Notice%20Data%2017May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ersonal/paha5_hscic_gov_uk/Documents/IGBA/DOT/second%20attempt%20gdp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 may 2018"/>
      <sheetName val="Sheet5"/>
      <sheetName val="in system and going in"/>
      <sheetName val="23rd may macro Final"/>
      <sheetName val="22nd may macro (PH Edit) backup"/>
      <sheetName val="22may bds"/>
      <sheetName val="18th may macro"/>
      <sheetName val="4th May 2018 macro"/>
      <sheetName val="Sheet3"/>
      <sheetName val="17th May 2018 macro backup"/>
      <sheetName val="17th May 2018 macro (PH Edit)"/>
      <sheetName val="Sheet2"/>
      <sheetName val="Column Mapping"/>
      <sheetName val="Lawful-&gt;rights map"/>
      <sheetName val="CSV-GDPR document"/>
      <sheetName val="TransparencyChecklistsSummary"/>
      <sheetName val="GDPR Field Specification"/>
      <sheetName val="TransparencyChecklists"/>
      <sheetName val="Sheet1"/>
      <sheetName val="Put docs c gdpr, run wordscrap"/>
      <sheetName val="gdpr sharepoint"/>
      <sheetName val="UR IA list"/>
    </sheetNames>
    <sheetDataSet>
      <sheetData sheetId="0"/>
      <sheetData sheetId="1"/>
      <sheetData sheetId="2"/>
      <sheetData sheetId="3"/>
      <sheetData sheetId="4"/>
      <sheetData sheetId="5">
        <row r="2">
          <cell r="CZ2" t="str">
            <v>DCR0000117</v>
          </cell>
          <cell r="DA2" t="str">
            <v>Organisation Data Service (ODS)</v>
          </cell>
          <cell r="DB2" t="str">
            <v>NHS Digital, 1, Trevelyan Square, Boar Lane, Leeds LS1 6AE0300 303 5678enquiries@nhsdigital.nhs.ukData Protection Officer – Catherine Nicholson</v>
          </cell>
          <cell r="DC2" t="str">
            <v>To provide reference data in support of the NHS and Social Care IT systems</v>
          </cell>
          <cell r="DD2" t="str">
            <v>Yes- reference data is required to to allow the identificastion of key roles within the NHS/Social CareHealth and Social Care Act 2012 Schedule 18, paragraph 10 (1)Article 6 (1e) – Public task - processing is necessary for the performance of a task carried out in the public interest or in the exercise of official authority vested in the controller</v>
          </cell>
          <cell r="DE2"/>
          <cell r="DF2">
            <v>0</v>
          </cell>
          <cell r="DG2" t="str">
            <v>No transfer to third countriesbut data is available on WWW. Data provides forenames and surname with only a relationship to a work address.</v>
          </cell>
          <cell r="DH2" t="str">
            <v>Data is ‘open’ so all data is supplied on the public domain.</v>
          </cell>
          <cell r="DI2" t="str">
            <v>Data is ‘live’ within registers this is replaced if the role holder changes. No historic data is captured.</v>
          </cell>
          <cell r="DJ2" t="b">
            <v>1</v>
          </cell>
          <cell r="DK2" t="b">
            <v>1</v>
          </cell>
          <cell r="DL2" t="b">
            <v>1</v>
          </cell>
          <cell r="DM2" t="b">
            <v>0</v>
          </cell>
          <cell r="DN2" t="b">
            <v>1</v>
          </cell>
          <cell r="DO2" t="b">
            <v>0</v>
          </cell>
          <cell r="DP2" t="b">
            <v>1</v>
          </cell>
          <cell r="DQ2" t="b">
            <v>1</v>
          </cell>
          <cell r="DR2" t="str">
            <v>Requests to remove this data can be requested through the ODS second line support team contactable on – 0300 3034 034However, not relying on consent as processing condition</v>
          </cell>
          <cell r="DS2">
            <v>0</v>
          </cell>
          <cell r="DT2" t="str">
            <v xml:space="preserve">No automated decision making/profiling is used in the collation of this data. </v>
          </cell>
          <cell r="DU2" t="str">
            <v>https://digital.nhs.uk/services/nhs-pathways</v>
          </cell>
        </row>
        <row r="3">
          <cell r="CZ3" t="str">
            <v>IA00000071</v>
          </cell>
          <cell r="DA3" t="str">
            <v>Terminology and Classifications</v>
          </cell>
          <cell r="DB3">
            <v>0</v>
          </cell>
          <cell r="DC3" t="str">
            <v>RetrievalStorageUse</v>
          </cell>
          <cell r="DD3" t="str">
            <v>Processing is necessary for the performance of a task carried out in the public interest or in the exercise of official authority vested in the controller</v>
          </cell>
          <cell r="DE3"/>
          <cell r="DF3">
            <v>0</v>
          </cell>
          <cell r="DG3" t="str">
            <v>No transfer to third countries</v>
          </cell>
          <cell r="DH3" t="str">
            <v>NHS Digital staff</v>
          </cell>
          <cell r="DI3" t="str">
            <v>Until such time as the subject requests that it be deleted and/or in the case of approved clinical coding trainers and auditors, until such time as the subject ceases to be an approved trainer or auditor.</v>
          </cell>
          <cell r="DJ3" t="b">
            <v>0</v>
          </cell>
          <cell r="DK3" t="b">
            <v>0</v>
          </cell>
          <cell r="DL3" t="b">
            <v>0</v>
          </cell>
          <cell r="DM3" t="b">
            <v>0</v>
          </cell>
          <cell r="DN3" t="b">
            <v>0</v>
          </cell>
          <cell r="DO3" t="b">
            <v>0</v>
          </cell>
          <cell r="DP3" t="b">
            <v>0</v>
          </cell>
          <cell r="DQ3" t="b">
            <v>0</v>
          </cell>
          <cell r="DR3" t="str">
            <v>The subject may request to be removed from our distribution lists, or in the case of approved clinical coding trainers and auditors who have ceased to occupy the role, they may request that we delete their details.</v>
          </cell>
          <cell r="DS3" t="str">
            <v>N/A (all personal data we hold is provided by the subject)</v>
          </cell>
          <cell r="DT3" t="str">
            <v>No automated decision-making is performed using the data.</v>
          </cell>
          <cell r="DU3" t="str">
            <v>https://digital.nhs.uk/services/general-practice-gp-collections/service-information/gp2drs-diabetic-eye-screening-programme</v>
          </cell>
        </row>
        <row r="4">
          <cell r="CZ4" t="str">
            <v>IAR0000166</v>
          </cell>
          <cell r="DA4" t="str">
            <v>NHS e-Referral Service (e-RS)</v>
          </cell>
          <cell r="DB4" t="str">
            <v>Patients can access e-RS via the Manage Your Referral application to book or change an appointment</v>
          </cell>
          <cell r="DC4" t="str">
            <v>To book/manage appointments</v>
          </cell>
          <cell r="DD4" t="str">
            <v>Direction from SofS</v>
          </cell>
          <cell r="DE4"/>
          <cell r="DF4" t="str">
            <v>Yes</v>
          </cell>
          <cell r="DG4" t="str">
            <v>none</v>
          </cell>
          <cell r="DH4" t="str">
            <v>GPs and hospital trusts</v>
          </cell>
          <cell r="DI4" t="str">
            <v>Up to 25 years as clinical data may form part of a patient’s medical record</v>
          </cell>
          <cell r="DJ4" t="b">
            <v>0</v>
          </cell>
          <cell r="DK4" t="b">
            <v>0</v>
          </cell>
          <cell r="DL4" t="b">
            <v>0</v>
          </cell>
          <cell r="DM4" t="b">
            <v>0</v>
          </cell>
          <cell r="DN4" t="b">
            <v>0</v>
          </cell>
          <cell r="DO4" t="b">
            <v>0</v>
          </cell>
          <cell r="DP4" t="b">
            <v>0</v>
          </cell>
          <cell r="DQ4" t="b">
            <v>0</v>
          </cell>
          <cell r="DR4" t="str">
            <v>Consent N/A</v>
          </cell>
          <cell r="DS4" t="str">
            <v xml:space="preserve">Patient’s clinical information related to a specific referral. The sources are the GP’s patient record and the Spine </v>
          </cell>
          <cell r="DT4" t="str">
            <v>N/A</v>
          </cell>
          <cell r="DU4" t="str">
            <v>https://digital.nhs.uk/services/nhs-e-referral-service</v>
          </cell>
        </row>
        <row r="5">
          <cell r="CZ5" t="str">
            <v>IAR0000001</v>
          </cell>
          <cell r="DA5" t="str">
            <v>NHS Pathways Intelligent Data Tool - Transparency Checklist</v>
          </cell>
          <cell r="DB5" t="str">
            <v>NHS Digital is the Data Controller1 Trevelyan SquareBoar LaneLeeds LS1 6AECatherine Nicholson is the Data Protection Officer</v>
          </cell>
          <cell r="DC5" t="str">
            <v>The data is used by a small number of NHS Digital analysts who will study the patient pathways and make recommendations to the NHS Digital team working on the improvement of the 111 system.</v>
          </cell>
          <cell r="DD5" t="str">
            <v>Under sections 254 (1) and 254(6) of the Health and Social Care Act 2012 NHS Digital is directed to establish and operate a system for the collection of the information set out in the IDT Dataset Specification, the system to be known as the NHS 111 Pathways Data Collection Information System.Pathways IDT has a lawful basis to process personal data under Article 6 of the General Data Protection Regulation:6(1)(c) ‘…for compliance with a legal obligation…’ Pathways IDT has a lawful basis to process health data (a special category of personal data under the General Data Protection Regulation) under Article 9:9(2)(h) ‘…the provision of health or social care or treatment or the management of health or social care systems and services…’</v>
          </cell>
          <cell r="DE5"/>
          <cell r="DF5">
            <v>0</v>
          </cell>
          <cell r="DG5" t="str">
            <v>The data is not transferred out of the EEA.</v>
          </cell>
          <cell r="DH5" t="str">
            <v>NHS Digital will:share anonymous data on system usage and analysis with NHS England and NHS Improvement.share anonymous information for service improvement with 111 service providers and NHS England.</v>
          </cell>
          <cell r="DI5" t="str">
            <v>Datasets containing personal data collected from 111 and 999 services and used for linking and analysis will be kept for validation purposes for no more than twelve months and will be securely destroyed after that period.</v>
          </cell>
          <cell r="DJ5" t="b">
            <v>1</v>
          </cell>
          <cell r="DK5" t="b">
            <v>1</v>
          </cell>
          <cell r="DL5" t="b">
            <v>1</v>
          </cell>
          <cell r="DM5" t="b">
            <v>0</v>
          </cell>
          <cell r="DN5" t="b">
            <v>1</v>
          </cell>
          <cell r="DO5" t="b">
            <v>0</v>
          </cell>
          <cell r="DP5" t="b">
            <v>0</v>
          </cell>
          <cell r="DQ5" t="b">
            <v>0</v>
          </cell>
          <cell r="DR5" t="str">
            <v>Not applicable (consent is not the legal basis for the processing of personal data)</v>
          </cell>
          <cell r="DS5" t="str">
            <v>111 and 999 service providers</v>
          </cell>
          <cell r="DT5" t="str">
            <v>Not applicable</v>
          </cell>
        </row>
        <row r="6">
          <cell r="CZ6" t="str">
            <v>IAR0000001</v>
          </cell>
          <cell r="DA6" t="str">
            <v>thways IDT Transparency Checklist v0</v>
          </cell>
          <cell r="DB6" t="str">
            <v>NHS Digital is the Data Controller1 Trevelyan SquareBoar LaneLeeds LS1 6AECatherine Nicholson is the Data Protection Officer</v>
          </cell>
          <cell r="DC6" t="str">
            <v>The data is used by a small number of NHS Digital analysts who will study the patient pathways and make recommendations to the NHS Digital team working on the improvement of the 111 system.</v>
          </cell>
          <cell r="DD6" t="str">
            <v>Under sections 254 (1) and 254(6) of the Health and Social Care Act 2012 NHS Digital is directed to establish and operate a system for the collection of the information set out in the IDT Dataset Specification, the system to be known as the NHS Pathways Data Collection Information System.Pathways IDT has a lawful basis to process personal data under Article 6 of the General Data Protection Regulation:6(1)(c) ‘…for compliance with a legal obligation…’ Pathways IDT has a lawful basis to process health data (a special category of personal data under the General Data Protection Regulation) under Article 9:9(2)(h) ‘…the provision of health or social care or treatment or the management of health or social care systems and services…’</v>
          </cell>
          <cell r="DE6"/>
          <cell r="DF6">
            <v>0</v>
          </cell>
          <cell r="DG6" t="str">
            <v>The data is not transferred out of the EEA.</v>
          </cell>
          <cell r="DH6" t="str">
            <v>NHS Digital will:share anonymous data on system usage and analysis with NHS England and NHS Improvement.share anonymous information for service improvement with 111 service providers and NHS England.</v>
          </cell>
          <cell r="DI6" t="str">
            <v>Datasets containing personal data collected from 111 and 999 services and used for linking and analysis will be kept for validation purposes for no more than twelve months and will be securely destroyed after that period.</v>
          </cell>
          <cell r="DJ6" t="b">
            <v>1</v>
          </cell>
          <cell r="DK6" t="b">
            <v>1</v>
          </cell>
          <cell r="DL6" t="b">
            <v>1</v>
          </cell>
          <cell r="DM6" t="b">
            <v>0</v>
          </cell>
          <cell r="DN6" t="b">
            <v>1</v>
          </cell>
          <cell r="DO6" t="b">
            <v>0</v>
          </cell>
          <cell r="DP6" t="b">
            <v>0</v>
          </cell>
          <cell r="DQ6" t="b">
            <v>0</v>
          </cell>
          <cell r="DR6" t="str">
            <v>Not applicable (consent is not the legal basis for the processing of personal data)</v>
          </cell>
          <cell r="DS6" t="str">
            <v>111 and 999 service providers</v>
          </cell>
          <cell r="DT6" t="str">
            <v>Not applicable</v>
          </cell>
        </row>
        <row r="7">
          <cell r="CZ7" t="str">
            <v>IAR0000006</v>
          </cell>
          <cell r="DA7" t="str">
            <v>Diabetic Retinopathy Eye Screening - GP2DRS - Transparency Checklist</v>
          </cell>
          <cell r="DB7" t="str">
            <v>The data is used to invite appropriate people to Diabetic Retinopathy Eye Screenings.Local services that use the system get a monthly list of all patients eligible for screening at the practices in their area. This list contains up to date demographic details of the patients, ensuring invite are sent to the correct address.</v>
          </cell>
          <cell r="DC7" t="str">
            <v>The legal basis is Direct Care along with the direction to be issued from PHE to NHS Digital under section 254 of the Health and Social Care Act (HSCA) 2012.PHE requires identifiable data so the national screening programmes can invite people for screening and contact them for any follow-up tests or treatments that might be needed. The legal basis for this is given by the Secretary of State for Health by using Section 251 of the National Health Service Act 2006. This process is overseen by the NHS Health Research Authority’s Confidentiality Advisory Group (CAG).</v>
          </cell>
          <cell r="DD7" t="str">
            <v>AddressDOBGeneral Identifier e.g. NHS NoNamePhysical / Mental Health or ConditionPostcodeRacial / Ethnic OriginSex</v>
          </cell>
          <cell r="DE7"/>
          <cell r="DF7">
            <v>0</v>
          </cell>
          <cell r="DG7" t="str">
            <v>Data that is stored in the NHS Digital Data Management Environment (DME) is replaced on a monthly basis in order to create a new patient cohort list. Any previous data is deleted, meaning that NHS Digital only hold the latest 2 months’ data.</v>
          </cell>
          <cell r="DH7" t="str">
            <v>Not applicable.</v>
          </cell>
          <cell r="DI7" t="str">
            <v>For Directed collections, we have a legal obligation to process the data and therefore individuals can exercise the following rights:Right to be informedRight of accessRight to rectificationRight to restrict processing – where an individual contests the accuracy of the personal data, processing should be restricted until accuracy has been verifiedMore detail on each right can be found on the ICO’s website: https://ico.org.uk/for-organisations/guide-to-the-general-data-protection-regulation-gdpr/individual-rights/ NHS Digital only hold the latest 2 months’ data; any previous data is deleted.</v>
          </cell>
          <cell r="DJ7" t="b">
            <v>0</v>
          </cell>
          <cell r="DK7" t="b">
            <v>0</v>
          </cell>
          <cell r="DL7" t="b">
            <v>0</v>
          </cell>
          <cell r="DM7" t="b">
            <v>0</v>
          </cell>
          <cell r="DN7" t="b">
            <v>0</v>
          </cell>
          <cell r="DO7" t="b">
            <v>0</v>
          </cell>
          <cell r="DP7" t="b">
            <v>0</v>
          </cell>
          <cell r="DQ7" t="b">
            <v>0</v>
          </cell>
          <cell r="DR7" t="str">
            <v xml:space="preserve">If you wish to lodge a complaint with the supervisory authority about how we have managed your data then the relevant body to contact is the Information Commissioner’s Office, Wycliffe House Water Lane, Wilmslow SK9 5AF www.ico.gov.uk </v>
          </cell>
          <cell r="DS7">
            <v>0</v>
          </cell>
          <cell r="DT7" t="str">
            <v>At the time data are obtained</v>
          </cell>
        </row>
        <row r="8">
          <cell r="CZ8" t="str">
            <v>IAR0000007</v>
          </cell>
          <cell r="DA8" t="str">
            <v>Patient Objections Management - Transparency Checklist</v>
          </cell>
          <cell r="DB8" t="str">
            <v>Patient Objections Management Data (POM)The purpose of the data collection is to record personal information needed to successfully identify patients who have registered an objection to their patient identifiable information being shared for purposes other than their direct care.Patients are able to object to their personal medical data being sent to NHS Digital (Type 1) or their personal data being disseminated by NHS Digital (Type 2) for secondary uses. The data collection will be used by NHS Digital to monitor the number of these patient objections, and the Type 2 information is further used to implement those patient objections .</v>
          </cell>
          <cell r="DC8" t="str">
            <v>The direction issued from NHS England (NHSE), to NHS Digital under section 254 of the Health and Social Care Act (HSCA) 2012 will provide the legal basis to collect the patients’ information.</v>
          </cell>
          <cell r="DD8" t="str">
            <v>NHS Number</v>
          </cell>
          <cell r="DE8"/>
          <cell r="DF8">
            <v>0</v>
          </cell>
          <cell r="DG8" t="str">
            <v>The project will hold a ‘history table’, effectively an audit log of all objection states ever recorded for an individual including when they were recorded. The agreed retention period for the history table is 25 years. The counts include active registered patients, people who have died since raising an objection, and patients who have left their practice and moved to another practice.</v>
          </cell>
          <cell r="DH8" t="str">
            <v>Not applicable.</v>
          </cell>
          <cell r="DI8" t="str">
            <v xml:space="preserve">For Directed collections, NHS Digital have a legal obligation to process the data and therefore individuals can exercise the following rights:Right to be informedRight of accessRight to rectificationRight to restrict processing – where an individual contests the accuracy of the personal data, processing should be restricted until accuracy has been verifiedMore detail on each right can be found on the ICO’s website: https://ico.org.uk/for-organisations/guide-to-the-general-data-protection-regulation-gdpr/individual-rights/ </v>
          </cell>
          <cell r="DJ8" t="b">
            <v>0</v>
          </cell>
          <cell r="DK8" t="b">
            <v>0</v>
          </cell>
          <cell r="DL8" t="b">
            <v>0</v>
          </cell>
          <cell r="DM8" t="b">
            <v>0</v>
          </cell>
          <cell r="DN8" t="b">
            <v>0</v>
          </cell>
          <cell r="DO8" t="b">
            <v>0</v>
          </cell>
          <cell r="DP8" t="b">
            <v>0</v>
          </cell>
          <cell r="DQ8" t="b">
            <v>0</v>
          </cell>
          <cell r="DR8" t="str">
            <v xml:space="preserve">If you wish to lodge a complaint with the supervisory authority about how we have managed your data then the relevant body to contact is the Information Commissioner’s Office, Wycliffe House Water Lane, Wilmslow SK9 5AF www.ico.gov.uk </v>
          </cell>
          <cell r="DS8">
            <v>0</v>
          </cell>
          <cell r="DT8" t="str">
            <v>At the time data are obtained</v>
          </cell>
        </row>
        <row r="9">
          <cell r="CZ9" t="str">
            <v>IAR0000008</v>
          </cell>
          <cell r="DA9" t="str">
            <v>Learning Disability Observatory - Transparency Checklist</v>
          </cell>
          <cell r="DB9" t="str">
            <v>PHE use the data to get a more detailed understanding of the health of people with learning disabilities in each part of the country, the care they get and how this compares to the health and care of people who don't have learning disabilities.</v>
          </cell>
          <cell r="DC9" t="str">
            <v>The direction issued from NHS England to NHS Digital under section 254 of the Health and Social Care Act (HSCA) 2012 will provide the legal basis to collect the patients’ information.</v>
          </cell>
          <cell r="DD9" t="str">
            <v>No personal data is being processed.</v>
          </cell>
          <cell r="DE9"/>
          <cell r="DF9">
            <v>0</v>
          </cell>
          <cell r="DG9" t="str">
            <v>NHS Digital should not hold these data for longer than is necessary to fulfil the purpose of this data collection.PHE retains the data for five years after each extraction, so that they can analyse and review trends between financial years. They do not retain any personal data.</v>
          </cell>
          <cell r="DH9" t="str">
            <v>Not applicable.</v>
          </cell>
          <cell r="DI9" t="str">
            <v>Not applicable – the collected data will not contain any information about individual people, so NHS Digital cannot identify or remove any data relating to an individual person.</v>
          </cell>
          <cell r="DJ9" t="b">
            <v>0</v>
          </cell>
          <cell r="DK9" t="b">
            <v>0</v>
          </cell>
          <cell r="DL9" t="b">
            <v>0</v>
          </cell>
          <cell r="DM9" t="b">
            <v>0</v>
          </cell>
          <cell r="DN9" t="b">
            <v>0</v>
          </cell>
          <cell r="DO9" t="b">
            <v>0</v>
          </cell>
          <cell r="DP9" t="b">
            <v>0</v>
          </cell>
          <cell r="DQ9" t="b">
            <v>0</v>
          </cell>
          <cell r="DR9" t="str">
            <v xml:space="preserve">If you wish to lodge a complaint with the supervisory authority about how we have managed your data then the relevant body to contact is the Information Commissioner’s Office, Wycliffe House Water Lane, Wilmslow SK9 5AF www.ico.gov.uk </v>
          </cell>
          <cell r="DS9">
            <v>0</v>
          </cell>
          <cell r="DT9" t="str">
            <v>At the time data are obtained</v>
          </cell>
        </row>
        <row r="10">
          <cell r="CZ10" t="str">
            <v>IAR0000013</v>
          </cell>
          <cell r="DA10" t="str">
            <v>Individual GP level Data - Transparency Checklist</v>
          </cell>
          <cell r="DB10" t="str">
            <v xml:space="preserve">The general practice is the Data Controller before data is extracted.Once the data has been extracted, NHS Digital and the Department of Health and Social Care (DHSC) become Joint Data Controllers.NHS Digital, 1, Trevelyan Square, Boar Lane, Leeds LS1 6AE0300 303 5678enquiries@nhsdigital.nhs.ukNHS Digital’s Data Protection Officer is responsible for ensuring that compliance with data protection legislation and acts as the first point of contact on data protection issues. NHS Digital’s Data Protection Officer can be contacted via enquiries@nhsdigital.nhs.uk. </v>
          </cell>
          <cell r="DC10" t="str">
            <v>DHSC wants to give each GP’s access to their own (individual level) data for a limited number of clinically based indicators. NHS Digital will create a practice report for each participating GP practice. The report will contain individual reports for each doctor that is recorded as a “usual GP” working in the general practice.It is expected that providing GPs and general practices with information at the individual GP level will help them to review the quality of care and outcomes for their patients. DHSC sees this data collection as being a helpful tool for GPs and their general practices to use to think about what they are doing well and what they can improve. GPs and general practices can use these data as part of their day-to-day assessments on the quality of care that they provide to their patients.GPs and general practices will be able to compare their data with: Clinical Commissioning Group (CCG) level datanational level dataBoth CCG and national level data will be included in the reports, which means that GPs and general practices are able to easily compare the two.</v>
          </cell>
          <cell r="DD10" t="str">
            <v>The direction issued from DHSC to NHS Digital under section 254 of the Health and Social Care Act (HSCA) 2012 will provide the legal basis to collect the patients’ information.</v>
          </cell>
          <cell r="DE10"/>
          <cell r="DF10">
            <v>0</v>
          </cell>
          <cell r="DG10" t="str">
            <v>Not applicable.</v>
          </cell>
          <cell r="DH10" t="str">
            <v xml:space="preserve">NHS Digital will receive personal data.No personal data will be shared or disseminated by NHS Digital and therefore DHSC will not receive any personal data.In addition NHS Digital will only disseminate the aggregated data to the appropriate  general practice and general practititioners  </v>
          </cell>
          <cell r="DI10" t="str">
            <v>Data collected for each patient will be deleted as soon as it is aggregated for each indicator.The totalled data will be kept for one year at most before it gets deleted.</v>
          </cell>
          <cell r="DJ10" t="b">
            <v>1</v>
          </cell>
          <cell r="DK10" t="b">
            <v>1</v>
          </cell>
          <cell r="DL10" t="b">
            <v>1</v>
          </cell>
          <cell r="DM10" t="b">
            <v>0</v>
          </cell>
          <cell r="DN10" t="b">
            <v>1</v>
          </cell>
          <cell r="DO10" t="b">
            <v>0</v>
          </cell>
          <cell r="DP10" t="b">
            <v>0</v>
          </cell>
          <cell r="DQ10" t="b">
            <v>0</v>
          </cell>
          <cell r="DR10" t="str">
            <v>Patient consent is not required as the legal basis is provided by a Direction.The only way that individual patients datais will not included in  this data collection is if they have told their GP that they do not want their confidential information to be collected, either before or on the date that the data collection takes place (also known as “registering a Type 1 opt-out”).</v>
          </cell>
          <cell r="DS10" t="str">
            <v>General practices</v>
          </cell>
          <cell r="DT10" t="str">
            <v>Not applicable.</v>
          </cell>
        </row>
        <row r="11">
          <cell r="CZ11" t="str">
            <v>IAR0000027</v>
          </cell>
          <cell r="DA11" t="str">
            <v>National Audit of Pulmonary Hypertension</v>
          </cell>
          <cell r="DB11" t="str">
            <v>NHS Digital are joint data controllers with the Department of Health and Social Care.NHS Digital 1 Trevelyan SquareBoar LaneLeedsLS1 6AENHS Digital Data Protection Officer is Catherine Nicholson</v>
          </cell>
          <cell r="DC11" t="str">
            <v>The data collected is used to produce information that helps to:improve treatment and outcomes for patients referred to pulmonary hypertension centres in England and ScotlandData is collected from NHS acute trusts. Reports are published under official statistic conditions annually.</v>
          </cell>
          <cell r="DD11" t="str">
            <v>The data for England is collected under Direction, Section 254 of the Health and Social Care Act 2012 to establish and operate informatics systems for the collection or analysis of information, and to exercise systems delivery functions. Link to Direction: https://www.gov.uk/government/organisations/health-and-social-care-information-centre/about/our-governance</v>
          </cell>
          <cell r="DE11"/>
          <cell r="DF11">
            <v>0</v>
          </cell>
          <cell r="DG11" t="str">
            <v>N/A: the data are not transferred.</v>
          </cell>
          <cell r="DH11" t="str">
            <v>N/A: the data are not shared outside of NHS Digital. Aggregate reports are produced annually</v>
          </cell>
          <cell r="DI11" t="str">
            <v>To be confirmed as per NHS Digital Records Retention policies. Maximum of 8 years after the closure of the audit.</v>
          </cell>
          <cell r="DJ11" t="b">
            <v>1</v>
          </cell>
          <cell r="DK11" t="b">
            <v>1</v>
          </cell>
          <cell r="DL11" t="b">
            <v>0</v>
          </cell>
          <cell r="DM11" t="b">
            <v>1</v>
          </cell>
          <cell r="DN11" t="b">
            <v>1</v>
          </cell>
          <cell r="DO11" t="b">
            <v>0</v>
          </cell>
          <cell r="DP11" t="b">
            <v>0</v>
          </cell>
          <cell r="DQ11" t="b">
            <v>0</v>
          </cell>
          <cell r="DR11" t="str">
            <v>N/A (we are not relying on consent as our processing condition)</v>
          </cell>
          <cell r="DS11" t="str">
            <v>Acute Trusts send data to NHS Digital through the Clinical Audit Platform (CAP).</v>
          </cell>
          <cell r="DT11" t="str">
            <v>N/A – no automated decision making is involved.</v>
          </cell>
          <cell r="DU11" t="str">
            <v>https://digital.nhs.uk/data-and-information/clinical-audits-and-registries/our-clinical-audits-and-registries/national-pulmonary-hypertension-audit</v>
          </cell>
        </row>
        <row r="12">
          <cell r="CZ12" t="str">
            <v>IAR0000031</v>
          </cell>
          <cell r="DA12" t="str">
            <v>National Pregancy in Diabetes (NPID) Audit</v>
          </cell>
          <cell r="DB12" t="str">
            <v>NHS Digital are joint data controllers with the Department of Health and Social Care.NHS Digital 1 Trevelyan SquareBoar LaneLeedsLS1 6AENHS Digital Data Protection Officer is Catherine Nicholson</v>
          </cell>
          <cell r="DC12" t="str">
            <v>The National Pregnancy in Diabetes (NPID) Audit aims to support clinical teams to deliver better care and outcomes for women with diabetes who become pregnant.The National Pregnancy in Diabetes (NPID) Audit measures the quality of pre-gestational diabetes care against NICE guideline based criteria and the outcomes of pre-gestational diabetic pregnancy. It will answer the following three key questions•Were women with diabetes adequately prepared for pregnancy?•Were appropriate steps taken during pregnancy to minimise adverse outcomes to the mother?•Did any adverse outcomes occur?A report is published bi-annually.</v>
          </cell>
          <cell r="DD12" t="str">
            <v>The data for England is collected under Direction, Section 254 of the Health and Social Care Act 2012 to establish and operate informatics systems for the collection or analysis of information, and to exercise systems delivery functions. Link to Direction: https://www.gov.uk/government/organisations/health-and-social-care-information-centre/about/our-governanceLegal basis for Wales is patient consent</v>
          </cell>
          <cell r="DE12"/>
          <cell r="DF12">
            <v>0</v>
          </cell>
          <cell r="DG12" t="str">
            <v>N/A: the data are not transferred.</v>
          </cell>
          <cell r="DH12" t="str">
            <v xml:space="preserve">N/A: the data are not shared outside of NHS Digital. Aggregate reports are produced on an annual basis. </v>
          </cell>
          <cell r="DI12" t="str">
            <v>To be confirmed as per NHS Digital Records Retention policies. Maximum of 8 years after the closure of the audit.</v>
          </cell>
          <cell r="DJ12" t="b">
            <v>1</v>
          </cell>
          <cell r="DK12" t="b">
            <v>1</v>
          </cell>
          <cell r="DL12" t="b">
            <v>0</v>
          </cell>
          <cell r="DM12" t="b">
            <v>1</v>
          </cell>
          <cell r="DN12" t="b">
            <v>1</v>
          </cell>
          <cell r="DO12" t="b">
            <v>0</v>
          </cell>
          <cell r="DP12" t="b">
            <v>0</v>
          </cell>
          <cell r="DQ12" t="b">
            <v>0</v>
          </cell>
          <cell r="DR12" t="str">
            <v>N/A for England (we are not relying on consent as our processing condition)For Wales, a patient leaflet and clinic poster provides information regarding withdrawing consent at any time.</v>
          </cell>
          <cell r="DS12" t="str">
            <v xml:space="preserve">NHS acute trusts send data to NHS Digital through the Clinical Audit Platform (CAP) </v>
          </cell>
          <cell r="DT12" t="str">
            <v>N/A – no automated decision making is involved.</v>
          </cell>
          <cell r="DU12" t="str">
            <v>https://digital.nhs.uk/data-and-information/clinical-audits-and-registries/our-clinical-audits-and-registries/national-pregnancy-in-diabetes-audit</v>
          </cell>
        </row>
        <row r="13">
          <cell r="CZ13" t="str">
            <v>IAR0000032</v>
          </cell>
          <cell r="DA13" t="str">
            <v>Diabetes Prevention Programme (DPP)</v>
          </cell>
          <cell r="DB13" t="str">
            <v>NHS Digital (1 Trevelyan Square, Boar Lane, Leeds LS1 6AE) are joint data controllers with NHS England.NHS Digital Data Protection Officer is Catherine Nicholson</v>
          </cell>
          <cell r="DC13" t="str">
            <v>NHS England has directed NHS Digital to establish and operate a system for the collection and analysis of the National Diabetes Audit (NDA) including the Diabetes Prevention Programme (DPP) Audit, which is part of the NDA programme of clinical audits.From 2017-18 onwards the NDA extraction, from primary care only, will include information on people who are at high risk of developing diabetes, either with a diagnosis of non-diabetic hyperglycaemia, impaired glucose or pre-diabetes. Information about referral and attendance at the Diabetes Prevention Programme (DPP) will also be included. This information will allow us to understand more about the people at risk of diabetes and if an intervention programme helps delay/stop the development of diabetes. In July 2017 the NDA was added to the GP Contract, meaning that practices are now contractually required to allow collection of data relating to the NDA.The key Audit findings are published in annual national reports as well as in general practice, Clinical Commissioning Group and specialist diabetes out-patient service level reports. Outputs from the DPP are yet to be finalised and are likely to include annual reports, service level reports and some dissemination of the linked NDA DPP dataset and the DPP minimum dataset.</v>
          </cell>
          <cell r="DD13" t="str">
            <v>NHS Digital has been directed by NHS England under section 254 of the Health and Social Care Act 2012 to establish and operate a system for the collection and analysis of information. The direction was accepted by the NHS Digital Board on 28 March 2017 the signed copy is published on the GOV.UK website.The National Diabetes Audit Programme Requirement Specification and Technical Specification, which were revised to account for the direction, are available on the NDA Website.National Diabetes Audit Programme data from Welsh practices and diabetes services flows into the NHS Wales Infomatics Service (NWIS), who then send the data to NHS Digital. The NDA has Section 251 approval under application ECC 3-04 (r) 2011, and CAG approval was granted on 2nd August 2017 (reference 17/CAG/0124).</v>
          </cell>
          <cell r="DE13"/>
          <cell r="DF13">
            <v>0</v>
          </cell>
          <cell r="DG13" t="str">
            <v>N/A: the data are not transferred.</v>
          </cell>
          <cell r="DH13" t="str">
            <v>Aggregate reports are likely to be produced on an annual basis. Dissemination of data is yet to be agreed but it is likely that a pseudonymised datasets of the NDA DPP dataset linked to the DPP minimum dataset will be used by PHE to support their role in monitoring the effectiveness of the DPP.</v>
          </cell>
          <cell r="DI13" t="str">
            <v>To be confirmed as per NHS Digital Records Retention policies. Maximum of 8 years after the closure of the audit.</v>
          </cell>
          <cell r="DJ13" t="b">
            <v>1</v>
          </cell>
          <cell r="DK13" t="b">
            <v>1</v>
          </cell>
          <cell r="DL13" t="b">
            <v>0</v>
          </cell>
          <cell r="DM13" t="b">
            <v>1</v>
          </cell>
          <cell r="DN13" t="b">
            <v>1</v>
          </cell>
          <cell r="DO13" t="b">
            <v>0</v>
          </cell>
          <cell r="DP13" t="b">
            <v>0</v>
          </cell>
          <cell r="DQ13" t="b">
            <v>0</v>
          </cell>
          <cell r="DR13" t="str">
            <v>N/A (we are not relying on consent as our processing condition)</v>
          </cell>
          <cell r="DS13" t="str">
            <v>For General Practice, the collection will be facilitated via the General Practice Extraction Service (GPES). The NHS Digital audit team, GPES team and system suppliers have worked together to define the specifications and timescales for the quarterly collections which will take place automatically according to the defined schedule. Details of this along with guidance for practices is provided on the NDA website at http://content.digital.nhs.uk/nda_collectionSpecialist diabetes out-patient services either enter the data directly into the Clinical Audit Platform (CAP) or complete the specialist service template for their service and upload to the Platform. Users must register to use this online tool via NHS Digital’s single sign on services, and will require Caldicott Guardian approval to be granted access to the relevant section of CAP. Further information regarding the Clinical Audit Platform is available at https://digital.nhs.uk/clinical-audit-platform.National Diabetes Audit Programme data from Welsh practices and diabetes services flows into the NHS Wales Infomatics Service (NWIS), who then send the data to NHS Digital.The DPP minimum dataset will be linked to the DPP NDA at NHS Digital.</v>
          </cell>
          <cell r="DT13" t="str">
            <v>N/A – no automated decision making is involved.</v>
          </cell>
          <cell r="DU13" t="str">
            <v>https://digital.nhs.uk/data-and-information/clinical-audits-and-registries/our-clinical-audits-and-registries/national-diabetes-audit-and-diabetes-prevention-programme-nda-dpp-pilot-study</v>
          </cell>
        </row>
        <row r="14">
          <cell r="CZ14" t="str">
            <v>IAR0000040</v>
          </cell>
          <cell r="DA14" t="str">
            <v>National Diabetes Transition Audit</v>
          </cell>
          <cell r="DB14" t="str">
            <v xml:space="preserve">NHS Digital (1 Trevelyan Square, Boar Lane, Leeds LS1 6AE) are joint data controllers with NHS England.NHS Digital Data Protection Officer is Catherine NicholsonHQIP are the Data Controllers for the National Paediactric Diabetes Audit (NDPA) which forms part of this asset. </v>
          </cell>
          <cell r="DC14" t="str">
            <v>NHS England has directed NHS Digital to establish and operate a system for the collection and analysis of the National Diabetes Audit (NDA) including the National Diabetes Audit Transition Audit, which is part of the NDA programme of clinical audits.People with diabetes should receive annual care checks each year and should be achieving a target for their blood glucose, cholesterol and blood pressure values; these annual checks and targets are outlined in the National Institute for Health and Care Excellence (NICE) Clinical Guidelines and Quality Standards. The NDA and NPDA datasets have been linked so that the care of young people with diabetes can be tracked during the transition from paediatric diabetes services to adult diabetes services. The audit measures against the National Service Framework and NICE Clinical Guidelines and Quality Standards.NDA Data is collected from service providers in England and Wales either via the GPES service or via entry into the Clinical Audit Platform (CAP). The data is linked to HES and PEDW and the National Diabetes Audit with the final analysis being reported at aggregate level. For the NDA Transition audit, National Paediatric Diabetes Audit data is also obtained from RCPCH. Annual reports are presented at national and country level.All processing is done within NHS Digital.</v>
          </cell>
          <cell r="DD14" t="str">
            <v>NHS Digital has been directed by NHS England under section 254 of the Health and Social Care Act 2012 to establish and operate a system for the collection and analysis of the information. The direction was accepted by the NHS Digital Board on 28 March 2017 the signed copy is published on the GOV.UK website.The National Diabetes Audit Programme Requirement Specification and Technical Specification, which were revised to account for the direction, are available on the NDA Website.National Diabetes Audit Programme data from Welsh practices and diabetes services flows into the NHS Wales Infomatics Service (NWIS), who then send the data to NHS Digital. The NDA has Section 251 approval under application ECC 3-04 (r) 2011, and CAG approval was granted on 2nd August 2017 (reference 17/CAG/0124).CAG approval for the transfer of NPDA data is also in place (ECC 2-03(c)) – details can be found here.</v>
          </cell>
          <cell r="DE14"/>
          <cell r="DF14">
            <v>0</v>
          </cell>
          <cell r="DG14" t="str">
            <v>N/A: the data are not transferred.</v>
          </cell>
          <cell r="DH14" t="str">
            <v xml:space="preserve">N/A: the data are not shared outside of NHS Digital. Aggregate reports are produced on an regular basis. </v>
          </cell>
          <cell r="DI14" t="str">
            <v>To be confirmed as per NHS Digital Records Retention policies. Maximum of 8 years after the closure of the audit.</v>
          </cell>
          <cell r="DJ14" t="b">
            <v>1</v>
          </cell>
          <cell r="DK14" t="b">
            <v>1</v>
          </cell>
          <cell r="DL14" t="b">
            <v>0</v>
          </cell>
          <cell r="DM14" t="b">
            <v>1</v>
          </cell>
          <cell r="DN14" t="b">
            <v>1</v>
          </cell>
          <cell r="DO14" t="b">
            <v>0</v>
          </cell>
          <cell r="DP14" t="b">
            <v>0</v>
          </cell>
          <cell r="DQ14" t="b">
            <v>0</v>
          </cell>
          <cell r="DR14" t="str">
            <v>N/A (we are not relying on consent as our processing condition)</v>
          </cell>
          <cell r="DS14" t="str">
            <v>For General Practice, the collection will be facilitated via the General Practice Extraction Service (GPES). The NHS Digital audit team, GPES team and system suppliers have worked together to define the specifications and timescales for the quarterly collections which will take place automatically according to the defined schedule. Details of this along with guidance for practices is provided on the NDA website at http://content.digital.nhs.uk/nda_collectionSpecialist diabetes out-patient services either enter the data directly into the Clinical Audit Platform (CAP) or complete the specialist service template for their service and upload to the Platform. Users must register to use this online tool via NHS Digital’s single sign on services, and will require Caldicott Guardian approval to be granted access to the relevant section of CAP. Further information regarding the Clinical Audit Platform is available at https://digital.nhs.uk/clinical-audit-platform.National Diabetes Audit Programme data from Welsh practices and diabetes services flows into the NHS Wales Infomatics Service (NWIS), who then send the data to NHS Digital.For the NDA Transition audit, National Paediatric Diabetes Audit data is also obtained from RCPCH for analytical purposes.</v>
          </cell>
          <cell r="DT14" t="str">
            <v>N/A – no automated decision making is involved.</v>
          </cell>
          <cell r="DU14" t="str">
            <v>https://digital.nhs.uk/data-and-information/clinical-audits-and-registries/our-clinical-audits-and-registries/national-diabetes-transition-audit</v>
          </cell>
        </row>
        <row r="15">
          <cell r="CZ15" t="str">
            <v>IAR0000041</v>
          </cell>
          <cell r="DA15" t="str">
            <v>National Diabetes Audit (NDA) Core</v>
          </cell>
          <cell r="DB15" t="str">
            <v>NHS Digital (1 Trevelyan Square, Boar Lane, Leeds LS1 6AE) are joint data controllers with NHS England.NHS Digital Data Protection Officer is Catherine Nicholson</v>
          </cell>
          <cell r="DC15" t="str">
            <v>People with diabetes should receive annual care checks each year and should be achieving a target for their blood glucose, cholesterol and blood pressure values; these annual checks and targets are outlined in the National Institute for Health and Care Excellence (NICE) Clinical Guidelines and Quality Standards.The main NDA, known as the Core Audit, collects information from general practices and specialist diabetes out-patient services to look at whether people with diabetes are receiving their annual care checks, are achieving their treatment targets and looks at their health outcomes along with whether they have been offered and attended structured education.From 2017-18 onwards the NDA extraction, from primary care only, also includes information on people who are at high risk of developing diabetes, either with a diagnosis of non-diabetic hyperglycaemia, impaired glucose or pre-diabetes. Information about referral and attendance at the Diabetes Prevention Programme (DPP) will also be included. This information will allow us to understand more about the people at risk of diabetes and if an intervention programme helps delay/stop the development of diabetes. In July 2017 the NDA was added to the GP Contract, meaning that practices are now contractually required to allow collection of data relating to the NDA.The key Audit findings are published in annual national reports as well as in general practice, Clinical Commissioning Group and specialist diabetes out-patient service level reports.</v>
          </cell>
          <cell r="DD15" t="str">
            <v>NHS Digital has been directed by NHS England under section 254 of the Health and Social Care Act 2012 to establish and operate a system for the collection and analysis of  information. The direction was accepted by the NHS Digital Board on 28 March 2017 the signed copy is published on the GOV.UK website.The National Diabetes Audit Programme Requirement Specification and Technical Specification, which were revised to account for the direction, are available on the NDA Website.National Diabetes Audit Programme data from Welsh practices and diabetes services flows into the NHS Wales Infomatics Service (NWIS), who then send the data to NHS Digital. The NDA has Section 251 approval under application ECC 3-04 (r) 2011, and CAG approval was granted on 2nd August 2017 (reference 17/CAG/0124).</v>
          </cell>
          <cell r="DE15"/>
          <cell r="DF15">
            <v>0</v>
          </cell>
          <cell r="DG15" t="str">
            <v>N/A: the data are not transferred.</v>
          </cell>
          <cell r="DH15" t="str">
            <v xml:space="preserve">N/A: the data are not currently shared outside of NHS Digital. Aggregate reports are produced on an annual basis. </v>
          </cell>
          <cell r="DI15" t="str">
            <v>To be confirmed as per NHS Digital Records Retention policies. Maximum of 8 years after the closure of the audit.</v>
          </cell>
          <cell r="DJ15" t="b">
            <v>1</v>
          </cell>
          <cell r="DK15" t="b">
            <v>1</v>
          </cell>
          <cell r="DL15" t="b">
            <v>0</v>
          </cell>
          <cell r="DM15" t="b">
            <v>1</v>
          </cell>
          <cell r="DN15" t="b">
            <v>1</v>
          </cell>
          <cell r="DO15" t="b">
            <v>0</v>
          </cell>
          <cell r="DP15" t="b">
            <v>0</v>
          </cell>
          <cell r="DQ15" t="b">
            <v>0</v>
          </cell>
          <cell r="DR15" t="str">
            <v>N/A (we are not relying on consent as our processing condition)</v>
          </cell>
          <cell r="DS15" t="str">
            <v>For General Practice, the collection will be facilitated via the General Practice Extraction Service (GPES). The NHS Digital audit team, GPES team and system suppliers have worked together to define the specifications and timescales for the quarterly collections which will take place automatically according to the defined schedule. Details of this along with guidance for practices is provided on the NDA website at http://content.digital.nhs.uk/nda_collectionSpecialist diabetes out-patient services either enter the data directly into the Clinical Audit Platform (CAP) or complete the specialist service template for their service and upload to the Platform. Users must register to use this online tool via NHS Digital’s single sign on services, and will require Caldicott Guardian approval to be granted access to the relevant section of CAP. Further information regarding the Clinical Audit Platform is available at https://digital.nhs.uk/clinical-audit-platform.National Diabetes Audit Programme data from Welsh practices and diabetes services flows into the NHS Wales Infomatics Service (NWIS), who then send the data to NHS Digital through a secure mechanism.</v>
          </cell>
          <cell r="DT15" t="str">
            <v>N/A – no automated decision making is involved.</v>
          </cell>
          <cell r="DU15" t="str">
            <v>https://digital.nhs.uk/data-and-information/clinical-audits-and-registries/our-clinical-audits-and-registries/national-diabetes-audit</v>
          </cell>
        </row>
        <row r="16">
          <cell r="CZ16" t="str">
            <v>IAR0000042</v>
          </cell>
          <cell r="DA16" t="str">
            <v>National Diabetes Inpatient Audit (NaDIA)</v>
          </cell>
          <cell r="DB16" t="str">
            <v>NHS Digital are joint data controllers with the Department of Health and Social Care.NHS Digital 1 Trevelyan SquareBoar LaneLeedsLS1 6AENHS Digital Data Protection Officer is Catherine Nicholson</v>
          </cell>
          <cell r="DC16" t="str">
            <v>The data collected is used to produce information that helps to:improve care, treatment and outcomes for patients in hospital who have diabetesData is collected from NHS acute trusts.  The report is published annually .The National Audit of Inpatient Diabetes is made up of 4 elements: Bedside Audit (BA) – care and treatment given to individual patients, Hospital Characteristics (HA) – the organisational arrangements for providing diabetes services, Patient Experience (PE) – what the patients think of the care and services being provided, Harms – identification of a number of serious harms that can occur in patients with diabetes – this is a new collection and is not yet live.</v>
          </cell>
          <cell r="DD16" t="str">
            <v>The BA, HC and PE elements of the audit do not collect patient identifiable data. These are collected under Direction as below. These elements are collected in both England and Wales. For the Harms element, the data for England is collected under Direction, Section 254 of the Health and Social Care Act 2012 to establish and operate informatics systems for the collection or analysis of information, and to exercise systems delivery functions. Link to Direction: https://www.gov.uk/government/organisations/health-and-social-care-information-centre/about/our-governanceWales do not participate in the Harms element of the audit</v>
          </cell>
          <cell r="DE16"/>
          <cell r="DF16">
            <v>0</v>
          </cell>
          <cell r="DG16" t="str">
            <v>N/A: the data are not transferred.</v>
          </cell>
          <cell r="DH16" t="str">
            <v xml:space="preserve">N/A: the data are not shared outside of NHS Digital. Aggregate reports are produced on an annual basis. </v>
          </cell>
          <cell r="DI16" t="str">
            <v>To be confirmed as per NHS Digital Records Retention policies. Maximum of 8 years after the closure of the audit.</v>
          </cell>
          <cell r="DJ16" t="b">
            <v>1</v>
          </cell>
          <cell r="DK16" t="b">
            <v>1</v>
          </cell>
          <cell r="DL16" t="b">
            <v>0</v>
          </cell>
          <cell r="DM16" t="b">
            <v>1</v>
          </cell>
          <cell r="DN16" t="b">
            <v>1</v>
          </cell>
          <cell r="DO16" t="b">
            <v>0</v>
          </cell>
          <cell r="DP16" t="b">
            <v>0</v>
          </cell>
          <cell r="DQ16" t="b">
            <v>0</v>
          </cell>
          <cell r="DR16" t="str">
            <v>N/A (we are not relying on consent as our processing condition)</v>
          </cell>
          <cell r="DS16" t="str">
            <v xml:space="preserve">Trusts send data to NHS Digital through the Clinical Audit Platform (CAP) </v>
          </cell>
          <cell r="DT16" t="str">
            <v>N/A – no automated decision making is involved.</v>
          </cell>
          <cell r="DU16" t="str">
            <v>https://digital.nhs.uk/data-and-information/clinical-audits-and-registries/our-clinical-audits-and-registries/national-diabetes-inpatient-audit</v>
          </cell>
        </row>
        <row r="17">
          <cell r="CZ17" t="str">
            <v>IAR0000044</v>
          </cell>
          <cell r="DA17" t="str">
            <v>Breast and Cosmetic Implant Registry (BCIR)</v>
          </cell>
          <cell r="DB17" t="str">
            <v>NHS Digital are the data controller. NHS Digital 1 Trevelyan SquareBoar LaneLeedsLS1 6AENHS Digital Data Protection Officer is Catherine Nicholson</v>
          </cell>
          <cell r="DC17" t="str">
            <v xml:space="preserve">The data collected is used to produce a list of patients that need to be recalled in the event of a device recall being issued by the Medicinces and Healthcare Regulatory Agency (MHRA).In the future, data may be used for analysis of outliers e.g. to identify where there may be issues with devices. </v>
          </cell>
          <cell r="DD17" t="str">
            <v>The data for England is collected under Direction, Section 254 of the Health and Social Care Act 2012 to establish and operate informatics systems for the collection or analysis of information, and to exercise systems delivery functions.  Link to Direction</v>
          </cell>
          <cell r="DE17"/>
          <cell r="DF17">
            <v>0</v>
          </cell>
          <cell r="DG17" t="str">
            <v>N/A: the data are not transferred.</v>
          </cell>
          <cell r="DH17" t="str">
            <v xml:space="preserve">N/A: the data are not shared outside of NHS Digital. An annual aggregate report is planned.  </v>
          </cell>
          <cell r="DI17" t="str">
            <v>To be confirmed as per NHS Digital Records Retention policies. Maximum of 8 years after the closure of the registry.</v>
          </cell>
          <cell r="DJ17" t="b">
            <v>1</v>
          </cell>
          <cell r="DK17" t="b">
            <v>1</v>
          </cell>
          <cell r="DL17" t="b">
            <v>0</v>
          </cell>
          <cell r="DM17" t="b">
            <v>1</v>
          </cell>
          <cell r="DN17" t="b">
            <v>1</v>
          </cell>
          <cell r="DO17" t="b">
            <v>0</v>
          </cell>
          <cell r="DP17" t="b">
            <v>0</v>
          </cell>
          <cell r="DQ17" t="b">
            <v>0</v>
          </cell>
          <cell r="DR17" t="str">
            <v xml:space="preserve">Although the legal basis for the collection is the Direction, patient consent is sought at the express wish of the DHSC. Patients can contact NHS Digital if they wish to opt out of the BCIR having previously given consent for their details to be included. </v>
          </cell>
          <cell r="DS17" t="str">
            <v>NHS Trusts and Independent cosmetic surgery providers upload data to NHS Digital through the Clinical Audit Platform (CAP).</v>
          </cell>
          <cell r="DT17" t="str">
            <v>N/A – no automated decision making is involved.</v>
          </cell>
          <cell r="DU17" t="str">
            <v>https://digital.nhs.uk/data-and-information/clinical-audits-and-registries/our-clinical-audits-and-registries/breast-and-cosmetic-implant-registry</v>
          </cell>
        </row>
        <row r="18">
          <cell r="CZ18" t="str">
            <v>IAR0000071</v>
          </cell>
          <cell r="DA18" t="str">
            <v>Approved Clinical Coding Trainer and Auditor Details</v>
          </cell>
          <cell r="DB18">
            <v>0</v>
          </cell>
          <cell r="DC18" t="str">
            <v>RetrievalStorageUse</v>
          </cell>
          <cell r="DD18" t="str">
            <v>Processing is necessary for the performance of a task carried out in the public interest or in the exercise of official authority vested in the controller</v>
          </cell>
          <cell r="DE18"/>
          <cell r="DF18">
            <v>0</v>
          </cell>
          <cell r="DG18" t="str">
            <v>No transfer to third countries</v>
          </cell>
          <cell r="DH18" t="str">
            <v>NHS Digital staff</v>
          </cell>
          <cell r="DI18" t="str">
            <v>Until such time as the subject requests that it be deleted and/or in the case of approved clinical coding trainers and auditors, until such time as the subject ceases to be an approved trainer or auditor.</v>
          </cell>
          <cell r="DJ18" t="b">
            <v>0</v>
          </cell>
          <cell r="DK18" t="b">
            <v>0</v>
          </cell>
          <cell r="DL18" t="b">
            <v>0</v>
          </cell>
          <cell r="DM18" t="b">
            <v>0</v>
          </cell>
          <cell r="DN18" t="b">
            <v>0</v>
          </cell>
          <cell r="DO18" t="b">
            <v>0</v>
          </cell>
          <cell r="DP18" t="b">
            <v>0</v>
          </cell>
          <cell r="DQ18" t="b">
            <v>0</v>
          </cell>
          <cell r="DR18" t="str">
            <v>The subject may request to be removed from our distribution lists, or in the case of approved clinical coding trainers and auditors who have ceased to occupy the role, they may request that we delete their details.</v>
          </cell>
          <cell r="DS18" t="str">
            <v>N/A (all personal data we hold is provided by the subject)</v>
          </cell>
          <cell r="DT18" t="str">
            <v>No automated decision-making is performed using the data.</v>
          </cell>
          <cell r="DU18" t="str">
            <v>https://digital.nhs.uk/services/terminology-and-classifications</v>
          </cell>
        </row>
        <row r="19">
          <cell r="CZ19" t="str">
            <v>IAR0000072</v>
          </cell>
          <cell r="DA19" t="str">
            <v>Terminology and Classifications Delivery Service Distribution Lists</v>
          </cell>
          <cell r="DB19">
            <v>0</v>
          </cell>
          <cell r="DC19" t="str">
            <v>RetrievalStorageUse</v>
          </cell>
          <cell r="DD19" t="str">
            <v>Processing is necessary for the performance of a task carried out in the public interest or in the exercise of official authority vested in the controller</v>
          </cell>
          <cell r="DE19"/>
          <cell r="DF19">
            <v>0</v>
          </cell>
          <cell r="DG19" t="str">
            <v>No transfer to third countries</v>
          </cell>
          <cell r="DH19" t="str">
            <v>NHS Digital staff</v>
          </cell>
          <cell r="DI19" t="str">
            <v>Until such time as the subject requests that it be deleted and/or in the case of approved clinical coding trainers and auditors, until such time as the subject ceases to be an approved trainer or auditor.</v>
          </cell>
          <cell r="DJ19" t="b">
            <v>0</v>
          </cell>
          <cell r="DK19" t="b">
            <v>0</v>
          </cell>
          <cell r="DL19" t="b">
            <v>0</v>
          </cell>
          <cell r="DM19" t="b">
            <v>0</v>
          </cell>
          <cell r="DN19" t="b">
            <v>0</v>
          </cell>
          <cell r="DO19" t="b">
            <v>0</v>
          </cell>
          <cell r="DP19" t="b">
            <v>0</v>
          </cell>
          <cell r="DQ19" t="b">
            <v>0</v>
          </cell>
          <cell r="DR19" t="str">
            <v>The subject may request to be removed from our distribution lists, or in the case of approved clinical coding trainers and auditors who have ceased to occupy the role, they may request that we delete their details.</v>
          </cell>
          <cell r="DS19" t="str">
            <v>N/A (all personal data we hold is provided by the subject)</v>
          </cell>
          <cell r="DT19" t="str">
            <v>No automated decision-making is performed using the data.</v>
          </cell>
          <cell r="DU19" t="str">
            <v>https://digital.nhs.uk/services/terminology-and-classifications</v>
          </cell>
        </row>
        <row r="20">
          <cell r="CZ20" t="str">
            <v>IAR0000073</v>
          </cell>
          <cell r="DA20" t="str">
            <v>Clinical Coding Query Resolutions - Transparency Checklist</v>
          </cell>
          <cell r="DB20">
            <v>0</v>
          </cell>
          <cell r="DC20" t="str">
            <v>RetrievalStorageUse</v>
          </cell>
          <cell r="DD20" t="str">
            <v>Processing is necessary for the performance of a task carried out in the public interest or in the exercise of official authority vested in the controller</v>
          </cell>
          <cell r="DE20"/>
          <cell r="DF20">
            <v>0</v>
          </cell>
          <cell r="DG20" t="str">
            <v>No transfer to third countries</v>
          </cell>
          <cell r="DH20" t="str">
            <v>NHS Digital staff</v>
          </cell>
          <cell r="DI20" t="str">
            <v>Until such time as the subject requests that it be deleted and/or in the case of approved clinical coding trainers and auditors, until such time as the subject ceases to be an approved trainer or auditor.</v>
          </cell>
          <cell r="DJ20" t="b">
            <v>0</v>
          </cell>
          <cell r="DK20" t="b">
            <v>0</v>
          </cell>
          <cell r="DL20" t="b">
            <v>0</v>
          </cell>
          <cell r="DM20" t="b">
            <v>0</v>
          </cell>
          <cell r="DN20" t="b">
            <v>0</v>
          </cell>
          <cell r="DO20" t="b">
            <v>0</v>
          </cell>
          <cell r="DP20" t="b">
            <v>0</v>
          </cell>
          <cell r="DQ20" t="b">
            <v>0</v>
          </cell>
          <cell r="DR20" t="str">
            <v>The subject may request to be removed from our distribution lists, or in the case of approved clinical coding trainers and auditors who have ceased to occupy the role, they may request that we delete their details.</v>
          </cell>
          <cell r="DS20" t="str">
            <v>N/A (all personal data we hold is provided by the subject)</v>
          </cell>
          <cell r="DT20" t="str">
            <v>No automated decision-making is performed using the data.</v>
          </cell>
          <cell r="DU20" t="str">
            <v>https://digital.nhs.uk/services/terminology-and-classifications</v>
          </cell>
        </row>
        <row r="21">
          <cell r="CZ21" t="str">
            <v>IAR0000088</v>
          </cell>
          <cell r="DA21" t="str">
            <v>Single Sign On - Transparency Checklist</v>
          </cell>
          <cell r="DB21" t="str">
            <v>NHS Digital 1 Trevelyan SquareBoar LaneLeedsLS1 6AEData Protection Officer: Catherine Nicholson</v>
          </cell>
          <cell r="DC21" t="str">
            <v>To provide common authentication to some of NHS Digital’s external facing systems in the DIS estate. User details (name, email address) used to identify user.</v>
          </cell>
          <cell r="DD21" t="str">
            <v>Health and Social Care Act (2012) – Schedule 18, part 10 (1)Processing is necessary for the performance of a task carried out in the public interest or in the exercise of official authority vested in the controller (GDPR Article 6(1)(e))</v>
          </cell>
          <cell r="DE21"/>
          <cell r="DF21">
            <v>0</v>
          </cell>
          <cell r="DG21" t="str">
            <v>n/a</v>
          </cell>
          <cell r="DH21" t="str">
            <v>Personal data is shared/disclosed as follows:User name is displayed in systems that authenticate with SSO, user actions are audited.</v>
          </cell>
          <cell r="DI21" t="str">
            <v xml:space="preserve">When there is no longer an operational need to use SSO, a decision will be made as to whether we need to be hold the data for longer or whether we can securely delete it.    </v>
          </cell>
          <cell r="DJ21" t="b">
            <v>1</v>
          </cell>
          <cell r="DK21" t="b">
            <v>1</v>
          </cell>
          <cell r="DL21" t="b">
            <v>1</v>
          </cell>
          <cell r="DM21" t="b">
            <v>0</v>
          </cell>
          <cell r="DN21" t="b">
            <v>1</v>
          </cell>
          <cell r="DO21" t="b">
            <v>0</v>
          </cell>
          <cell r="DP21" t="b">
            <v>1</v>
          </cell>
          <cell r="DQ21" t="b">
            <v>0</v>
          </cell>
          <cell r="DR21" t="str">
            <v>N/A (we are not relying on consent as our processing condition)</v>
          </cell>
          <cell r="DS21">
            <v>0</v>
          </cell>
          <cell r="DT21" t="str">
            <v>n/a</v>
          </cell>
        </row>
        <row r="22">
          <cell r="CZ22" t="str">
            <v>IAR0000090</v>
          </cell>
          <cell r="DA22" t="str">
            <v>Assuring Transformation Data Set</v>
          </cell>
          <cell r="DB22" t="str">
            <v>Data controller: http://content.digital.nhs.uk/article/6807/How-information-is-usedCatherine Nicholson, NHS DIgital1 Trevelyan Square, Boar Lane, Leeds, LS1 6AE</v>
          </cell>
          <cell r="DC22" t="str">
            <v>Data is collected about inpatients with learning disabilities and/or autistic spectrum disorder whose care is commissioned in England. The scope includes patients with ‘a bed’ designated for the treatment or care of people with a learning disability or those with ‘a bed’ designated for mental illness treatment. It supports the NHS England Transforming Care Programme.</v>
          </cell>
          <cell r="DD22" t="str">
            <v>https://digital.nhs.uk/keeping-patient-data-safe/how-we-look-after-your-health-and-care-information/legal-rights-to-collect-informationThe Direction provides us with the legal basishttps://digital.nhs.uk/about-nhs-digital/corporate-information-and-documents/directions-and-data-provision-notices/nhs-england-directions/establishment-of-information-systems-for-nhs-services-assuring-transformation-data-collection-directions-2015</v>
          </cell>
          <cell r="DE22"/>
          <cell r="DF22">
            <v>0</v>
          </cell>
          <cell r="DG22" t="str">
            <v>N/A</v>
          </cell>
          <cell r="DH22" t="str">
            <v xml:space="preserve">A coperhensive list of Recipients is containe don NSH Digtial Data Release register. https://digital.nhs.uk/data-access-request-service/register-of-approved-data-releases </v>
          </cell>
          <cell r="DI22" t="str">
            <v>Data retained to enable longer term time series analyses. Personal data is stored in line with NHS Digitals corporate retention categories.  Will be reviewed after 8 years, and will then be reviewed annually.</v>
          </cell>
          <cell r="DJ22" t="b">
            <v>1</v>
          </cell>
          <cell r="DK22" t="b">
            <v>1</v>
          </cell>
          <cell r="DL22" t="b">
            <v>1</v>
          </cell>
          <cell r="DM22" t="b">
            <v>0</v>
          </cell>
          <cell r="DN22" t="b">
            <v>1</v>
          </cell>
          <cell r="DO22" t="b">
            <v>0</v>
          </cell>
          <cell r="DP22" t="b">
            <v>0</v>
          </cell>
          <cell r="DQ22" t="b">
            <v>0</v>
          </cell>
          <cell r="DR22" t="str">
            <v>N/A</v>
          </cell>
          <cell r="DS22" t="str">
            <v>Clinical Commissioning GroupsNHS England Regional Teams</v>
          </cell>
          <cell r="DT22" t="str">
            <v>N/A</v>
          </cell>
          <cell r="DU22" t="str">
            <v>https://digital.nhs.uk/data-and-information/data-collections-and-data-sets/data-collections/data-collections/assuring-transformation</v>
          </cell>
        </row>
        <row r="23">
          <cell r="CZ23" t="str">
            <v>IAR0000091</v>
          </cell>
          <cell r="DA23" t="str">
            <v>Improving Access to Psychological Therapies - Transparency Checklist</v>
          </cell>
          <cell r="DB23" t="str">
            <v>Data Controller:NHS Digital, 1, Trevelyan Square, Boar Lane, Leeds LS1 6AE0300 303 5678enquiries@nhsdigital.nhs.ukNHS Digital’s Data Protection Officer is Catherine NICholson who is responsible for ensuring that compliance with data protection legislation and acts as the first point of contact on data protection issues. NHS Digital’s Data Protection Officer can be contacted via enquiries@nhsdigital.nhs.uk.(To be appended to https://digital.nhs.uk/data-and-information/data-collections-and-data-sets/data-sets/mental-health-services-data-set)</v>
          </cell>
          <cell r="DC23" t="str">
            <v>The data collection is processed and used in service reporting to improve the delivery of patient care. The IAPT Data Set Information Standard (ISB 1520) provides national definitions, allowing providers to extract from their local systems in a consistent manner which allows national and local reporting to be undertaken.The IAPT data set supports the IAPT programme which is designed to support the NHS in delivering :NICE approved evidenced-based psychological therapies for people with depression and anxiety disorders.Access to services and treatments for people experiencing depression and anxiety disorders from all communities within the local population, irrespective of age, gender, ethnicity, diagnosis, socio-economic status, sexuality, faith or disability.Increased health and wellbeing, with at least 50% of those completing treatment moving to recovery and 90% experiencing a meaningful improvement in their condition.Patient choice and high levels of satisfaction from people using services and their carers.Timely access, with people waiting no longer than locally agreed waiting time standards.Improved employment, benefit, and social inclusion status including help for people to retain employment, return to work, improve their vocational situation and participate in the activities of daily living. (Also https://digital.nhs.uk/data-and-information/data-collections-and-data-sets/data-sets/improving-access-to-psychological-therapies-data-set )</v>
          </cell>
          <cell r="DD23" t="str">
            <v>IAPT v1.5 is the subject of Directions under section 254 of the Health and Social Care Act 2012, from NHSE to NHS Digital: Publication pending.Also currently published: Employment advisers in IAPT Direction 2017 in support of pilot flow of employment advisor data along side IAPT.https://digital.nhs.uk/about-nhs-digital/corporate-information-and-documents/directions-and-data-provision-notices/secretary-of-state-directions (- Currently unclear what the legal basis is for ‘processing’ as opposed to collection. Under investigation.- Directions will be reviewed as part of development and implementation of IAPT v2.0)</v>
          </cell>
          <cell r="DE23"/>
          <cell r="DF23">
            <v>0</v>
          </cell>
          <cell r="DG23" t="str">
            <v>There is no transfer of data to third countries(To be appended to https://digital.nhs.uk/data-and-information/data-collections-and-data-sets/data-sets/improving-access-to-psychological-therapies-data-set)</v>
          </cell>
          <cell r="DH23" t="str">
            <v>Data is shared with government and health organisations: NHS England, Public Health England, DSCROs, CCGs and DWP. Data can potentially be shared with any individual or organisation that requests it, assuming compliance with appropriate information governance checks via the DARS process.(To be appended to https://digital.nhs.uk/data-and-information/data-collections-and-data-sets/data-sets/improving-access-to-psychological-therapies-data-set)</v>
          </cell>
          <cell r="DI23" t="str">
            <v>Personal data is stored in line with NHS Digitals corporate retention categories. For IAPT, retained data will be reviewed on a 3 yearly basis.(To be appended to https://digital.nhs.uk/data-and-information/data-collections-and-data-sets/data-sets/improving-access-to-psychological-therapies-data-set)</v>
          </cell>
          <cell r="DJ23" t="b">
            <v>1</v>
          </cell>
          <cell r="DK23" t="b">
            <v>1</v>
          </cell>
          <cell r="DL23" t="b">
            <v>1</v>
          </cell>
          <cell r="DM23" t="b">
            <v>0</v>
          </cell>
          <cell r="DN23" t="b">
            <v>1</v>
          </cell>
          <cell r="DO23" t="b">
            <v>0</v>
          </cell>
          <cell r="DP23" t="b">
            <v>0</v>
          </cell>
          <cell r="DQ23" t="b">
            <v>0</v>
          </cell>
          <cell r="DR23" t="str">
            <v xml:space="preserve">N/A as not collected and processed under consent. Further information on the patient’s right to opt out of further dissemination of their data can be found at: https://digital.nhs.uk/about-nhs-digital/our-work/keeping-patient-data-safe/how-we-look-after-your-health-and-care-information/your-choices-on-information-about-you </v>
          </cell>
          <cell r="DS23" t="str">
            <v>Data is collected from a range of organisations that provide NHS funded IAPT services including:NHS Mental Health TrustsNHS Acute TrustsNHS Care TrustsIndependent sector providers (To be appended to https://digital.nhs.uk/data-and-information/data-collections-and-data-sets/data-sets/improving-access-to-psychological-therapies-data-set)</v>
          </cell>
          <cell r="DT23" t="str">
            <v>N/A</v>
          </cell>
        </row>
        <row r="24">
          <cell r="CZ24" t="str">
            <v>IAR0000092</v>
          </cell>
          <cell r="DA24" t="str">
            <v>LD Census - Transparency Checklist</v>
          </cell>
          <cell r="DB24" t="str">
            <v>Data controller: http://content.digital.nhs.uk/article/6807/How-information-is-usedCatherine Nicholson, NHS DIgital1 Trevelyan Square, Boar Lane, Leeds, LS1 6AE</v>
          </cell>
          <cell r="DC24" t="str">
            <v>http://content.digital.nhs.uk/article/4963/What-we-collect To support the Department of Health in meeting the recommendations of Transforming Care: A national response to Winterbourne View Hospital and the Concordat: Programme of Action, by delivering an audit of learning disability services for people with challenging behaviour to take a snapshot of provision, numbers of out of area placements and lengths of stay.</v>
          </cell>
          <cell r="DD24" t="str">
            <v xml:space="preserve">Sections 254(1) and (6), 262(3) and (7), 274(2) and 304(9) and (10) of the Health and Social Care Act 2012 and Regulation 32 of the National Institute for Health and Social Care Excellence (Constitution and Functions) and the Health and Social Care Information Centre (Functions) Regulations 2013.The Directions came into force on 30 September 2014: https://digital.nhs.uk/keeping-patient-data-safe/how-we-look-after-your-health-and-care-information/legal-rights-to-collect-informationhttps://digital.nhs.uk/about-nhs-digital/corporate-information-and-documents/directions-and-data-provision-notices/secretary-of-state-directions/learning-disabilities-census-directions-2014 </v>
          </cell>
          <cell r="DE24"/>
          <cell r="DF24">
            <v>0</v>
          </cell>
          <cell r="DG24" t="str">
            <v>N/A</v>
          </cell>
          <cell r="DH24" t="str">
            <v>https://digital.nhs.uk/data-access-request-service/register-of-approved-data-releases</v>
          </cell>
          <cell r="DI24" t="str">
            <v>Data retained to enable time series analyses and comparisons/trianglulation with data within the Assuring Transformation collection and data within the Mental Health Services Dataset. Will be reviewed annually.</v>
          </cell>
          <cell r="DJ24" t="b">
            <v>0</v>
          </cell>
          <cell r="DK24" t="b">
            <v>0</v>
          </cell>
          <cell r="DL24" t="b">
            <v>0</v>
          </cell>
          <cell r="DM24" t="b">
            <v>0</v>
          </cell>
          <cell r="DN24" t="b">
            <v>0</v>
          </cell>
          <cell r="DO24" t="b">
            <v>0</v>
          </cell>
          <cell r="DP24" t="b">
            <v>0</v>
          </cell>
          <cell r="DQ24" t="b">
            <v>0</v>
          </cell>
          <cell r="DR24" t="str">
            <v>https://digital.nhs.uk/national-data-opt-out</v>
          </cell>
          <cell r="DS24" t="str">
            <v>Learning Disability Census 2013, 2014 and 2015</v>
          </cell>
          <cell r="DT24" t="str">
            <v>N/A</v>
          </cell>
        </row>
        <row r="25">
          <cell r="CZ25" t="str">
            <v>IAR0000092</v>
          </cell>
          <cell r="DA25" t="str">
            <v>Birth Notifications</v>
          </cell>
          <cell r="DB25" t="str">
            <v>Data controller: http://content.digital.nhs.uk/article/6807/How-information-is-usedCatherine Nicholson, NHS DIgital1 Trevelyan Square, Boar Lane, Leeds, LS1 6AE</v>
          </cell>
          <cell r="DC25" t="str">
            <v>http://content.digital.nhs.uk/article/4963/What-we-collect To support the Department of Health in meeting the recommendations of Transforming Care: A national response to Winterbourne View Hospital and the Concordat: Programme of Action, by delivering an audit of learning disability services for people with challenging behaviour to take a snapshot of provision, numbers of out of area placements and lengths of stay.</v>
          </cell>
          <cell r="DD25" t="str">
            <v xml:space="preserve">Sections 254(1) and (6), 262(3) and (7), 274(2) and 304(9) and (10) of the Health and Social Care Act 2012 and Regulation 32 of the National Institute for Health and Social Care Excellence (Constitution and Functions) and the Health and Social Care Information Centre (Functions) Regulations 2013.The Directions came into force on 30 September 2014: https://digital.nhs.uk/keeping-patient-data-safe/how-we-look-after-your-health-and-care-information/legal-rights-to-collect-informationhttps://digital.nhs.uk/about-nhs-digital/corporate-information-and-documents/directions-and-data-provision-notices/secretary-of-state-directions/learning-disabilities-census-directions-2014 </v>
          </cell>
          <cell r="DE25"/>
          <cell r="DF25">
            <v>0</v>
          </cell>
          <cell r="DG25" t="str">
            <v>N/A</v>
          </cell>
          <cell r="DH25" t="str">
            <v>https://digital.nhs.uk/data-access-request-service/register-of-approved-data-releases</v>
          </cell>
          <cell r="DI25" t="str">
            <v>Data retained to enable time series analyses and comparisons/trianglulation with data within the Assuring Transformation collection and data within the Mental Health Services Dataset. Will be reviewed annually.</v>
          </cell>
          <cell r="DJ25" t="b">
            <v>0</v>
          </cell>
          <cell r="DK25" t="b">
            <v>0</v>
          </cell>
          <cell r="DL25" t="b">
            <v>0</v>
          </cell>
          <cell r="DM25" t="b">
            <v>0</v>
          </cell>
          <cell r="DN25" t="b">
            <v>0</v>
          </cell>
          <cell r="DO25" t="b">
            <v>0</v>
          </cell>
          <cell r="DP25" t="b">
            <v>0</v>
          </cell>
          <cell r="DQ25" t="b">
            <v>0</v>
          </cell>
          <cell r="DR25" t="str">
            <v>https://digital.nhs.uk/national-data-opt-out</v>
          </cell>
          <cell r="DS25" t="str">
            <v>Learning Disability Census 2013, 2014 and 2015</v>
          </cell>
          <cell r="DT25" t="str">
            <v>N/A</v>
          </cell>
        </row>
        <row r="26">
          <cell r="CZ26" t="str">
            <v>IAR0000099</v>
          </cell>
          <cell r="DA26" t="str">
            <v>Dental Working Patterns Survey</v>
          </cell>
          <cell r="DB26" t="str">
            <v>Data Controller:NHS Digital 1 Trevelyan SquareBoar LaneLeedsLS1 6AEData Protection Officer: Catherine Nicholson</v>
          </cell>
          <cell r="DC26" t="str">
            <v>NHS Digital is sponsored by Department of Health and Social Care and commissioned by Dental Working Group, a joint stakeholder group with members from NHS Digital, NHS England, UK Health Departments, Secretariat for the Review Body on Doctors’ and Dentists’ Remuneration (DDRB), NHS BSA Information Services and the British Dental Association (BDA) representing dentists’ views and interests, to undertake a biennial voluntary survey of the working patterns of dentists in the UK.Data identifying individual dentists are provided by the data controllers in each of the four UK countries. Email addresses are provided by the General Dental Council under a Data Sharing Agreement to enable invitations to participate in the survey to be issued electronically. Data are collected via a secure web-tool (developed by Clinical Audit Platform Team at NHS Digital) and downloaded by named members of the Workforce and Estates Team in the form of an individually identifiable dataset.  All data are stored on NHS Digital’s secure servers; access to the servers is restricted to named individuals and audited regularly. Survey findings are included in record level information securely transferred to HMRC which links the individuals to their self-assessment tax returns, subjects the resultant data to internal validation processes, calculates aggregate, non-disclosive, weighted earnings and expenses estimates and applies statistical disclosure control to the data. The requirement for NHS Digital to produce earnings and expenses estimates for dentists is specified in the Health Act 2009 and the Commencement Order.HMRC returns summary, aggregate, non-identifiable figures to NHS Digital for additional processing and publication.</v>
          </cell>
          <cell r="DD26" t="str">
            <v>Direction from Secretary of State under sections 254(1) and (6), 274(2), 304(9) and (10) of the Health and Social Care Act 2012 to establish and operate informatics systems for the collection or analysis of information, and to exercise systems delivery functions.Article 6 (1c) –processing is necessary for compliance with a legal obligation to which the controller is subject The Health and Social Care Act 2012(Commencement No.4. Transitional, Savings and Transitory Provisions) Order 2013, No, 160 (C.9) Regulation 9 makes provision for this work to be treated as if directed under section 254 of the Health and Social Care Act 2012.Dissemination by NHS Digital is on the basis of 261(5)(d) H&amp;SC Act which enables NHS Digital to continue to pass this data to HMRC to enable them to meet their statutory duties as set out in Section 36 of the Health Act 2009.Section 36 of the Health Act 2009 provides the statuary requirement for HMRC to continue to assist in statistical enquires carried out by or on behalf of the four UK Departments of Health and Social Care relating to the earning and expenses of dentists by providing summarised data in aggregate anonymised form.Note: in the near future, Department of Health and Social Care will provide a new Direction to NHS Digital.</v>
          </cell>
          <cell r="DE26"/>
          <cell r="DF26">
            <v>0</v>
          </cell>
          <cell r="DG26" t="str">
            <v>Data are not transferred outside the UK.</v>
          </cell>
          <cell r="DH26" t="str">
            <v>The survey responses are included as metadata in the personal data processed by HMRC as specified in the Health Act 2009; aggregate, non-disclosive, weighted earnings and expenses estimates are returned to NHS Digital. No individual or identifiable earnings or expenses information is ever released by HMRC.Data are not shared with any other parties.</v>
          </cell>
          <cell r="DI26" t="str">
            <v xml:space="preserve">Personal data are collected by survey biennially and held in accordance with NHS Digital’s records management policy; data are stored for the shortest possible period  </v>
          </cell>
          <cell r="DJ26" t="b">
            <v>1</v>
          </cell>
          <cell r="DK26" t="b">
            <v>1</v>
          </cell>
          <cell r="DL26" t="b">
            <v>1</v>
          </cell>
          <cell r="DM26" t="b">
            <v>1</v>
          </cell>
          <cell r="DN26" t="b">
            <v>1</v>
          </cell>
          <cell r="DO26" t="b">
            <v>0</v>
          </cell>
          <cell r="DP26" t="b">
            <v>0</v>
          </cell>
          <cell r="DQ26" t="b">
            <v>0</v>
          </cell>
          <cell r="DR26" t="str">
            <v>Prior to analysis beginning, a data subject could withdraw the consent for their survey responses to be processed. Once the aggregate, weighted averages have been calculated, it is not possible to remove an individual’s responses as they cannot be identitied.</v>
          </cell>
          <cell r="DS26">
            <v>0</v>
          </cell>
          <cell r="DT26" t="str">
            <v>N/ANo automated decision making or profiling is undertaken</v>
          </cell>
        </row>
        <row r="27">
          <cell r="CZ27" t="str">
            <v>IAR0000119</v>
          </cell>
          <cell r="DA27" t="str">
            <v>Business continuity management system (BCMS) Portal</v>
          </cell>
          <cell r="DB27">
            <v>0</v>
          </cell>
          <cell r="DC27">
            <v>0</v>
          </cell>
          <cell r="DD27">
            <v>0</v>
          </cell>
          <cell r="DE27"/>
          <cell r="DF27">
            <v>0</v>
          </cell>
          <cell r="DG27">
            <v>0</v>
          </cell>
          <cell r="DH27">
            <v>0</v>
          </cell>
          <cell r="DI27">
            <v>0</v>
          </cell>
          <cell r="DJ27" t="b">
            <v>0</v>
          </cell>
          <cell r="DK27" t="b">
            <v>0</v>
          </cell>
          <cell r="DL27" t="b">
            <v>0</v>
          </cell>
          <cell r="DM27" t="b">
            <v>0</v>
          </cell>
          <cell r="DN27" t="b">
            <v>0</v>
          </cell>
          <cell r="DO27" t="b">
            <v>0</v>
          </cell>
          <cell r="DP27" t="b">
            <v>0</v>
          </cell>
          <cell r="DQ27" t="b">
            <v>0</v>
          </cell>
          <cell r="DR27">
            <v>0</v>
          </cell>
          <cell r="DS27">
            <v>0</v>
          </cell>
          <cell r="DT27">
            <v>0</v>
          </cell>
          <cell r="DU27" t="str">
            <v>https://digital.nhs.uk/data-and-information/data-collections-and-data-sets/data-sets/maternity-services-data-set</v>
          </cell>
        </row>
        <row r="28">
          <cell r="CZ28" t="str">
            <v>IAR0000120</v>
          </cell>
          <cell r="DA28" t="str">
            <v>Children and Young People's Health Services Data Set</v>
          </cell>
          <cell r="DB28">
            <v>0</v>
          </cell>
          <cell r="DC28">
            <v>0</v>
          </cell>
          <cell r="DD28">
            <v>0</v>
          </cell>
          <cell r="DE28" t="str">
            <v>Legal obligation</v>
          </cell>
          <cell r="DF28">
            <v>0</v>
          </cell>
          <cell r="DG28">
            <v>0</v>
          </cell>
          <cell r="DH28">
            <v>0</v>
          </cell>
          <cell r="DI28">
            <v>0</v>
          </cell>
          <cell r="DJ28" t="b">
            <v>0</v>
          </cell>
          <cell r="DK28" t="b">
            <v>0</v>
          </cell>
          <cell r="DL28" t="b">
            <v>0</v>
          </cell>
          <cell r="DM28" t="b">
            <v>0</v>
          </cell>
          <cell r="DN28" t="b">
            <v>0</v>
          </cell>
          <cell r="DO28" t="b">
            <v>0</v>
          </cell>
          <cell r="DP28" t="b">
            <v>0</v>
          </cell>
          <cell r="DQ28" t="b">
            <v>0</v>
          </cell>
          <cell r="DR28">
            <v>0</v>
          </cell>
          <cell r="DS28">
            <v>0</v>
          </cell>
          <cell r="DT28">
            <v>0</v>
          </cell>
          <cell r="DU28" t="str">
            <v>https://digital.nhs.uk/data-and-information/data-collections-and-data-sets/data-sets/children-and-young-people-s-health-services-data-set</v>
          </cell>
        </row>
        <row r="29">
          <cell r="CZ29" t="str">
            <v>IAR0000121</v>
          </cell>
          <cell r="DA29" t="str">
            <v>Community Services Data Set</v>
          </cell>
          <cell r="DB29">
            <v>0</v>
          </cell>
          <cell r="DC29">
            <v>0</v>
          </cell>
          <cell r="DD29">
            <v>0</v>
          </cell>
          <cell r="DE29"/>
          <cell r="DF29">
            <v>0</v>
          </cell>
          <cell r="DG29">
            <v>0</v>
          </cell>
          <cell r="DH29">
            <v>0</v>
          </cell>
          <cell r="DI29">
            <v>0</v>
          </cell>
          <cell r="DJ29" t="b">
            <v>0</v>
          </cell>
          <cell r="DK29" t="b">
            <v>0</v>
          </cell>
          <cell r="DL29" t="b">
            <v>0</v>
          </cell>
          <cell r="DM29" t="b">
            <v>0</v>
          </cell>
          <cell r="DN29" t="b">
            <v>0</v>
          </cell>
          <cell r="DO29" t="b">
            <v>0</v>
          </cell>
          <cell r="DP29" t="b">
            <v>0</v>
          </cell>
          <cell r="DQ29" t="b">
            <v>0</v>
          </cell>
          <cell r="DR29">
            <v>0</v>
          </cell>
          <cell r="DS29">
            <v>0</v>
          </cell>
          <cell r="DT29">
            <v>0</v>
          </cell>
          <cell r="DU29" t="str">
            <v>https://digital.nhs.uk/data-and-information/data-collections-and-data-sets/data-sets/community-services-data-set</v>
          </cell>
        </row>
        <row r="30">
          <cell r="CZ30" t="str">
            <v>IAR0000122</v>
          </cell>
          <cell r="DA30" t="str">
            <v>Cancer Waiting Times</v>
          </cell>
          <cell r="DB30" t="str">
            <v>NHS Digital 1 Trevelyan SquareBoar LaneLeedsLS1 6AEData Protection Officer: Catherine Nicholson</v>
          </cell>
          <cell r="DC30" t="str">
            <v>NHS Digital collects the National Cancer Waiting Times Monitoring Dada Set (NCWTMDS) activity data from Providers of NHS Cancer Care and uses this to calculate performance against nationally set cancer targets for referrals, diagnosis and treatment which are published</v>
          </cell>
          <cell r="DD30" t="str">
            <v>Direction from NHS England under sections 254(1) and (6) of the Health and Social Care Act 2012 to establish and operate a system for the collection of information described in the Technical Output Specification, such as system to be known as “the National Cancer Waiting Times Monitoring Information System”The different data fllows from the system have the following legal basis;Providers of NHS Cancer Care – Direct care and clinical auditNHS England - Section 261(2)(b)(ii) and 261(5)(d) of the Health &amp; Social Care Act 2012NHS Improvement - Section 261(1) and Section 261(2)(b)(ii) of the Health and Social Care Act 2012DSCRO and CCG - Section 261(1) and Section 261(2)(b)(ii) of the Health and Social Care Act 2012Cancer Registry - Section 261(7) and Section 261(2)(b)(ii) of the Health and Social Care Act 2012 alongside Regulaiton 2</v>
          </cell>
          <cell r="DE30"/>
          <cell r="DF30">
            <v>0</v>
          </cell>
          <cell r="DG30" t="str">
            <v>N/A</v>
          </cell>
          <cell r="DH30" t="str">
            <v>NHS Digital is joint data controller with NHS England.The following levels of data are shared by NHS Digital;Providers of NHS Cancer Care – IdentifiableNHS Enland – AnonymisedNHS Improvement – PseudonymisedDSCRO and CCG – PseudonymisedCancer Registry – IdentifiableCancer Alliances – Pseudonymised (TBC)</v>
          </cell>
          <cell r="DI30" t="str">
            <v>Data will be retained beyond 20 years for lifetime of patient to allow for recurrent cancer treatments</v>
          </cell>
          <cell r="DJ30" t="b">
            <v>1</v>
          </cell>
          <cell r="DK30" t="b">
            <v>1</v>
          </cell>
          <cell r="DL30" t="b">
            <v>1</v>
          </cell>
          <cell r="DM30" t="b">
            <v>0</v>
          </cell>
          <cell r="DN30" t="b">
            <v>1</v>
          </cell>
          <cell r="DO30" t="b">
            <v>0</v>
          </cell>
          <cell r="DP30" t="b">
            <v>0</v>
          </cell>
          <cell r="DQ30" t="b">
            <v>0</v>
          </cell>
          <cell r="DR30" t="str">
            <v>N/A (we are not relying on consent as our processing condition)</v>
          </cell>
          <cell r="DS30" t="str">
            <v>Providers of NHS Cancer Care submit the data to NHS Digital and a Data Provision Notice (DPN) has been issued</v>
          </cell>
          <cell r="DT30" t="str">
            <v>No artificial intelligence / machine learning / data analytics are used to create profiles about individuals.The system calculates if a patients cancer care pathway has breached the nationally defined targets for referral, diagnosis and treatment</v>
          </cell>
          <cell r="DU30" t="str">
            <v>https://digital.nhs.uk/services/systems-and-service-delivery/screening-services/cancer-waiting-times</v>
          </cell>
        </row>
        <row r="31">
          <cell r="CZ31" t="str">
            <v>IAR0000123</v>
          </cell>
          <cell r="DA31" t="str">
            <v>Business continuity management system (BCMS) Sharepoint</v>
          </cell>
          <cell r="DB31" t="str">
            <v>NHS Digital1 Trevelyan Square, Boar Lane, Leeds LS1 6AE DPO: Catherine Nicholson</v>
          </cell>
          <cell r="DC31" t="str">
            <v xml:space="preserve">To allow an individual to opt-out of the use of their confidential patient data for purposes beyond their direct care. This would apply unless there is a mandatory legal requirement or an overriding public interest in line with the agreed and published policy. </v>
          </cell>
          <cell r="DD31" t="str">
            <v>Processing condition: Processing is necessary for compliance with a legal obligation on the data controller.  The legal obligation is a Direction from the Secretary of State made under s.254 (2)a of Health and Social Care Act 2012 - https://www.gov.uk/government/uploads/system/uploads/attachment_data/file/655300/Direction_letter_-_national_data_opt-out.pdf</v>
          </cell>
          <cell r="DE31"/>
          <cell r="DF31">
            <v>0</v>
          </cell>
          <cell r="DG31" t="str">
            <v>N/A - The national data opt-out preference for a patient is held on the Spine clinical data store. This is maintained on cloud servers that are hosted within the EEA.</v>
          </cell>
          <cell r="DH31" t="str">
            <v>Initally only NHS Digital will hold and use this data but between May 2018 and Mar 2020 the upholding of the opt-out will be rolled out across the wider health and care sector.  To this end NHS Digital will provide a system that enables data controllers to implement the opt-out for all in scope data releases that they make.  This may require the NHS Number for those who have opted -out to be shared with other data controllers across health and social care.  The details of the roll out timetable will be provided on the national data opt-out webpages</v>
          </cell>
          <cell r="DI31" t="str">
            <v>The NHS number for an individual who has chosen to opt-out will remain in the clinical data store until:DHSC withdraws the national data opt-out as an policy offer to the public orthe individual changes their mind and removes their opt-out through the digital or non-digital channel.  NB some audit data is retained audit and FoI purposes [DN further details to be provided].</v>
          </cell>
          <cell r="DJ31" t="b">
            <v>1</v>
          </cell>
          <cell r="DK31" t="b">
            <v>1</v>
          </cell>
          <cell r="DL31" t="b">
            <v>1</v>
          </cell>
          <cell r="DM31" t="b">
            <v>0</v>
          </cell>
          <cell r="DN31" t="b">
            <v>1</v>
          </cell>
          <cell r="DO31" t="b">
            <v>0</v>
          </cell>
          <cell r="DP31" t="b">
            <v>0</v>
          </cell>
          <cell r="DQ31" t="b">
            <v>0</v>
          </cell>
          <cell r="DR31" t="str">
            <v>Consent is not the legal basis for processing although individuals are chosing to register a national data opt-out in order to prevent data sharing and protect their privacy and can change their mind at any time.</v>
          </cell>
          <cell r="DS31" t="str">
            <v>N/A</v>
          </cell>
          <cell r="DT31" t="str">
            <v>The application of the opt-out on NHS Digital data disseminations is through an automated system but the decision about whether a particular use or release is “in scope” for ,or exempt from, the opt-out requires a decision by a human being based on the agreed and published DHSC policy.</v>
          </cell>
          <cell r="DU31" t="str">
            <v>https://digital.nhs.uk/services/national-data-opt-out-programme</v>
          </cell>
        </row>
        <row r="32">
          <cell r="CZ32" t="str">
            <v>IAR0000128</v>
          </cell>
          <cell r="DA32" t="str">
            <v>UK Genetics Testing Network data - Transparency Checklist</v>
          </cell>
          <cell r="DB32" t="str">
            <v>Catherine Nicholson, NHS DIgital1 Trevelyan Square, Boar Lane, Leeds, LS1 6AE</v>
          </cell>
          <cell r="DC32" t="str">
            <v>To analyse activity data from UKGTN member laboratories to calculate rates of genetic testing for the UK population.</v>
          </cell>
          <cell r="DD32" t="str">
            <v>Section 254 Direction from NHS England</v>
          </cell>
          <cell r="DE32"/>
          <cell r="DF32">
            <v>0</v>
          </cell>
          <cell r="DG32" t="str">
            <v>n/a</v>
          </cell>
          <cell r="DH32" t="str">
            <v>Medical Research Information Service (MRIS) sits within the Data Access Request Service (DARS) at NHS Digital.  Their primary remit is to provide a service to researchers undertaking longitudinal studies.  For the UK GTN they take NHS Numbers provided by Genetic Labs and return missing postcode and date of birth records for the patients.  electronic Data Research and Innovation Service (eDRIS) is part of Information Services Division (ISD) of NHS National Services, Scotland.  It provides a single point of contact to assist in the completion of applications to the Public Benefit and Privacy Panel and assist researchers in study design, approvals and data access in a secure environment.  For the UK GTN work it essentially provides the same function as MRIS but for Scottish patients referenced through CHI Number.</v>
          </cell>
          <cell r="DI32" t="str">
            <v>To be reviewed annually as part of commissioning of service</v>
          </cell>
          <cell r="DJ32" t="b">
            <v>1</v>
          </cell>
          <cell r="DK32" t="b">
            <v>1</v>
          </cell>
          <cell r="DL32" t="b">
            <v>1</v>
          </cell>
          <cell r="DM32" t="b">
            <v>0</v>
          </cell>
          <cell r="DN32" t="b">
            <v>1</v>
          </cell>
          <cell r="DO32" t="b">
            <v>0</v>
          </cell>
          <cell r="DP32" t="b">
            <v>0</v>
          </cell>
          <cell r="DQ32" t="b">
            <v>0</v>
          </cell>
          <cell r="DR32" t="str">
            <v>n/a</v>
          </cell>
          <cell r="DS32" t="str">
            <v>Collection of laboratory reports from UKGTN member labs.</v>
          </cell>
          <cell r="DT32" t="str">
            <v>n/a (Red Team to provide standard info)</v>
          </cell>
        </row>
        <row r="33">
          <cell r="CZ33" t="str">
            <v>IAR0000129</v>
          </cell>
          <cell r="DA33" t="str">
            <v>Summary Hospital-level Mortality Indicator data - Transparency Checklist</v>
          </cell>
          <cell r="DB33" t="str">
            <v>Catherine Nicholson, NHS DIgital1 Trevelyan Square, Boar Lane, Leeds, LS1 6AE</v>
          </cell>
          <cell r="DC33" t="str">
            <v xml:space="preserve">To produce National Statistics measuring the mortality rates for hospital trusts. </v>
          </cell>
          <cell r="DD33" t="str">
            <v xml:space="preserve">Commencement Order </v>
          </cell>
          <cell r="DE33"/>
          <cell r="DF33">
            <v>0</v>
          </cell>
          <cell r="DG33" t="str">
            <v>n/a</v>
          </cell>
          <cell r="DH33" t="str">
            <v>Individual trusts receive their own data. Data is otherwise made available via the Data Access Request Service with all releases documented in the organisation’s Register of Approved Data Releases</v>
          </cell>
          <cell r="DI33" t="str">
            <v>Statistical time series retained to enable longer term analyses but reviewed every 3 years</v>
          </cell>
          <cell r="DJ33" t="b">
            <v>1</v>
          </cell>
          <cell r="DK33" t="b">
            <v>1</v>
          </cell>
          <cell r="DL33" t="b">
            <v>1</v>
          </cell>
          <cell r="DM33" t="b">
            <v>0</v>
          </cell>
          <cell r="DN33" t="b">
            <v>1</v>
          </cell>
          <cell r="DO33" t="b">
            <v>0</v>
          </cell>
          <cell r="DP33" t="b">
            <v>0</v>
          </cell>
          <cell r="DQ33" t="b">
            <v>0</v>
          </cell>
          <cell r="DR33" t="str">
            <v>n/a</v>
          </cell>
          <cell r="DS33" t="str">
            <v>Hospital Episode Statistics data and Death Registration data</v>
          </cell>
          <cell r="DT33" t="str">
            <v>n/a (Red Team to provide standard info)</v>
          </cell>
        </row>
        <row r="34">
          <cell r="CZ34" t="str">
            <v>IAR0000169</v>
          </cell>
          <cell r="DA34" t="str">
            <v>Hospital Episode Statistics (HES) Mental Health Services Data Set (MHSDS)</v>
          </cell>
          <cell r="DB34" t="str">
            <v xml:space="preserve">Required –to be appended to https://digital.nhs.uk/data-and-information/data-collections-and-data-sets/data-sets/mental-health-services-data-set </v>
          </cell>
          <cell r="DC34" t="str">
            <v xml:space="preserve">https://digital.nhs.uk/data-and-information/data-collections-and-data-sets/data-sets/mental-health-services-data-set </v>
          </cell>
          <cell r="DD34" t="str">
            <v>https://digital.nhs.uk/about-nhs-digital/corporate-information-and-documents/directions-and-data-provision-notices/nhs-england-directions/establishment-of-information-systems-for-nhs-services-mental-health-services-directions-2015Currently unclear what the legal basis is for ‘processing’ as opposed to collection. Under investigation.Directions will be reviewed as part of development and implementation of MHSDS v4.0.</v>
          </cell>
          <cell r="DE34"/>
          <cell r="DF34">
            <v>0</v>
          </cell>
          <cell r="DG34" t="str">
            <v xml:space="preserve">Required – to be appended to https://digital.nhs.uk/data-and-information/data-collections-and-data-sets/data-sets/mental-health-services-data-set </v>
          </cell>
          <cell r="DH34" t="str">
            <v xml:space="preserve">https://digital.nhs.uk/data-and-information/data-collections-and-data-sets/data-sets/mental-health-services-data-set </v>
          </cell>
          <cell r="DI34" t="str">
            <v xml:space="preserve">Required – to be appended to https://digital.nhs.uk/data-and-information/data-collections-and-data-sets/data-sets/mental-health-services-data-set </v>
          </cell>
          <cell r="DJ34" t="b">
            <v>0</v>
          </cell>
          <cell r="DK34" t="b">
            <v>0</v>
          </cell>
          <cell r="DL34" t="b">
            <v>0</v>
          </cell>
          <cell r="DM34" t="b">
            <v>0</v>
          </cell>
          <cell r="DN34" t="b">
            <v>0</v>
          </cell>
          <cell r="DO34" t="b">
            <v>0</v>
          </cell>
          <cell r="DP34" t="b">
            <v>0</v>
          </cell>
          <cell r="DQ34" t="b">
            <v>0</v>
          </cell>
          <cell r="DR34" t="str">
            <v xml:space="preserve">https://digital.nhs.uk/about-nhs-digital/our-work/keeping-patient-data-safe/how-we-look-after-your-health-and-care-information/your-choices-on-information-about-you </v>
          </cell>
          <cell r="DS34" t="str">
            <v xml:space="preserve">Required – to be appended to https://digital.nhs.uk/data-and-information/data-collections-and-data-sets/data-sets/mental-health-services-data-set </v>
          </cell>
          <cell r="DT34" t="str">
            <v>N/A</v>
          </cell>
          <cell r="DU34" t="str">
            <v>https://digital.nhs.uk/data-and-information/data-tools-and-services/data-services/hospital-episode-statistics</v>
          </cell>
        </row>
        <row r="35">
          <cell r="CZ35" t="str">
            <v>IAR0000181</v>
          </cell>
          <cell r="DA35" t="str">
            <v>CareCERT Collect - Transparency Checklist</v>
          </cell>
          <cell r="DB35" t="str">
            <v>NHS Digital 1 Trevelyan SquareBoar LaneLeedsLS1 6AEData Protection Officer: Catherine Nicholson</v>
          </cell>
          <cell r="DC35" t="str">
            <v>IP data to carry out non-intrusive vulnerability scanning User details to contact them about the output of IP scanning or other cyber mattersSIRO details collected to provide a escalation point when requiredIntelligence on alerts to focus our limited resources on sites needing our support during a Cyber incident. It also provides a picture on impact of a Cyber incident.</v>
          </cell>
          <cell r="DD35" t="str">
            <v>Health and Social Care Act (2012) – Schedule 18, part 10 (1)Processing is necessary for the performance of a task carried out in the public interest or in the exercise of official authority vested in the controller (GDPR Article 6(1)(e))</v>
          </cell>
          <cell r="DE35"/>
          <cell r="DF35">
            <v>0</v>
          </cell>
          <cell r="DG35" t="str">
            <v>n/a</v>
          </cell>
          <cell r="DH35" t="str">
            <v>Personal data is shared/disclosed as follows:Our Security Operations Centre (SOC) partner who process the IP Address data on our instruction</v>
          </cell>
          <cell r="DI35" t="str">
            <v xml:space="preserve">The Data Security Centre provide several important services to support protecting the NHS community, including the collection and processing of IP and user data through CareCERT Collect. When there is no longer an operational need to use CareCERT Collect, a decision will be made as to whether we need to be hold the data for longer or whether we can securely delete it.    </v>
          </cell>
          <cell r="DJ35" t="b">
            <v>1</v>
          </cell>
          <cell r="DK35" t="b">
            <v>1</v>
          </cell>
          <cell r="DL35" t="b">
            <v>1</v>
          </cell>
          <cell r="DM35" t="b">
            <v>0</v>
          </cell>
          <cell r="DN35" t="b">
            <v>1</v>
          </cell>
          <cell r="DO35" t="b">
            <v>0</v>
          </cell>
          <cell r="DP35" t="b">
            <v>1</v>
          </cell>
          <cell r="DQ35" t="b">
            <v>0</v>
          </cell>
          <cell r="DR35" t="str">
            <v>N/A (we are not relying on consent as our processing condition)</v>
          </cell>
          <cell r="DS35">
            <v>0</v>
          </cell>
          <cell r="DT35" t="str">
            <v>n/a</v>
          </cell>
        </row>
        <row r="36">
          <cell r="CZ36" t="str">
            <v>IAR0000183</v>
          </cell>
          <cell r="DA36" t="str">
            <v>PDS 20180425 v0</v>
          </cell>
          <cell r="DB36" t="str">
            <v xml:space="preserve">When demographic data is entered onto a patient record on a local system, the organisaiotn responsible for the system wil be the Data Controllers and will have a designated Data Protection OfficerOnce demographics data is passed to the PDS from local systems, or from feeder systems, or by direct entry by an end-user, NHS Digital is Data Controller on behalf of the Secretary of State for Health &amp; Social Care and there is a designated Data Protection Officer. NHS Digital 1 Trevelyan Square, Boar Ln, Leeds LS1 6AE0300 303 5678DPO: Catherine Nicholson </v>
          </cell>
          <cell r="DC36" t="str">
            <v>Data is held and processed on PDS to help care providers confirm the identity of patients; to link their care records within an organisation and between different organisations, and to communicate with patients. NHS Digital also processes PDS data to provide extracts of patient demographic data for the Secondary Uses Service (SUS) and for the Medical Research Information Service (MRIS), both operated by NHS Digital. A range of reports is also available to relevant organisations through Spine Demographics Reporting Service (SDRS) to support the management of NHS services, including some health screening services. PDS data extracts may also be provided to external organisations for specific purposes subject to there being an appropriate legal basis and the relevant approval processes being followed</v>
          </cell>
          <cell r="DD36" t="str">
            <v xml:space="preserve">The PDS is operated under the commencement order issued to NHS Digital (then HSCIC) by the Secretary of State to cover the provision and operation of the NHS Spine, of which PDS is a component part. Relevant powers and responsibilities are enumerated in the Health &amp; Social Care Act 2012 and any collection or disclosure is carried out under that Act.In addition both the Care Act 2014 and the Health and Care (Safety and Quality) Act 2015 place requirements on using the NHS Number (which is issued and managed by PDS) to support effective informaiotn sharing for health and social care purposes.In terms of the new GDPR legislation the following article applies: “Processing is necessary for compliance with a legal obligation to which the controller is subject” Article 6(1)(c), this obligation is placed on NHS Digital by a Direction. </v>
          </cell>
          <cell r="DE36"/>
          <cell r="DF36">
            <v>0</v>
          </cell>
          <cell r="DG36" t="str">
            <v>There are no transfers to third countries.</v>
          </cell>
          <cell r="DH36" t="str">
            <v>The recipients of personal data are providers of NHS-funded services and of social care servi ces. Data is also sometimes provided for the purposes of research and is subject to the relevant frameowrks and processes for approval.</v>
          </cell>
          <cell r="DI36" t="str">
            <v>Current practice for NHS Digital is to retain records for 30 years. PDS has been operational since 2004, so far so no data has exceeded this period.It is assumed that under the forthcoming data retention policy the standard practice will be changed to retain for 2, 8 or 20 years, and that PDS would fall inot the 20-year category. The same point would still apply but it is anticipated that a revoew or retention policy for PDS data will be necessary to confirm whether there is a case for PDS records to be retained for longer periods.</v>
          </cell>
          <cell r="DJ36" t="b">
            <v>1</v>
          </cell>
          <cell r="DK36" t="b">
            <v>1</v>
          </cell>
          <cell r="DL36" t="b">
            <v>0</v>
          </cell>
          <cell r="DM36" t="b">
            <v>0</v>
          </cell>
          <cell r="DN36" t="b">
            <v>1</v>
          </cell>
          <cell r="DO36" t="b">
            <v>0</v>
          </cell>
          <cell r="DP36" t="b">
            <v>0</v>
          </cell>
          <cell r="DQ36" t="b">
            <v>0</v>
          </cell>
          <cell r="DR36" t="str">
            <v>Patients registered for NHS services in England are required to have a record on the PDS, and therefore cannot 'opt out' of the PDS. However, they can request that their record is marked 'Sensitive', which limits the detail that can be seen by anyone viewing their PDS record to name, NHS Number and DOB, with no contact or location details visible.</v>
          </cell>
          <cell r="DS36" t="str">
            <v>The data is generally originally provided by the patient to an NHS or other health and care organisation, where it is input to a local system and thence shared to the PDS record, or input directly by a member of staff to the PDS.</v>
          </cell>
          <cell r="DT36" t="str">
            <v>No such automated decision-making is incorporated in the functionality of PDS.</v>
          </cell>
        </row>
        <row r="37">
          <cell r="CZ37" t="str">
            <v>IAR0000183</v>
          </cell>
          <cell r="DA37" t="str">
            <v>DS 20180425 v0</v>
          </cell>
          <cell r="DB37" t="str">
            <v xml:space="preserve">When demographic data is entered onto a patient record on a local system, the organisaiotn responsible for the system wil be the Data Controllers and will have a designated Data Protection OfficerOnce demographics data is passed to the PDS from local systems, or from feeder systems, or by direct entry by an end-user, NHS Digital is Data Controller on behalf of the Secretary of State for Health &amp; Social Care and there is a designated Data Protection Officer. NHS Digital 1 Trevelyan Square, Boar Ln, Leeds LS1 6AE0300 303 5678DPO: Catherine Nicholson </v>
          </cell>
          <cell r="DC37" t="str">
            <v>Data is held and processed on PDS to help care providers confirm the identity of patients; to link their care records within an organisation and between different organisations, and to communicate with patients. NHS Digital also processes PDS data to provide extracts of patient demographic data for the Secondary Uses Service (SUS) and for the Medical Research Information Service (MRIS), both operated by NHS Digital. A range of reports is also available to relevant organisations through Spine Demographics Reporting Service (SDRS) to support the management of NHS services, including some health screening services. PDS data extracts may also be provided to external organisations for specific purposes subject to there being an appropriate legal basis and the relevant approval processes being followed</v>
          </cell>
          <cell r="DD37" t="str">
            <v xml:space="preserve">The PDS is operated under the commencement order issued to NHS Digital (then HSCIC) by the Secretary of State to cover the provision and operation of the NHS Spine, of which PDS is a component part. Relevant powers and responsibilities are enumerated in the Health &amp; Social Care Act 2012 and any collection or disclosure is carried out under that Act.In addition both the Care Act 2014 and the Health and Care (Safety and Quality) Act 2015 place requirements on using the NHS Number (which is issued and managed by PDS) to support effective informaiotn sharing for health and social care purposes.In terms of the new GDPR legislation the following article applies: “Processing is necessary for compliance with a legal obligation to which the controller is subject” Article 6(1)(c), this obligation is placed on NHS Digital by a Direction. </v>
          </cell>
          <cell r="DE37" t="str">
            <v>Legal obligation</v>
          </cell>
          <cell r="DF37">
            <v>0</v>
          </cell>
          <cell r="DG37" t="str">
            <v>There are no transfers to third countries.</v>
          </cell>
          <cell r="DH37" t="str">
            <v>The recipients of personal data are providers of NHS-funded services and of social care servi ces. Data is also sometimes provided for the purposes of research and is subject to the relevant frameowrks and processes for approval.</v>
          </cell>
          <cell r="DI37" t="str">
            <v>Current practice for NHS Digital is to retain records for 30 years. PDS has been operational since 2004, so far so no data has exceeded this period.It is assumed that under the forthcoming data retention policy the standard practice will be changed to retain for 2, 8 or 20 years, and that PDS would fall inot the 20-year category. The same point would still apply but it is anticipated that a revoew or retention policy for PDS data will be necessary to confirm whether there is a case for PDS records to be retained for longer periods.</v>
          </cell>
          <cell r="DJ37" t="b">
            <v>1</v>
          </cell>
          <cell r="DK37" t="b">
            <v>1</v>
          </cell>
          <cell r="DL37" t="b">
            <v>0</v>
          </cell>
          <cell r="DM37" t="b">
            <v>0</v>
          </cell>
          <cell r="DN37" t="b">
            <v>1</v>
          </cell>
          <cell r="DO37" t="b">
            <v>0</v>
          </cell>
          <cell r="DP37" t="b">
            <v>0</v>
          </cell>
          <cell r="DQ37" t="b">
            <v>0</v>
          </cell>
          <cell r="DR37" t="str">
            <v>Patients registered for NHS services in England are required to have a record on the PDS, and therefore cannot 'opt out' of the PDS. However, they can request that their record is marked 'Sensitive', which limits the detail that can be seen by anyone viewing their PDS record to name, NHS Number and DOB, with no contact or location details visible.</v>
          </cell>
          <cell r="DS37" t="str">
            <v>The data is generally originally provided by the patient to an NHS or other health and care organisation, where it is input to a local system and thence shared to the PDS record, or input directly by a member of staff to the PDS.</v>
          </cell>
          <cell r="DT37" t="str">
            <v>No such automated decision-making is incorporated in the functionality of PDS.</v>
          </cell>
        </row>
        <row r="38">
          <cell r="CZ38" t="str">
            <v>IAR0000193</v>
          </cell>
          <cell r="DA38" t="str">
            <v>wDS Workforce All Sectors including GP HCHS Independent Dental Ophthalmic</v>
          </cell>
          <cell r="DB38" t="str">
            <v>Data Controller:NHS Digital 1 Trevelyan SquareBoar LaneLeedsLS1 6AEData Protection Officer: Catherine Nicholson</v>
          </cell>
          <cell r="DC38" t="str">
            <v>The purpose and scope of the workforce collection is to collect workforce and earnings information, at an individual level from all NHS funded care providers, commissioners and other UK home countries to understand the current workforce and support future workforce planning and education commissioning. The information is required to understand the current workforce and anticipate future workforce needs so that the £5bn education and training budget is efficiently deployed ensuring supply of right staff in the right places with the right skills, supporting patient safety.</v>
          </cell>
          <cell r="DD38" t="str">
            <v>Direction from Secretary of State under sections 254(1) and (6), 274(2), 304(9) and (10) of the Health and Social Care Act 2012 to establish and operate informatics systems for the collection or analysis of information, and to exercise systems delivery functions.Article 6 (1c) –processing is necessary for compliance with a legal obligation to which the controller is subject</v>
          </cell>
          <cell r="DE38" t="str">
            <v xml:space="preserve">Public task </v>
          </cell>
          <cell r="DF38">
            <v>0</v>
          </cell>
          <cell r="DG38" t="str">
            <v>Data are not transferred outside the UK.</v>
          </cell>
          <cell r="DH38" t="str">
            <v>Individual level data are not shared with any other parties.</v>
          </cell>
          <cell r="DI38" t="str">
            <v>Will follow and be in line with the 3, 8 or 20 years NHS D records management policy.</v>
          </cell>
          <cell r="DJ38" t="b">
            <v>1</v>
          </cell>
          <cell r="DK38" t="b">
            <v>1</v>
          </cell>
          <cell r="DL38" t="b">
            <v>1</v>
          </cell>
          <cell r="DM38" t="b">
            <v>1</v>
          </cell>
          <cell r="DN38" t="b">
            <v>1</v>
          </cell>
          <cell r="DO38" t="b">
            <v>0</v>
          </cell>
          <cell r="DP38" t="b">
            <v>0</v>
          </cell>
          <cell r="DQ38" t="b">
            <v>0</v>
          </cell>
          <cell r="DR38" t="str">
            <v xml:space="preserve">N/AThe right to dissent is not applicable for these data. As a result, any consent cannot be withdrawn. </v>
          </cell>
          <cell r="DS38" t="str">
            <v>Sources of data are: -Electronic Staff RecordNHS JobsDirect from organisations submitting via the workforce Minimum Dataset Collection Vehicle – an NHS Digital secure file upload/transfer toolPrimary Care Web Tool – online web-based tool for General Practices to enter dataDirect from organisations via Secure Data Transfer mechanisms</v>
          </cell>
          <cell r="DT38" t="str">
            <v>N/ANo automated decision making, or profiling is undertaken</v>
          </cell>
          <cell r="DU38" t="str">
            <v>https://digital.nhs.uk/data-and-information/data-collections-and-data-sets/data-sets/national-workforce-data-set-nwd-and-nhs-occupation-codes</v>
          </cell>
        </row>
        <row r="39">
          <cell r="CZ39" t="str">
            <v>IAR0000204</v>
          </cell>
          <cell r="DA39" t="str">
            <v>Breast Screening Select Isle of Man - Transparency Checklist</v>
          </cell>
          <cell r="DB39" t="str">
            <v>Data Controller: Isle of Man Department of Health mike.williamson@gov.imData Protection Officer: DPO-DHSC@gov.im</v>
          </cell>
          <cell r="DC39" t="str">
            <v>In order to manage and facilitate the NHS Cancer Screening Programme for Breast Screening.</v>
          </cell>
          <cell r="DD39" t="str">
            <v>Section 254.</v>
          </cell>
          <cell r="DE39"/>
          <cell r="DF39">
            <v>0</v>
          </cell>
          <cell r="DG39" t="str">
            <v>No data is transferred to third countries.</v>
          </cell>
          <cell r="DH39" t="str">
            <v>IoM DHSC, data subjects</v>
          </cell>
          <cell r="DI39" t="str">
            <v>Indefinitely.</v>
          </cell>
          <cell r="DJ39" t="b">
            <v>0</v>
          </cell>
          <cell r="DK39" t="b">
            <v>0</v>
          </cell>
          <cell r="DL39" t="b">
            <v>0</v>
          </cell>
          <cell r="DM39" t="b">
            <v>0</v>
          </cell>
          <cell r="DN39" t="b">
            <v>0</v>
          </cell>
          <cell r="DO39" t="b">
            <v>0</v>
          </cell>
          <cell r="DP39" t="b">
            <v>0</v>
          </cell>
          <cell r="DQ39" t="b">
            <v>0</v>
          </cell>
          <cell r="DR39" t="str">
            <v xml:space="preserve">The data subject can exercise their right to object by making a request through IoM DHSC. IoM DHSC will then instruct NHS Digital as necessary. </v>
          </cell>
          <cell r="DS39" t="str">
            <v xml:space="preserve">Personal demographic data is sourced from NHAIS Exeter systems (cohort for screening). </v>
          </cell>
          <cell r="DT39" t="str">
            <v>The Breast Screening Programme operates to policy defined by PHE, which controls the subjects which are called for screening by age.</v>
          </cell>
        </row>
        <row r="40">
          <cell r="CZ40" t="str">
            <v>IAR0000206</v>
          </cell>
          <cell r="DA40" t="str">
            <v>Tracking Database</v>
          </cell>
          <cell r="DB40">
            <v>0</v>
          </cell>
          <cell r="DC40">
            <v>0</v>
          </cell>
          <cell r="DD40">
            <v>0</v>
          </cell>
          <cell r="DE40"/>
          <cell r="DF40">
            <v>0</v>
          </cell>
          <cell r="DG40">
            <v>0</v>
          </cell>
          <cell r="DH40">
            <v>0</v>
          </cell>
          <cell r="DI40">
            <v>0</v>
          </cell>
          <cell r="DJ40" t="b">
            <v>0</v>
          </cell>
          <cell r="DK40" t="b">
            <v>0</v>
          </cell>
          <cell r="DL40" t="b">
            <v>0</v>
          </cell>
          <cell r="DM40" t="b">
            <v>0</v>
          </cell>
          <cell r="DN40" t="b">
            <v>0</v>
          </cell>
          <cell r="DO40" t="b">
            <v>0</v>
          </cell>
          <cell r="DP40" t="b">
            <v>0</v>
          </cell>
          <cell r="DQ40" t="b">
            <v>0</v>
          </cell>
          <cell r="DR40">
            <v>0</v>
          </cell>
          <cell r="DS40">
            <v>0</v>
          </cell>
          <cell r="DT40">
            <v>0</v>
          </cell>
          <cell r="DU40" t="str">
            <v>https://digital.nhs.uk/services/systems-and-service-delivery/systems-and-service-delivery-a-to-z/services-supported-by-the-ssd-team#section-8</v>
          </cell>
        </row>
        <row r="41">
          <cell r="CZ41" t="str">
            <v>IAR0000211</v>
          </cell>
          <cell r="DA41" t="str">
            <v>Organisation standards Codes and Reference OSCAR - Transparency Checklist</v>
          </cell>
          <cell r="DB41" t="str">
            <v>NHS Digital1, Trevelyan Square, Boar Lane, Leeds LS1 6AE0300 303 5678enquiries@nhsdigital.nhs.ukData Protection Officer – Catherine Nicholson-</v>
          </cell>
          <cell r="DC41" t="str">
            <v>To provide reference data in support of the NHS and Social Care IT systems</v>
          </cell>
          <cell r="DD41" t="str">
            <v>Yes- reference data is required to to allow the identification of key roles within the NHS/Social CareHealth and Social Care Act 2012 Schedule 18, paragraph 10 (1)Article 6 (1e) – Public task - processing is necessary for the performance of a task carried out in the public interest or in the exercise of official authority vested in the controller</v>
          </cell>
          <cell r="DE41"/>
          <cell r="DF41">
            <v>0</v>
          </cell>
          <cell r="DG41" t="str">
            <v>No transfer to third countriesbut data is available on WWW. Data provides forenames and surname with only a relationship to a work address.</v>
          </cell>
          <cell r="DH41" t="str">
            <v>Data is ‘open’ so all data is supplied on the public domain.</v>
          </cell>
          <cell r="DI41" t="str">
            <v>Data is ‘live’ within registers this is replaced if the role holder changes. No historic data is captured.</v>
          </cell>
          <cell r="DJ41" t="b">
            <v>1</v>
          </cell>
          <cell r="DK41" t="b">
            <v>1</v>
          </cell>
          <cell r="DL41" t="b">
            <v>1</v>
          </cell>
          <cell r="DM41" t="b">
            <v>0</v>
          </cell>
          <cell r="DN41" t="b">
            <v>1</v>
          </cell>
          <cell r="DO41" t="b">
            <v>0</v>
          </cell>
          <cell r="DP41" t="b">
            <v>1</v>
          </cell>
          <cell r="DQ41" t="b">
            <v>1</v>
          </cell>
          <cell r="DR41" t="str">
            <v>Requests to remove this data can be requested through the ODS second line support team contactable on – 0300 3034 034However, not relying on consent as processing condition</v>
          </cell>
          <cell r="DS41">
            <v>0</v>
          </cell>
          <cell r="DT41" t="str">
            <v xml:space="preserve">No automated decision making/profiling is used in the collation of this data. </v>
          </cell>
        </row>
        <row r="42">
          <cell r="CZ42" t="str">
            <v>IAR0000229</v>
          </cell>
          <cell r="DA42" t="str">
            <v>SS IoM Transparency Checklist</v>
          </cell>
          <cell r="DB42" t="str">
            <v>Data Controller: Isle of Man Department of Health mike.williamson@gov.imData Protection Officer: DPO-DHSC@gov.im</v>
          </cell>
          <cell r="DC42" t="str">
            <v>In order to manage and facilitate the NHS Cancer Screening Programme for Bowel Cancer.</v>
          </cell>
          <cell r="DD42" t="str">
            <v>Section 254.</v>
          </cell>
          <cell r="DE42"/>
          <cell r="DF42">
            <v>0</v>
          </cell>
          <cell r="DG42" t="str">
            <v>No data is transferred to third countries.</v>
          </cell>
          <cell r="DH42" t="str">
            <v>IoM DHSC, data subjects</v>
          </cell>
          <cell r="DI42" t="str">
            <v>Indefinitely.</v>
          </cell>
          <cell r="DJ42" t="b">
            <v>0</v>
          </cell>
          <cell r="DK42" t="b">
            <v>0</v>
          </cell>
          <cell r="DL42" t="b">
            <v>0</v>
          </cell>
          <cell r="DM42" t="b">
            <v>0</v>
          </cell>
          <cell r="DN42" t="b">
            <v>0</v>
          </cell>
          <cell r="DO42" t="b">
            <v>0</v>
          </cell>
          <cell r="DP42" t="b">
            <v>0</v>
          </cell>
          <cell r="DQ42" t="b">
            <v>0</v>
          </cell>
          <cell r="DR42" t="str">
            <v>The data subject can exercise their right to object by making a request through IoM DHSC. IoM DHSC will then instruct NHS Digital as necessary.</v>
          </cell>
          <cell r="DS42" t="str">
            <v xml:space="preserve">Personal demographic data is sourced from NHAIS Exeter systems (cohort for screening). </v>
          </cell>
          <cell r="DT42" t="str">
            <v>The Bowel Cancer Screening Programme operates to policy defined by PHE, which controls the subjects which are called for screening by age.</v>
          </cell>
        </row>
        <row r="43">
          <cell r="CZ43" t="str">
            <v>IAR0000236</v>
          </cell>
          <cell r="DA43" t="str">
            <v>E-Contract - Transparency Checklist</v>
          </cell>
          <cell r="DB43" t="str">
            <v>The NHS Standard Contract is mandated by NHS England for use by commissioners for all contracts for healthcare services other than primary care. NHS commissioning organisations use the system to generate contracts.</v>
          </cell>
          <cell r="DC43" t="str">
            <v>The Secretary of State, acting though NHS England and/or Public Health England has a responsibility to make arrangements for healthcare provision and to support activities such as health research</v>
          </cell>
          <cell r="DD43" t="str">
            <v>Email address (processed only for users responsible for service administration)</v>
          </cell>
          <cell r="DE43"/>
          <cell r="DF43">
            <v>0</v>
          </cell>
          <cell r="DG43" t="str">
            <v>As long as individual remains an administrator for the service.</v>
          </cell>
          <cell r="DH43" t="str">
            <v>Not applicable.</v>
          </cell>
          <cell r="DI43" t="str">
            <v>Unknown</v>
          </cell>
          <cell r="DJ43" t="b">
            <v>0</v>
          </cell>
          <cell r="DK43" t="b">
            <v>0</v>
          </cell>
          <cell r="DL43" t="b">
            <v>0</v>
          </cell>
          <cell r="DM43" t="b">
            <v>0</v>
          </cell>
          <cell r="DN43" t="b">
            <v>0</v>
          </cell>
          <cell r="DO43" t="b">
            <v>0</v>
          </cell>
          <cell r="DP43" t="b">
            <v>0</v>
          </cell>
          <cell r="DQ43" t="b">
            <v>0</v>
          </cell>
          <cell r="DR43" t="str">
            <v>If you wish to lodge a complaint with the supervisory authority about how we have managed your data then the relevant body to contact is the Information Commissioner’s Office, Wycliffe House Water Lane, Wilmslow SK9 5AF www.ico.gov.uk</v>
          </cell>
          <cell r="DS43">
            <v>0</v>
          </cell>
          <cell r="DT43" t="str">
            <v>At the time data are obtained</v>
          </cell>
        </row>
        <row r="44">
          <cell r="CZ44" t="str">
            <v>IAR0000270</v>
          </cell>
          <cell r="DA44" t="str">
            <v>NHS Digital assignment record</v>
          </cell>
          <cell r="DB44" t="str">
            <v>Status</v>
          </cell>
          <cell r="DC44" t="str">
            <v>Version</v>
          </cell>
          <cell r="DD44" t="str">
            <v>Version issue date</v>
          </cell>
          <cell r="DE44"/>
          <cell r="DF44">
            <v>0</v>
          </cell>
          <cell r="DG44" t="str">
            <v>Version issue date</v>
          </cell>
          <cell r="DH44" t="str">
            <v>Version issue date</v>
          </cell>
          <cell r="DI44" t="str">
            <v>Version issue date</v>
          </cell>
          <cell r="DJ44" t="b">
            <v>0</v>
          </cell>
          <cell r="DK44" t="b">
            <v>0</v>
          </cell>
          <cell r="DL44" t="b">
            <v>0</v>
          </cell>
          <cell r="DM44" t="b">
            <v>0</v>
          </cell>
          <cell r="DN44" t="b">
            <v>0</v>
          </cell>
          <cell r="DO44" t="b">
            <v>0</v>
          </cell>
          <cell r="DP44" t="b">
            <v>0</v>
          </cell>
          <cell r="DQ44" t="b">
            <v>0</v>
          </cell>
          <cell r="DR44" t="str">
            <v>Version issue date</v>
          </cell>
          <cell r="DS44" t="str">
            <v>Version issue date</v>
          </cell>
          <cell r="DT44" t="str">
            <v>Version issue date</v>
          </cell>
        </row>
        <row r="45">
          <cell r="CZ45" t="str">
            <v>IAR0000272</v>
          </cell>
          <cell r="DA45" t="str">
            <v>Service Management Toolkit</v>
          </cell>
          <cell r="DB45" t="str">
            <v>Data Controllers would be the Data Controllers for each individual service using the Service Desk –AAA – Lisa Summers (lisa.summers2@nhs.net)Cancer Screening – Mat Jordan eContract – Ivan Ellul, NHS EnglandFNP – Ruth Rothman, FNP National UnitNHAIS C ore – Gus Williamson, NHS EnglandTracking Database – Sam Kirby, Tracking Database User GroupDatasets – Ian Binns, CMHTInformation Standards – Lynn BracewellODS/Oscar – Mark DyePathways – Mandy Williams, NHS PathwaysPCMD – Steve Webster, Population HealthNHS Digital – Catherine Nicholson</v>
          </cell>
          <cell r="DC45" t="str">
            <v>To assist support teams to identify and rectify system issues</v>
          </cell>
          <cell r="DD45" t="str">
            <v>Commencement Order of Health and Social Care Act 2012 – under GDPR Article 6.1e Public Task</v>
          </cell>
          <cell r="DE45"/>
          <cell r="DF45">
            <v>0</v>
          </cell>
          <cell r="DG45" t="str">
            <v>No data transfers to third countries.</v>
          </cell>
          <cell r="DH45" t="str">
            <v>NHS Digital Systems and Service Delivery Support teams.</v>
          </cell>
          <cell r="DI45" t="str">
            <v>Once stored, then the data retention will be indefinitely whilst the system is live.</v>
          </cell>
          <cell r="DJ45" t="b">
            <v>0</v>
          </cell>
          <cell r="DK45" t="b">
            <v>0</v>
          </cell>
          <cell r="DL45" t="b">
            <v>0</v>
          </cell>
          <cell r="DM45" t="b">
            <v>0</v>
          </cell>
          <cell r="DN45" t="b">
            <v>0</v>
          </cell>
          <cell r="DO45" t="b">
            <v>0</v>
          </cell>
          <cell r="DP45" t="b">
            <v>0</v>
          </cell>
          <cell r="DQ45" t="b">
            <v>0</v>
          </cell>
          <cell r="DR45" t="str">
            <v>Local administrators of the system can remove information upon request.  Full audit trail would be available as logs on ITSM tool records Desk Agent details, date/time raised, details of the person who raised the call.</v>
          </cell>
          <cell r="DS45" t="str">
            <v>Source of the data is likely to be staff highlighting an issue from PCSE, NHS England, PH England, CCG or CSU.</v>
          </cell>
          <cell r="DT45" t="str">
            <v>No automated decision-making or profiling is used.</v>
          </cell>
        </row>
        <row r="46">
          <cell r="CZ46" t="str">
            <v>IAR0000284</v>
          </cell>
          <cell r="DA46" t="str">
            <v xml:space="preserve"> Management system (CRM) -Transparency Checklist</v>
          </cell>
          <cell r="DB46" t="str">
            <v>NHS Digital 1 Trevelyan SquareBoar LaneLeedsLS1 6AEData Protection Officer: Catherine Nicholson</v>
          </cell>
          <cell r="DC46" t="str">
            <v>To provide a contribution to a Parliamentary Question received by the Department of Health</v>
          </cell>
          <cell r="DD46" t="str">
            <v>Health and Social Care Act (2012) – Schedule 18, part 10 (1)Processing is necessary for the performance of a task carried out in the public interest or in the exercise of official authority vested in the controller (GDPR Article 6(1)(e))</v>
          </cell>
          <cell r="DE46"/>
          <cell r="DF46">
            <v>0</v>
          </cell>
          <cell r="DG46" t="str">
            <v>N/A – SLSP to confirm</v>
          </cell>
          <cell r="DH46" t="str">
            <v>N/A</v>
          </cell>
          <cell r="DI46" t="str">
            <v xml:space="preserve">The current Corporate Retention Schedule states that Parliamentary Questions should be kept for a minimum of 10 years from the date the response was approved. (p11 of https://hscic365.sharepoint.com/Information%20Governance/Documents/RecordsManagementProcedure-CorporateRetentionandDisposalSchedule.pdf) </v>
          </cell>
          <cell r="DJ46" t="b">
            <v>1</v>
          </cell>
          <cell r="DK46" t="b">
            <v>1</v>
          </cell>
          <cell r="DL46" t="b">
            <v>0</v>
          </cell>
          <cell r="DM46" t="b">
            <v>0</v>
          </cell>
          <cell r="DN46" t="b">
            <v>1</v>
          </cell>
          <cell r="DO46" t="b">
            <v>0</v>
          </cell>
          <cell r="DP46" t="b">
            <v>1</v>
          </cell>
          <cell r="DQ46" t="b">
            <v>0</v>
          </cell>
          <cell r="DR46" t="str">
            <v xml:space="preserve">N/A </v>
          </cell>
          <cell r="DS46">
            <v>0</v>
          </cell>
          <cell r="DT46" t="str">
            <v>N/A</v>
          </cell>
        </row>
        <row r="47">
          <cell r="CZ47" t="str">
            <v>IAR0000285</v>
          </cell>
          <cell r="DA47" t="str">
            <v>Click Dimensions</v>
          </cell>
          <cell r="DB47" t="str">
            <v>Data ControllerNHS Digital1 Trevelyan SquareBoar LaneLeedsLS1 6AEenquiries@nhsdigital.nhs.uk0300 303 5678Our Data Protection Officer is Catherine Nicholson</v>
          </cell>
          <cell r="DC47" t="str">
            <v xml:space="preserve">Personal data processed includes name, email address, organisation, job title and sometimes business phone number. This is processed in order to disseminate communications and manage external events on behalf of NHS Digital business teams and programmes. We require a minimum of name, email address and organisation in order to send the email communications and service updates to the correct individuals at a given organisation. </v>
          </cell>
          <cell r="DD47" t="str">
            <v>Health and Social Care Act (2012) - Schedule 18, part 10 (1). Processing is necessary for the performance of a task carried out in the public interest or in the exercise of official authority vested in the controller (GDPR Article 6(1)(e))</v>
          </cell>
          <cell r="DE47"/>
          <cell r="DF47">
            <v>0</v>
          </cell>
          <cell r="DG47" t="str">
            <v xml:space="preserve">Personal data is stored in CRM and the CRM data center is currently located in Dublin (soon to be London). The Click Dimensions application is entirely hosted in Microsoft Windows Azure system in Microsoft data centers within the EU (West Europe in the Netherlands). No data is transferred outside of the EU. </v>
          </cell>
          <cell r="DH47" t="str">
            <v>Data Controllers include the IAOs and members of the business team or programme which own the mailing lists stored in Click Dimensions. Data Processors include Contact Centre and the business teams/programmes that own the lists.Contact Centre do not share any personal data with any other third parties.</v>
          </cell>
          <cell r="DI47" t="str">
            <v xml:space="preserve">The period in which personal data will be stored will differ for the different mailing lists we host on behalf of NHS D teams and dependent on the individual subscribing/unsubscribing from a particular list. It will also depend on any other method of communication relating directly to the customer in the CRM system, for example if they also have an open enquiry or application their personal data will be stored for multiple purposes and won’t follow the same retention period. If personal data is only stored for Click Dimensions purposes it will be removed after 3 years following the contact centre general records retention policy. </v>
          </cell>
          <cell r="DJ47" t="b">
            <v>1</v>
          </cell>
          <cell r="DK47" t="b">
            <v>1</v>
          </cell>
          <cell r="DL47" t="b">
            <v>0</v>
          </cell>
          <cell r="DM47" t="b">
            <v>0</v>
          </cell>
          <cell r="DN47" t="b">
            <v>1</v>
          </cell>
          <cell r="DO47" t="b">
            <v>0</v>
          </cell>
          <cell r="DP47" t="b">
            <v>1</v>
          </cell>
          <cell r="DQ47" t="b">
            <v>0</v>
          </cell>
          <cell r="DR47" t="str">
            <v>Subscribe and unsubscribe functionality is provided for all email communications/mailing lists processed via Click Dimensions.</v>
          </cell>
          <cell r="DS47">
            <v>0</v>
          </cell>
          <cell r="DT47" t="str">
            <v xml:space="preserve">We don’t perform profiling activities for the purpose of automated decisions and to classify customers. However Click Dimensions does provide statistics and analytics on the back of sending out a communication to a list of contacts. This provides information such as whether they have opened the email and if so how many times, and also whether it bounced or was blocked. This information is accessible to contact centre staff and is only shared with the business team/programme who the communication was sent on behalf of, it is not shared with any other teams or third parties. </v>
          </cell>
        </row>
        <row r="48">
          <cell r="CZ48" t="str">
            <v>IAR0000292</v>
          </cell>
          <cell r="DA48" t="str">
            <v>Information Governance Toolkit Excluding Extranet</v>
          </cell>
          <cell r="DB48">
            <v>0</v>
          </cell>
          <cell r="DC48">
            <v>0</v>
          </cell>
          <cell r="DD48">
            <v>0</v>
          </cell>
          <cell r="DE48"/>
          <cell r="DF48">
            <v>0</v>
          </cell>
          <cell r="DG48">
            <v>0</v>
          </cell>
          <cell r="DH48">
            <v>0</v>
          </cell>
          <cell r="DI48">
            <v>0</v>
          </cell>
          <cell r="DJ48" t="b">
            <v>0</v>
          </cell>
          <cell r="DK48" t="b">
            <v>0</v>
          </cell>
          <cell r="DL48" t="b">
            <v>0</v>
          </cell>
          <cell r="DM48" t="b">
            <v>0</v>
          </cell>
          <cell r="DN48" t="b">
            <v>0</v>
          </cell>
          <cell r="DO48" t="b">
            <v>0</v>
          </cell>
          <cell r="DP48" t="b">
            <v>0</v>
          </cell>
          <cell r="DQ48" t="b">
            <v>0</v>
          </cell>
          <cell r="DR48">
            <v>0</v>
          </cell>
          <cell r="DS48">
            <v>0</v>
          </cell>
          <cell r="DT48">
            <v>0</v>
          </cell>
          <cell r="DU48" t="str">
            <v>https://digital.nhs.uk/data-and-information/looking-after-information/data-security-and-information-governance/data-security-and-protection-toolkit</v>
          </cell>
        </row>
        <row r="49">
          <cell r="CZ49" t="str">
            <v>IAR0000303</v>
          </cell>
          <cell r="DA49" t="str">
            <v>Source Code Repositories</v>
          </cell>
          <cell r="DB49" t="str">
            <v>Data ControllerNHS Digital, 1, Trevelyan Square, Boar Lane, Leeds LS1 6AE0300 303 5678enquiries@nhsdigital.nhs.ukNHS Digital’s Data Protection Officer is responsible for ensuring that compliance with data protection legislation and acts as the first point of contact on data protection issues. NHS Digital’s Data Protection Officer can be contacted via enquiries@nhsdigital.nhs.uk.</v>
          </cell>
          <cell r="DC49" t="str">
            <v xml:space="preserve">The source code repositories  TFS, VCm, VSS, SVN and GIT contain the source code for applications which are being development by the teams within the development and assurance department. </v>
          </cell>
          <cell r="DD49" t="str">
            <v>Health and Social Care Act (2012) – Schedule 18, part 10 (1)Processing is necessary for the performance of a task carried out in the public interest or in the exercise of official authority vested in the controller (GDPR Article 6(1)(e))</v>
          </cell>
          <cell r="DE49" t="str">
            <v xml:space="preserve">Public task </v>
          </cell>
          <cell r="DF49">
            <v>0</v>
          </cell>
          <cell r="DG49" t="str">
            <v>N/A No transfers to third countries.</v>
          </cell>
          <cell r="DH49" t="str">
            <v>N/A No personal data stored.</v>
          </cell>
          <cell r="DI49" t="str">
            <v>N/A No personal data is stored or processed.</v>
          </cell>
          <cell r="DJ49" t="b">
            <v>0</v>
          </cell>
          <cell r="DK49" t="b">
            <v>0</v>
          </cell>
          <cell r="DL49" t="b">
            <v>0</v>
          </cell>
          <cell r="DM49" t="b">
            <v>0</v>
          </cell>
          <cell r="DN49" t="b">
            <v>0</v>
          </cell>
          <cell r="DO49" t="b">
            <v>0</v>
          </cell>
          <cell r="DP49" t="b">
            <v>0</v>
          </cell>
          <cell r="DQ49" t="b">
            <v>0</v>
          </cell>
          <cell r="DR49" t="str">
            <v>N/A</v>
          </cell>
          <cell r="DS49" t="str">
            <v>N/A</v>
          </cell>
          <cell r="DT49" t="str">
            <v>None – there is no automated devision making in the source code repositories.</v>
          </cell>
        </row>
        <row r="50">
          <cell r="CZ50" t="str">
            <v>IAR0000305</v>
          </cell>
          <cell r="DA50" t="str">
            <v>National Service Desk</v>
          </cell>
          <cell r="DB50" t="str">
            <v>Data Controller – Craig Johnson, Head of Service ManagementData Protection Officer – Catherine Nicholson</v>
          </cell>
          <cell r="DC50" t="str">
            <v>To assist support teams to identify and rectify system issues</v>
          </cell>
          <cell r="DD50" t="str">
            <v>Additional Functions (s.270 of Health and Social Care Act 2012)</v>
          </cell>
          <cell r="DE50"/>
          <cell r="DF50">
            <v>0</v>
          </cell>
          <cell r="DG50" t="str">
            <v>No transfers to third countries.</v>
          </cell>
          <cell r="DH50" t="str">
            <v>NHS Digital and External Resolver groups for national services.</v>
          </cell>
          <cell r="DI50" t="str">
            <v>Data retention is specified as 8 years on the Leeds SM Cherwell tool.</v>
          </cell>
          <cell r="DJ50" t="b">
            <v>0</v>
          </cell>
          <cell r="DK50" t="b">
            <v>0</v>
          </cell>
          <cell r="DL50" t="b">
            <v>0</v>
          </cell>
          <cell r="DM50" t="b">
            <v>0</v>
          </cell>
          <cell r="DN50" t="b">
            <v>0</v>
          </cell>
          <cell r="DO50" t="b">
            <v>0</v>
          </cell>
          <cell r="DP50" t="b">
            <v>0</v>
          </cell>
          <cell r="DQ50" t="b">
            <v>0</v>
          </cell>
          <cell r="DR50" t="str">
            <v>Local administrators can remove information upon request.  Full audit trail would be available as logs on ITSM tool records Desk Agent details, date/time raised, details of the person who raised the call.</v>
          </cell>
          <cell r="DS50" t="str">
            <v>User of National System contacting the National Service Desk.</v>
          </cell>
          <cell r="DT50" t="str">
            <v>No automated decision-making or profiling is used.</v>
          </cell>
        </row>
        <row r="51">
          <cell r="CZ51" t="str">
            <v>IAR0000307</v>
          </cell>
          <cell r="DA51" t="str">
            <v>Repeat Caller Service - Transparency Checklist</v>
          </cell>
          <cell r="DB51" t="str">
            <v>RCS is used to identify whether a caller to the 111 service has called more than 3 times in 4 days. This may impact the care pathway they are then directed down.</v>
          </cell>
          <cell r="DC51" t="str">
            <v>The Secretary of State, acting though NHS England and/or Public Health England has a responsibility to make arrangements for healthcare provision and to support activities such as health research</v>
          </cell>
          <cell r="DD51" t="str">
            <v>NameAddressPostcodeDoBAgeSexNHS numberHome phone numberPhysical / mental health or condition</v>
          </cell>
          <cell r="DE51" t="str">
            <v>Legal obligation</v>
          </cell>
          <cell r="DF51">
            <v>0</v>
          </cell>
          <cell r="DG51" t="str">
            <v>Four days</v>
          </cell>
          <cell r="DH51" t="str">
            <v>Not applicable.</v>
          </cell>
          <cell r="DI51" t="str">
            <v>Unknown</v>
          </cell>
          <cell r="DJ51" t="b">
            <v>0</v>
          </cell>
          <cell r="DK51" t="b">
            <v>0</v>
          </cell>
          <cell r="DL51" t="b">
            <v>0</v>
          </cell>
          <cell r="DM51" t="b">
            <v>0</v>
          </cell>
          <cell r="DN51" t="b">
            <v>0</v>
          </cell>
          <cell r="DO51" t="b">
            <v>0</v>
          </cell>
          <cell r="DP51" t="b">
            <v>0</v>
          </cell>
          <cell r="DQ51" t="b">
            <v>0</v>
          </cell>
          <cell r="DR51" t="str">
            <v>If you wish to lodge a complaint with the supervisory authority about how we have managed your data then the relevant body to contact is the Information Commissioner’s Office, Wycliffe House Water Lane, Wilmslow SK9 5AF www.ico.gov.uk</v>
          </cell>
          <cell r="DS51">
            <v>0</v>
          </cell>
          <cell r="DT51" t="str">
            <v>At the time data are obtained</v>
          </cell>
        </row>
        <row r="52">
          <cell r="CZ52" t="str">
            <v>IAR0000310</v>
          </cell>
          <cell r="DA52" t="str">
            <v>aining Quality Improvement Contacts Database-Transparency Checklist</v>
          </cell>
          <cell r="DB52" t="str">
            <v xml:space="preserve">Data controller: NHS Digital. 1 Trevelyan Square, Boar Lane, Leeds, LS1 6AEDPO: Catherine Nicholson </v>
          </cell>
          <cell r="DC52" t="str">
            <v>Provide training information to peers in the NHS.  Deliver and inform on updates to our products.</v>
          </cell>
          <cell r="DD52" t="str">
            <v>Health and Social Care Act (2012) Schedule 18 paragraph 10 (1) Processing is necessary for the performance of a task carried out in the public interest or in the exercise of official authority vested in the controller’</v>
          </cell>
          <cell r="DE52" t="str">
            <v>Legal obligation</v>
          </cell>
          <cell r="DF52">
            <v>0</v>
          </cell>
          <cell r="DG52" t="str">
            <v xml:space="preserve">N/A </v>
          </cell>
          <cell r="DH52" t="str">
            <v>N/A</v>
          </cell>
          <cell r="DI52" t="str">
            <v>Annual review or contact deleted if we are notified in the meantime</v>
          </cell>
          <cell r="DJ52" t="b">
            <v>1</v>
          </cell>
          <cell r="DK52" t="b">
            <v>1</v>
          </cell>
          <cell r="DL52" t="b">
            <v>0</v>
          </cell>
          <cell r="DM52" t="b">
            <v>0</v>
          </cell>
          <cell r="DN52" t="b">
            <v>1</v>
          </cell>
          <cell r="DO52" t="b">
            <v>0</v>
          </cell>
          <cell r="DP52" t="b">
            <v>1</v>
          </cell>
          <cell r="DQ52" t="b">
            <v>0</v>
          </cell>
          <cell r="DR52" t="str">
            <v>N/A</v>
          </cell>
          <cell r="DS52">
            <v>0</v>
          </cell>
          <cell r="DT52" t="str">
            <v>N/A</v>
          </cell>
        </row>
        <row r="53">
          <cell r="CZ53" t="str">
            <v>IAR0000319</v>
          </cell>
          <cell r="DA53" t="str">
            <v>OBA-Transparency Checklist</v>
          </cell>
          <cell r="DB53" t="str">
            <v xml:space="preserve">NHS Digital and Department of Health and Social Care (Joint Data Controllers)DPO: Catherine Nicholson </v>
          </cell>
          <cell r="DC53" t="str">
            <v>Self-assessment by data subject against Education and Training Standards in ESOBA Data Subject benchmarks to identify level of achievement against standards and uploads evidence Data subject submits benchmark for assessment against accreditation schemeTQI team assess submission to confirm level of achievement (supported by site visit)In addition, TSA database contains information on dates of reports and siet visits, payments made to finance, for purposes of measuring SLAs with customers.</v>
          </cell>
          <cell r="DD53" t="str">
            <v>Health and Social Care Act 2012 – Commencement Order Processing condition: ‘Processing is necessary for compliance with a legal obligation to which the controller is subject’.</v>
          </cell>
          <cell r="DE53" t="str">
            <v>Legal obligation</v>
          </cell>
          <cell r="DF53">
            <v>0</v>
          </cell>
          <cell r="DG53" t="str">
            <v>Refer to Craig Wilson in SSD</v>
          </cell>
          <cell r="DH53" t="str">
            <v>N/A</v>
          </cell>
          <cell r="DI53" t="str">
            <v>8 years</v>
          </cell>
          <cell r="DJ53" t="b">
            <v>1</v>
          </cell>
          <cell r="DK53" t="b">
            <v>1</v>
          </cell>
          <cell r="DL53" t="b">
            <v>0</v>
          </cell>
          <cell r="DM53" t="b">
            <v>0</v>
          </cell>
          <cell r="DN53" t="b">
            <v>0</v>
          </cell>
          <cell r="DO53" t="b">
            <v>0</v>
          </cell>
          <cell r="DP53" t="b">
            <v>0</v>
          </cell>
          <cell r="DQ53" t="b">
            <v>0</v>
          </cell>
          <cell r="DR53" t="str">
            <v xml:space="preserve">N/A </v>
          </cell>
          <cell r="DS53">
            <v>0</v>
          </cell>
          <cell r="DT53" t="str">
            <v>N/A</v>
          </cell>
        </row>
        <row r="54">
          <cell r="CZ54" t="str">
            <v>IAR0000322</v>
          </cell>
          <cell r="DA54" t="str">
            <v>Birth Notifications - Transparency Checklist</v>
          </cell>
          <cell r="DB54" t="str">
            <v>NHS DigitalCatherine Nicholson</v>
          </cell>
          <cell r="DC54" t="str">
            <v>Birth Notifications data are collected to support the allocation of NHS Numbers to newborns in England and Wales. Data items are collected to support subsequent matching of birth registration data and for further secondary use analysis supporting the health and social care system.</v>
          </cell>
          <cell r="DD54" t="str">
            <v>Health and Social Care Information Centre (Spine Services) (No.2) Directions 2014 and Health and Social Care Act 2012.</v>
          </cell>
          <cell r="DE54" t="str">
            <v>Legal obligation</v>
          </cell>
          <cell r="DF54">
            <v>0</v>
          </cell>
          <cell r="DG54" t="str">
            <v>Not applicable</v>
          </cell>
          <cell r="DH54" t="str">
            <v xml:space="preserve">Internal users for permitted processes. External users as permitted through DSAs via DARSGeneral Register Office, Local Registries (under s261 of HSCA) and Office for National Statistics (under s251 NHS Act 2006) </v>
          </cell>
          <cell r="DI54" t="str">
            <v xml:space="preserve">Reatined for minimum of 30 years from initial creation. Scheduled for review in April 2033. </v>
          </cell>
          <cell r="DJ54" t="b">
            <v>0</v>
          </cell>
          <cell r="DK54" t="b">
            <v>0</v>
          </cell>
          <cell r="DL54" t="b">
            <v>0</v>
          </cell>
          <cell r="DM54" t="b">
            <v>0</v>
          </cell>
          <cell r="DN54" t="b">
            <v>0</v>
          </cell>
          <cell r="DO54" t="b">
            <v>0</v>
          </cell>
          <cell r="DP54" t="b">
            <v>0</v>
          </cell>
          <cell r="DQ54" t="b">
            <v>0</v>
          </cell>
          <cell r="DR54" t="str">
            <v>Data are not based on consent.</v>
          </cell>
          <cell r="DS54" t="str">
            <v>Source is maternity services providers, submitted to the SPINE.</v>
          </cell>
          <cell r="DT54" t="str">
            <v>Does not apply.</v>
          </cell>
        </row>
        <row r="55">
          <cell r="CZ55" t="str">
            <v>IAR0000326</v>
          </cell>
          <cell r="DA55" t="str">
            <v>Medication Safety - Transparency Checklist</v>
          </cell>
          <cell r="DB55" t="str">
            <v>Joint Data Controller: NHS Digital &amp; DHSCData Protection Officer: Catherine Nicholson Lead Information Assurance Specialist catherine.nicholson3@hscic.gov.uk</v>
          </cell>
          <cell r="DC55" t="str">
            <v>To measure the rate of preventable harms caused by potentially hazardous prescribing. To measure impact of medication safety improvement initiatives over time.</v>
          </cell>
          <cell r="DD55" t="str">
            <v>The Secretary of State has directed NHS Digital to collect and process the data, under Section 254 of the Heath and Social Care Act 2012.</v>
          </cell>
          <cell r="DE55" t="str">
            <v>Legal obligation</v>
          </cell>
          <cell r="DF55">
            <v>0</v>
          </cell>
          <cell r="DG55" t="str">
            <v>N/A</v>
          </cell>
          <cell r="DH55" t="str">
            <v>Controlled subset of NHS Digital staff.</v>
          </cell>
          <cell r="DI55" t="str">
            <v>Personal data will be stored for the duration of the data sharing agreement or 5 years, whichever is sooner.</v>
          </cell>
          <cell r="DJ55" t="b">
            <v>0</v>
          </cell>
          <cell r="DK55" t="b">
            <v>0</v>
          </cell>
          <cell r="DL55" t="b">
            <v>0</v>
          </cell>
          <cell r="DM55" t="b">
            <v>0</v>
          </cell>
          <cell r="DN55" t="b">
            <v>0</v>
          </cell>
          <cell r="DO55" t="b">
            <v>0</v>
          </cell>
          <cell r="DP55" t="b">
            <v>0</v>
          </cell>
          <cell r="DQ55" t="b">
            <v>0</v>
          </cell>
          <cell r="DR55" t="str">
            <v>N/A</v>
          </cell>
          <cell r="DS55" t="str">
            <v>NHS Business Services Authority (prescribing records) and NHS Digital (hospital records)</v>
          </cell>
          <cell r="DT55" t="str">
            <v>N/A</v>
          </cell>
        </row>
        <row r="56">
          <cell r="CZ56" t="str">
            <v>IAR0000327</v>
          </cell>
          <cell r="DA56" t="str">
            <v>BCMS Portal - Transparency Checklist</v>
          </cell>
          <cell r="DB56" t="str">
            <v>Data Controller: NHS DigitalData Protection Officer: Catherine Nicholson</v>
          </cell>
          <cell r="DC56" t="str">
            <v>Personal data is stored in the Contacts area of the Portal so the information can be used in different parts of the system, for example where the person is an owner of a Business Continuity Plan, or member of the Incident Management team. Information Asset IAR0000327 refers.This information is already viewable to all employees in the organisation on the internal intranet.The primary purpose of storing Contact information is so that key personnel can be contacted in the event of an Incident which may require the activation of a Business Continuity Plan.Contact information is also used as a means of recording Training and Competance in the overall Business Continuity Management System (BCMS).</v>
          </cell>
          <cell r="DD56" t="str">
            <v>Necessary for the performance of a task carried out in the public interest or in theexercise of official authority vested in the controller.</v>
          </cell>
          <cell r="DE56" t="str">
            <v>Legal obligation</v>
          </cell>
          <cell r="DF56">
            <v>0</v>
          </cell>
          <cell r="DG56" t="str">
            <v>n/a</v>
          </cell>
          <cell r="DH56" t="str">
            <v>The data is used by internal staff at only at NHS Digital, ie by members of the  Business Continuity Team, or Business Continuity Plan Owners.</v>
          </cell>
          <cell r="DI56" t="str">
            <v>The data will be stored for as long as it is needed by the Business Continuity Portal. This is reviewed as staff move or leave the organisation - their records will be removed as part of the ongoing review process (Plans and Activities are renewed every 12 months).</v>
          </cell>
          <cell r="DJ56" t="b">
            <v>0</v>
          </cell>
          <cell r="DK56" t="b">
            <v>0</v>
          </cell>
          <cell r="DL56" t="b">
            <v>0</v>
          </cell>
          <cell r="DM56" t="b">
            <v>0</v>
          </cell>
          <cell r="DN56" t="b">
            <v>0</v>
          </cell>
          <cell r="DO56" t="b">
            <v>0</v>
          </cell>
          <cell r="DP56" t="b">
            <v>0</v>
          </cell>
          <cell r="DQ56" t="b">
            <v>0</v>
          </cell>
          <cell r="DR56" t="str">
            <v xml:space="preserve">N/AData is process as it is necessary for the performance of a task carried out in the public interest or in the exercise of official authority vested in the controller. </v>
          </cell>
          <cell r="DS56" t="str">
            <v>Delve (via NHS Digital Intranet)</v>
          </cell>
          <cell r="DT56" t="str">
            <v>None</v>
          </cell>
        </row>
        <row r="57">
          <cell r="CZ57" t="str">
            <v>IAR0000329</v>
          </cell>
          <cell r="DA57" t="str">
            <v>111 Online Pathways Dataset -  Transparency Checklist</v>
          </cell>
          <cell r="DB57" t="str">
            <v>NHS Digital is the Data Controller1 Trevelyan SquareBoar LaneLeeds LS1 6AECatherine Nicholson is the Data Protection Officer</v>
          </cell>
          <cell r="DC57" t="str">
            <v>To recommend the right outcome for the person who is seeking guidance about their health problem.</v>
          </cell>
          <cell r="DD57" t="str">
            <v>Under sections 254 (1) and 254(6) of the Health and Social Care Act 2012 NHS Digital is directed to establish and operate a system for the collection of the information known as NHS 111 Online.111 Online has a lawful basis to process personal data under Article 6 of the General Data Protection Regulation:6(1)(c) ‘…for compliance with a legal obligation…’ 111 Online has a lawful basis to process health data (a special category of personal data under the General Data Protection Regulation) under Article 9:9(2)(h) ‘…the provision of health or social care or treatment or the management of health or social care systems and services…’</v>
          </cell>
          <cell r="DE57" t="str">
            <v>Legal obligation</v>
          </cell>
          <cell r="DF57">
            <v>0</v>
          </cell>
          <cell r="DG57" t="str">
            <v>The data is not transferred out of the EEA.</v>
          </cell>
          <cell r="DH57" t="str">
            <v xml:space="preserve">We will pass your answers and personal details to the healthcare service you have selected if you (or the person you are contacting us about), choose to be referred. </v>
          </cell>
          <cell r="DI57" t="str">
            <v>The information is kept for 8 years for audit purposes only and then securely deleted.</v>
          </cell>
          <cell r="DJ57" t="b">
            <v>1</v>
          </cell>
          <cell r="DK57" t="b">
            <v>1</v>
          </cell>
          <cell r="DL57" t="b">
            <v>1</v>
          </cell>
          <cell r="DM57" t="b">
            <v>0</v>
          </cell>
          <cell r="DN57" t="b">
            <v>1</v>
          </cell>
          <cell r="DO57" t="b">
            <v>0</v>
          </cell>
          <cell r="DP57" t="b">
            <v>0</v>
          </cell>
          <cell r="DQ57" t="b">
            <v>0</v>
          </cell>
          <cell r="DR57" t="str">
            <v>Not applicable (consent is not the legal basis for the processing of personal data)</v>
          </cell>
          <cell r="DS57">
            <v>0</v>
          </cell>
          <cell r="DT57" t="str">
            <v>None</v>
          </cell>
        </row>
        <row r="58">
          <cell r="CZ58" t="str">
            <v>IAR0000334</v>
          </cell>
          <cell r="DA58" t="str">
            <v>NHS UK Cherwell</v>
          </cell>
          <cell r="DB58" t="str">
            <v>Data ControllerNHS Digital1 Trevelyan SquareBoar LaneLeedsLS1 6AEenquiries@nhsdigital.nhs.uk0300 303 5678</v>
          </cell>
          <cell r="DC58" t="str">
            <v xml:space="preserve">To allow communication between support teams and users of the supported services, eg. NHS professionals, local authorities, citizens.  </v>
          </cell>
          <cell r="DD58" t="str">
            <v>2013 Direction from Secretary of State under s. 274(2) of Health and Social Care Act 2012 to develop or operate NHS Choices on-line services information or communications systems.2016 Direction from Secretary of State under s. 274(2) of Health and Social Care Act 2012 to exercise systems delivery functions in respect of NHS Choices.s.270 Additional Functions of the Health and Social Care Act 2012Article 6 (1c) – processing is necessary for compliance with a legal obligation to which the controller is subjectArticle 6 (1e) – processing is necessary for the performance of a task carried out in the public interest or in the exercise of official authority vested in the controller</v>
          </cell>
          <cell r="DE58" t="str">
            <v>Legal obligation</v>
          </cell>
          <cell r="DF58">
            <v>0</v>
          </cell>
          <cell r="DG58" t="str">
            <v>Not transferred outside of the UK.</v>
          </cell>
          <cell r="DH58" t="str">
            <v>NHS.UK Support teams and functions.Support teams will have the ability to flag and redact information if the users mistakenly send too much personal information.</v>
          </cell>
          <cell r="DI58" t="str">
            <v>12 months</v>
          </cell>
          <cell r="DJ58" t="b">
            <v>0</v>
          </cell>
          <cell r="DK58" t="b">
            <v>0</v>
          </cell>
          <cell r="DL58" t="b">
            <v>0</v>
          </cell>
          <cell r="DM58" t="b">
            <v>0</v>
          </cell>
          <cell r="DN58" t="b">
            <v>0</v>
          </cell>
          <cell r="DO58" t="b">
            <v>0</v>
          </cell>
          <cell r="DP58" t="b">
            <v>0</v>
          </cell>
          <cell r="DQ58" t="b">
            <v>0</v>
          </cell>
          <cell r="DR58" t="str">
            <v>N/A – we are not relying on consent as our lawful basis for processing the personal data</v>
          </cell>
          <cell r="DS58" t="str">
            <v>Not required</v>
          </cell>
        </row>
        <row r="59">
          <cell r="CZ59" t="str">
            <v>IAR0000351</v>
          </cell>
          <cell r="DA59" t="str">
            <v>IT Skills Pathway - Transparency Checklist</v>
          </cell>
          <cell r="DB59" t="str">
            <v>DC:NHS Digital1 Trevelyan SquareBoar LaneLeedsLS1 6AEDPO: Catherine Nicholson</v>
          </cell>
          <cell r="DC59" t="str">
            <v>The IT Skills Pathway service records personal data of learners (typically staff working for health and social care organisations) and centre administrators (typically staff working for health and social care organisations with an IT training delivery or administration role) and the IT skills training and evaluation data of learners. This is done to provide learners with the ability to track their progress through courses and to allow centre administrators to monitor progress of learners and provide support. The data is also used to provide usage reporting which is used by NHS Digital staff and centre administrators to demonstrate benefits of the service and inform improvements.Data is provided by centre administrators and learners during a registration process. Ahead of May 25th we intend to ask all registrants to give consent to processing under the terms laid out in our Privacy notice.</v>
          </cell>
          <cell r="DD59" t="str">
            <v>Health and Social Care Act commencement order task in a public function.</v>
          </cell>
          <cell r="DE59" t="str">
            <v>Legal obligation</v>
          </cell>
          <cell r="DF59">
            <v>0</v>
          </cell>
          <cell r="DG59" t="str">
            <v>None.</v>
          </cell>
          <cell r="DH59" t="str">
            <v>NHS Digital IT Skills Pathway project staff.IT Skills Pathway, Centre administrators.</v>
          </cell>
          <cell r="DI59" t="str">
            <v>Data is retained for statistical purposes. (Deleting a learner record also deletes the learning undertaken and thus impacts of learning reports). Deleting of an individual’s records can be undertaken at the request of an organisation or of a learner in accordance with the system Privacy policy.</v>
          </cell>
          <cell r="DJ59" t="b">
            <v>0</v>
          </cell>
          <cell r="DK59" t="b">
            <v>0</v>
          </cell>
          <cell r="DL59" t="b">
            <v>0</v>
          </cell>
          <cell r="DM59" t="b">
            <v>0</v>
          </cell>
          <cell r="DN59" t="b">
            <v>0</v>
          </cell>
          <cell r="DO59" t="b">
            <v>0</v>
          </cell>
          <cell r="DP59" t="b">
            <v>0</v>
          </cell>
          <cell r="DQ59" t="b">
            <v>0</v>
          </cell>
          <cell r="DR59" t="str">
            <v>As of May 2018, users will be able to indicate that they wish to withdraw consent to process their personal data. This will result in the removal of their data and anonymisation of progress data.</v>
          </cell>
          <cell r="DS59">
            <v>0</v>
          </cell>
          <cell r="DT59" t="str">
            <v>The online learning delivery system will automatically judge a learner’s completion status for a course, including their score for online assessments. This will affect the data subjects access to certificates and may affect their ability to evidence IT skills in order to secure career progression in certain circumstances.</v>
          </cell>
        </row>
        <row r="60">
          <cell r="CZ60" t="str">
            <v>IAR0000353</v>
          </cell>
          <cell r="DA60" t="str">
            <v>NHS UK photography content</v>
          </cell>
          <cell r="DB60" t="str">
            <v>Data ControllerNHS Digital1 Trevelyan SquareBoar LaneLeedsLS1 6AEenquiries@nhsdigital.nhs.uk0300 303 5678DPO Catherine Nicholson</v>
          </cell>
          <cell r="DC60" t="str">
            <v>Consent validation and being able to contact subject when necessary. To help identify the photos within our database should the patient wish for them to be removed </v>
          </cell>
          <cell r="DD60" t="str">
            <v>Consent is required from patient to publish their photo.Legal basis to process clinical photographsGDPR Article 6 (1a) - the data subject has given consent to the processing of his or her personal data for one or more specific purposesGDPR Article 9 (2a) - the data subject has given explicit consent to the processing of those personal data for one or more specified purposesLegal basis to operate NHS Choices2013 Direction from Secretary of State under s. 274(2) of Health and Social Care Act 2012 to develop or operate NHS Choices on-line services information or communications systems.2016 Direction from Secretary of State under s. 274(2) of Health and Social Care Act 2012 to exercise systems delivery functions in respect of NHS Choices.s.270 Additional Functions of the Health and Social Care Act 2012Article 6 (1c) – processing is necessary for compliance with a legal obligation to which the controller is subject</v>
          </cell>
          <cell r="DE60"/>
          <cell r="DF60">
            <v>0</v>
          </cell>
          <cell r="DG60" t="str">
            <v>As per the consent form, patient agrees that NHS Digital owns the rights to the photographs taken, they may be distributed by NHS Digital to its partner organisations in any medium and in any part of the world. This includes web and social media platforms. .   </v>
          </cell>
          <cell r="DH60" t="str">
            <v>Clinical Photos: Clinical photographer will hold photos. These will be stored in a secure system at NHSD called EditShare. This system can only be accessed via a password and by five authorised machines in NHSD.Consent forms: Hard copies will be scanned to PDFs.  PDFs will be stored in a folder on EditShare as above. Hard copies will be destroyed after scanning. The photos and consent form PDFs will also be stored on the digital asset management system which will host the NHS Photo Library. *Consent forms and photographs must be stored separately.  **Personal data from the consent forms must not be published.  ***Published images must not be associated in any way with personal data from the consent forms.</v>
          </cell>
          <cell r="DI60" t="str">
            <v>Photos will be stored indefinitely unless the patient requests for photos to be removed from the library, in which case we will securely destroy all personal data</v>
          </cell>
          <cell r="DJ60" t="b">
            <v>1</v>
          </cell>
          <cell r="DK60" t="b">
            <v>1</v>
          </cell>
          <cell r="DL60" t="b">
            <v>1</v>
          </cell>
          <cell r="DM60" t="b">
            <v>1</v>
          </cell>
          <cell r="DN60" t="b">
            <v>1</v>
          </cell>
          <cell r="DO60" t="b">
            <v>1</v>
          </cell>
          <cell r="DP60" t="b">
            <v>0</v>
          </cell>
          <cell r="DQ60" t="b">
            <v>0</v>
          </cell>
          <cell r="DR60" t="str">
            <v>Individuals can withdraw consent for their photograph to be used by NHS Digital and removed from NHS.UK/Social Media by contacting NHS Digital at studio.team@nhs.net and NHS Digital will within a reasonable period remove the photo(s) from its internal systems. However, I acknowledge that NHS Digital will not be able to stop any existing usage by NHS Digital and third parties of the photos.</v>
          </cell>
          <cell r="DS60" t="str">
            <v>Not required</v>
          </cell>
        </row>
        <row r="61">
          <cell r="CZ61" t="str">
            <v>IAR0000356</v>
          </cell>
          <cell r="DA61" t="str">
            <v>NHS UK video content</v>
          </cell>
          <cell r="DB61" t="str">
            <v>Data ControllerNHS Digital1 Trevelyan SquareBoar LaneLeedsLS1 6AEenquiries@nhsdigital.nhs.uk0300 303 5678DPO Catherine Nicholson</v>
          </cell>
          <cell r="DC61" t="str">
            <v>Consent validation and being able to contact subject when necessary.To help identify the video within our database should the patient wish for them to be removed </v>
          </cell>
          <cell r="DD61" t="str">
            <v>GDPR Article 6 (1a) - the data subject has given consent to the processing of his or her personal data for one or more specific purposesGDPR Article 9 (2a) - the data subject has given explicit consent to the processing of those personal data for one or more specified purposesLegal basis to operate NHS Choices2013 Direction from Secretary of State under s. 274(2) of Health and Social Care Act 2012 to develop or operate NHS Choices on-line services information or communications systems.2016 Direction from Secretary of State under s. 274(2) of Health and Social Care Act 2012 to exercise systems delivery functions in respect of NHS Choices.s.270 Additional Functions of the Health and Social Care Act 2012Article 6 (1c) – processing is necessary for compliance with a legal obligation to which the controller is subject</v>
          </cell>
          <cell r="DE61"/>
          <cell r="DF61">
            <v>0</v>
          </cell>
          <cell r="DG61" t="str">
            <v>As per the consent form, patient agrees that NHS Digital owns the rights to the video, which may be distributed/syndicated by NHS Digital to its partner organisations in any medium and in any part of the world. This includes web and social media platforms.   </v>
          </cell>
          <cell r="DH61" t="str">
            <v>Video footage is stored on a secure storage system at NHSD called EditShare. This system can only be accessed via a password and by five authorised machines in NHSD. Final versions of videos are uploaded to Youtube, Facebook or Twitter for use on Social media. Final versions of videos are also uploaded to a password protected online video hosting platform called Brightcove. These are then linked to the CMS behind the NHS.UK website.Consent forms: Hard copies will be scanned to PDFs. PDFs will be stored in the associated folder on EditShare as above. Historical consent forms (where available) are stored on the secure Sharepoint online servers.Hard copies of the consent forms are stored in a secure locked cabinet on secure NHSD premises, with access only available to the video team. </v>
          </cell>
          <cell r="DI61" t="str">
            <v>Videos will be stored indefinitely unless the patient requests for them to be removed from the library, in which case we will securely destroy all personal data, or remove their likeness from the video in question. </v>
          </cell>
          <cell r="DJ61" t="b">
            <v>1</v>
          </cell>
          <cell r="DK61" t="b">
            <v>1</v>
          </cell>
          <cell r="DL61" t="b">
            <v>1</v>
          </cell>
          <cell r="DM61" t="b">
            <v>1</v>
          </cell>
          <cell r="DN61" t="b">
            <v>1</v>
          </cell>
          <cell r="DO61" t="b">
            <v>1</v>
          </cell>
          <cell r="DP61" t="b">
            <v>0</v>
          </cell>
          <cell r="DQ61" t="b">
            <v>0</v>
          </cell>
          <cell r="DR61" t="str">
            <v>Individuals can withdraw consent for their likeness to be used in a video by NHS Digital and removed from NHS.UK/Social Media by contacting NHS Digital at studio.team@nhs.net and NHS Digital will within a reasonable period remove the individual from its internal systems and NHS.UK/Youtube. However, I acknowledge that NHS Digital will not necessarily be able to stop any usage by third parties of the videos.</v>
          </cell>
          <cell r="DS61" t="str">
            <v>Not required</v>
          </cell>
        </row>
        <row r="62">
          <cell r="CZ62" t="str">
            <v>IAR0000357</v>
          </cell>
          <cell r="DA62" t="str">
            <v>CTV -Transparency Checklist</v>
          </cell>
          <cell r="DB62" t="str">
            <v>NHS Digital 1 Trevelyan SquareBoar LaneLeedsLS1 6AEData Protection Officer: Catherine Nicholson</v>
          </cell>
          <cell r="DC62" t="str">
            <v xml:space="preserve">Personal data is collected for the purpose of the prevention and detection of crime, investigation of security incidents and staff safety. </v>
          </cell>
          <cell r="DD62" t="str">
            <v>Health and Social Care Act (2012) – Schedule 18, part 10 (1)Processing is necessary for the performance of a task carried out in the public interest or in the exercise of official authority vested in the controller (GDPR Article 6(1)(e))</v>
          </cell>
          <cell r="DE62"/>
          <cell r="DF62">
            <v>0</v>
          </cell>
          <cell r="DG62" t="str">
            <v xml:space="preserve">N/A </v>
          </cell>
          <cell r="DH62" t="str">
            <v>The data is locally stored in a secure ICT server room and can only be accessed by authorised individuals. CCTV data may be disclosed to HR where it is required for an investigation whereby a manager wants to clarirfy when a member of staff entered or left the building for timekeeping purposes under relevant conduct and disciplinary proceedings. The lawful basis for processing this data is:</v>
          </cell>
          <cell r="DI62" t="str">
            <v xml:space="preserve">Only for a reasonable period to carry out its intended purpose and objectives. Retention is dependent on hard disk capacity and usage but will not exceed 30 days. Where images and/or footage has been requested for the purpose of investigating a security incident or following a Subject Access Request or law enforcement request information may be downloaded to a removable media device and retained for the purpose for which has been requested. Once the data has been and the requirement to retain the data has ceased it will be deketed. Where data is used for this purpose and specifically referncing in-house retention requirements – the retention period will be reviewed at least monthly to ensure that the purpose is still valid and necessary. </v>
          </cell>
          <cell r="DJ62" t="b">
            <v>1</v>
          </cell>
          <cell r="DK62" t="b">
            <v>1</v>
          </cell>
          <cell r="DL62" t="b">
            <v>1</v>
          </cell>
          <cell r="DM62" t="b">
            <v>0</v>
          </cell>
          <cell r="DN62" t="b">
            <v>1</v>
          </cell>
          <cell r="DO62" t="b">
            <v>0</v>
          </cell>
          <cell r="DP62" t="b">
            <v>1</v>
          </cell>
          <cell r="DQ62" t="b">
            <v>0</v>
          </cell>
          <cell r="DR62" t="str">
            <v xml:space="preserve">The existence of CCTV within NHS Digital buildings is based on the legal basis of carrying out a public task and is a condition of entry. </v>
          </cell>
          <cell r="DS62" t="str">
            <v xml:space="preserve">CCTV cameras </v>
          </cell>
          <cell r="DT62" t="str">
            <v>N/A</v>
          </cell>
        </row>
        <row r="63">
          <cell r="CZ63" t="str">
            <v>IAR0000370</v>
          </cell>
          <cell r="DA63" t="str">
            <v>BCMS Sharepoint - Transparency Checklist</v>
          </cell>
          <cell r="DB63" t="str">
            <v>Data Controller: NHS DigitalData Protection Officer: Catherine Nicholson</v>
          </cell>
          <cell r="DC63" t="str">
            <v>Personal data is stored in various documents in Sharepoint, as described in the BCMS Sharepoint Landing Page GDPR Assessment.xls document (provided as part of our GDPR submission).Information is limited to names of meeting attendees (internal staff only), as well as names pertaining to ownership of Portfolio Items, Business Continuity Plan ownership (internal staff only).Information Asset IAR0000370 refers.This information is already available to all employees in the organisation on the internal intranet.Sharepoint is the primary repository for documentation for NHS Digital and is subject to its own SLSP completed by the ICT Department.</v>
          </cell>
          <cell r="DD63" t="str">
            <v>Necessary for the performance of a task carried out in the public interest or in theexercise of official authority vested in the controller.</v>
          </cell>
          <cell r="DE63"/>
          <cell r="DF63">
            <v>0</v>
          </cell>
          <cell r="DG63" t="str">
            <v>n/a</v>
          </cell>
          <cell r="DH63" t="str">
            <v>The data is used by internal staff at only at NHS Digital, ie by members of the  Business Continuity Team, or Business Continuity Plan Owners.</v>
          </cell>
          <cell r="DI63" t="str">
            <v xml:space="preserve">The data will be stored for as long as it is needed by the Business Continuity team. Documents are archived when no longer required.  </v>
          </cell>
          <cell r="DJ63" t="b">
            <v>0</v>
          </cell>
          <cell r="DK63" t="b">
            <v>0</v>
          </cell>
          <cell r="DL63" t="b">
            <v>0</v>
          </cell>
          <cell r="DM63" t="b">
            <v>0</v>
          </cell>
          <cell r="DN63" t="b">
            <v>0</v>
          </cell>
          <cell r="DO63" t="b">
            <v>0</v>
          </cell>
          <cell r="DP63" t="b">
            <v>0</v>
          </cell>
          <cell r="DQ63" t="b">
            <v>0</v>
          </cell>
          <cell r="DR63" t="str">
            <v xml:space="preserve">N/AData is process as it is necessary for the performance of a task carried out in the public interest or in the exercise of official authority vested in the controller. </v>
          </cell>
          <cell r="DS63" t="str">
            <v>Delve (via NHS Digital Intranet)</v>
          </cell>
          <cell r="DT63" t="str">
            <v>None</v>
          </cell>
        </row>
        <row r="64">
          <cell r="CZ64" t="str">
            <v>IAR0000371</v>
          </cell>
          <cell r="DA64" t="str">
            <v>Flu Jab Database - Transparency Checklist</v>
          </cell>
          <cell r="DB64" t="str">
            <v>Data Controller: NHS DigitalData Protection Officer: Catherine Nicholson</v>
          </cell>
          <cell r="DC64" t="str">
            <v>NHS Digital employees who request a Corporate Flu Jab voucher.</v>
          </cell>
          <cell r="DD64" t="str">
            <v>Necessary for the performance of a task carried out in the public interest or in theexercise of official authority vested in the controller.</v>
          </cell>
          <cell r="DE64"/>
          <cell r="DF64">
            <v>0</v>
          </cell>
          <cell r="DG64">
            <v>0</v>
          </cell>
          <cell r="DH64" t="str">
            <v>The data is used by Boots (Chemist) staff who are the recipients of the data, in order to generate the flu jab voucher for the employee.</v>
          </cell>
          <cell r="DI64" t="str">
            <v xml:space="preserve">The data will be stored until 30th June 2018 as determined by the Data Protection Impact Assessment. </v>
          </cell>
          <cell r="DJ64" t="b">
            <v>0</v>
          </cell>
          <cell r="DK64" t="b">
            <v>0</v>
          </cell>
          <cell r="DL64" t="b">
            <v>0</v>
          </cell>
          <cell r="DM64" t="b">
            <v>0</v>
          </cell>
          <cell r="DN64" t="b">
            <v>0</v>
          </cell>
          <cell r="DO64" t="b">
            <v>0</v>
          </cell>
          <cell r="DP64" t="b">
            <v>0</v>
          </cell>
          <cell r="DQ64" t="b">
            <v>0</v>
          </cell>
          <cell r="DR64" t="str">
            <v xml:space="preserve">N/AData is process as it is necessary for the performance of a task carried out in the public interest or in the exercise of official authority vested in the controller. </v>
          </cell>
          <cell r="DS64">
            <v>0</v>
          </cell>
          <cell r="DT64" t="str">
            <v>None</v>
          </cell>
        </row>
        <row r="65">
          <cell r="CZ65" t="str">
            <v>IAR0000372</v>
          </cell>
          <cell r="DA65" t="str">
            <v>Front Door Service (FDS)</v>
          </cell>
          <cell r="DB65" t="str">
            <v xml:space="preserve">NHS Digtial is Data Controller </v>
          </cell>
          <cell r="DC65" t="str">
            <v>Front Door Service team members personal mobile numbers are shared voluntary and documented as part of the service Business Continuity Plan.</v>
          </cell>
          <cell r="DD65" t="str">
            <v>“Processing is necessary for the performance of a task carried out in the public interest or in the exercise of official authority vested in the controller”</v>
          </cell>
          <cell r="DE65"/>
          <cell r="DF65">
            <v>0</v>
          </cell>
          <cell r="DG65" t="str">
            <v>Transfers outside of the Eurpoean economic area are n/a</v>
          </cell>
          <cell r="DH65" t="str">
            <v>Not shared outside of Front Door Service team members.</v>
          </cell>
          <cell r="DI65" t="str">
            <v>Business Continuity Plan is reviewed for updates on a six monthly basis. Personal mobile numbers will also updated when team members leave, join or notified of a change.</v>
          </cell>
          <cell r="DJ65" t="b">
            <v>0</v>
          </cell>
          <cell r="DK65" t="b">
            <v>0</v>
          </cell>
          <cell r="DL65" t="b">
            <v>0</v>
          </cell>
          <cell r="DM65" t="b">
            <v>0</v>
          </cell>
          <cell r="DN65" t="b">
            <v>0</v>
          </cell>
          <cell r="DO65" t="b">
            <v>0</v>
          </cell>
          <cell r="DP65" t="b">
            <v>0</v>
          </cell>
          <cell r="DQ65" t="b">
            <v>0</v>
          </cell>
          <cell r="DR65" t="str">
            <v xml:space="preserve">n/a  consent is not the processing condition </v>
          </cell>
          <cell r="DS65" t="str">
            <v>n/a</v>
          </cell>
          <cell r="DT65" t="str">
            <v>n/a</v>
          </cell>
        </row>
        <row r="66">
          <cell r="CZ66" t="str">
            <v>IAR0000372</v>
          </cell>
          <cell r="DA66" t="str">
            <v>Front Door Service (FDS) team for business continuity</v>
          </cell>
          <cell r="DB66" t="str">
            <v xml:space="preserve">NHS Digtial is Data Controller </v>
          </cell>
          <cell r="DC66" t="str">
            <v>Explanation of what the personal Data(contact details is used for)</v>
          </cell>
          <cell r="DD66" t="str">
            <v>Processing is necessary for the performance of a task carried out in the public interest or in the exercise of official authority vested in the controller</v>
          </cell>
          <cell r="DE66"/>
          <cell r="DF66">
            <v>0</v>
          </cell>
          <cell r="DG66" t="str">
            <v>Transfers outside of the Eurpoean economic Area. I assume this it N/A</v>
          </cell>
          <cell r="DH66" t="str">
            <v>Who is the Personal Data shared with</v>
          </cell>
          <cell r="DI66" t="str">
            <v xml:space="preserve">This is asking about retention. Do you have a review data on the perosnald Data where you may decide it is no longer needed? </v>
          </cell>
          <cell r="DJ66" t="b">
            <v>0</v>
          </cell>
          <cell r="DK66" t="b">
            <v>0</v>
          </cell>
          <cell r="DL66" t="b">
            <v>0</v>
          </cell>
          <cell r="DM66" t="b">
            <v>0</v>
          </cell>
          <cell r="DN66" t="b">
            <v>0</v>
          </cell>
          <cell r="DO66" t="b">
            <v>0</v>
          </cell>
          <cell r="DP66" t="b">
            <v>0</v>
          </cell>
          <cell r="DQ66" t="b">
            <v>0</v>
          </cell>
          <cell r="DR66" t="str">
            <v xml:space="preserve">N/A consent is not the processing condition </v>
          </cell>
          <cell r="DS66">
            <v>0</v>
          </cell>
          <cell r="DT66" t="str">
            <v>Would assume from out conversation this is N/A</v>
          </cell>
        </row>
        <row r="67">
          <cell r="CZ67" t="str">
            <v>IAR0000373</v>
          </cell>
          <cell r="DA67" t="str">
            <v>gration Data EIDER SQL Transparency Checklist</v>
          </cell>
          <cell r="DB67" t="str">
            <v>NHS Digital 1 Trevelyan SquareBoar LaneLeedsLS1 6AEData Protection Officer: Catherine Nicholson</v>
          </cell>
          <cell r="DC67" t="str">
            <v>As part of the activity required to migrate Customers from the incumbent network provider (N3 / Transition Network) to the new networking arrangements of HSCN information is required – some of which is Personal Data. Information is aggregated / matched and structured within a SQL DB. This is the transformed and loaded to the Eider tool.  EIDER is a management tool to support the large scale migration of networking services for the Health and Social Care Network (HSCN). Personal data processed is business contact information only (Name, Position, Email, Telephone) for the purposes of supporting the migration to the HSCN.</v>
          </cell>
          <cell r="DD67" t="str">
            <v>Direction from Seceretary of State under sections 254(1) and (6), 274(2), 304(9) and (10) of the Health and Social Care Act 2012 to establish and operate informatics systems for the collection or analysis of information, and to exercise systems delivery functions.Article 6 (1c) – processing is necessary for compliance with a legal obligation to which the controller is subject</v>
          </cell>
          <cell r="DE67"/>
          <cell r="DF67">
            <v>0</v>
          </cell>
          <cell r="DG67" t="str">
            <v>N/A: Data is not transferred to third countries.</v>
          </cell>
          <cell r="DH67" t="str">
            <v>N/A: the HSCN Data is not shared with any party outside the HSCN Programme / NHS Digital staff who are directly involved in the HSCN Programme.</v>
          </cell>
          <cell r="DI67" t="str">
            <v>Data shall be retained for the period required to migrate Customers away from their current networking arrangements + 3 years.</v>
          </cell>
          <cell r="DJ67" t="b">
            <v>1</v>
          </cell>
          <cell r="DK67" t="b">
            <v>1</v>
          </cell>
          <cell r="DL67" t="b">
            <v>0</v>
          </cell>
          <cell r="DM67" t="b">
            <v>1</v>
          </cell>
          <cell r="DN67" t="b">
            <v>1</v>
          </cell>
          <cell r="DO67" t="b">
            <v>0</v>
          </cell>
          <cell r="DP67" t="b">
            <v>0</v>
          </cell>
          <cell r="DQ67" t="b">
            <v>0</v>
          </cell>
          <cell r="DR67" t="str">
            <v>N/A (we are not relying on consent as our processing condition)</v>
          </cell>
          <cell r="DS67">
            <v>0</v>
          </cell>
          <cell r="DT67" t="str">
            <v>N/A: the Personal Data held within the Migration Data is not used in conjunction with ‘automatic decision-making’. The Personal Data is held to ensure that contact information is available to arrange and manage the migration of Organisations to new HSCN networking arrangments.</v>
          </cell>
        </row>
        <row r="68">
          <cell r="CZ68" t="str">
            <v>IAR0000376</v>
          </cell>
          <cell r="DA68" t="str">
            <v>Central Health Register Inquiry System CHRIS Archive - Transparency Checklist</v>
          </cell>
          <cell r="DB68" t="str">
            <v>NHS DigitalCatherine Nicholson</v>
          </cell>
          <cell r="DC68" t="str">
            <v xml:space="preserve">CHRIS data are an archive of a legacy system that was the predecessor to the Personal Demographic Service (PDS). The data set is no longer actively updated, it is held in set of SQL tables within Data Management Services (DMS) and accessed by National Back Office staff (NBO) for query resolution and manual tracing.  </v>
          </cell>
          <cell r="DD68" t="str">
            <v>The Health and Social Care Act 2012 (Commencement No.4, Transitional, Savings and Transitory Provisions) Order 2013 transferred the Health and Social Care Information Centre Directions 2005 and the Health and Social Care Information Centre Directions 2008 to provide and maintain the NHS Central Register.</v>
          </cell>
          <cell r="DE68"/>
          <cell r="DF68">
            <v>0</v>
          </cell>
          <cell r="DG68" t="str">
            <v>Not applicable</v>
          </cell>
          <cell r="DH68" t="str">
            <v xml:space="preserve">Internal users for permitted processes. External access is not expected. </v>
          </cell>
          <cell r="DI68" t="str">
            <v>We expect that retention of these data will be retained in line with corporate retention. The last entry in the archive was in February 2016. As formatted data these data have a minimum retention period of 30 years for review. Thus should be retained up April 2046 at a minmum.</v>
          </cell>
          <cell r="DJ68" t="b">
            <v>0</v>
          </cell>
          <cell r="DK68" t="b">
            <v>0</v>
          </cell>
          <cell r="DL68" t="b">
            <v>0</v>
          </cell>
          <cell r="DM68" t="b">
            <v>0</v>
          </cell>
          <cell r="DN68" t="b">
            <v>0</v>
          </cell>
          <cell r="DO68" t="b">
            <v>0</v>
          </cell>
          <cell r="DP68" t="b">
            <v>0</v>
          </cell>
          <cell r="DQ68" t="b">
            <v>0</v>
          </cell>
          <cell r="DR68" t="str">
            <v>Data are not based on consent.</v>
          </cell>
          <cell r="DS68" t="str">
            <v>Source was the previous NHS Central Registry, formed from National Registration Records</v>
          </cell>
          <cell r="DT68" t="str">
            <v>Does not apply.</v>
          </cell>
        </row>
        <row r="69">
          <cell r="CZ69" t="str">
            <v>IAR0000377</v>
          </cell>
          <cell r="DA69" t="str">
            <v>ANREG - Transparency Checklist</v>
          </cell>
          <cell r="DB69" t="str">
            <v>NHS DigitalCatherine Nicholson</v>
          </cell>
          <cell r="DC69" t="str">
            <v>NHS Digital received these data from Public Health England. The data provided are as component of the Natonal Cancer Registration and Analysis Service (NCRAS) dataset held by Public Health England (PHE). NHS Digital uses the registry data to provide data out to researchers through the DARS service on cancer diagnoses.</v>
          </cell>
          <cell r="DD69" t="str">
            <v>NHS Digital permission to receive and process the data is support under section the NHS Act 2006, Section 251. Return provision of NHS Digital demographic and death registration details to PHE is through the Health and Social Care Act 2012, Section 261(3).</v>
          </cell>
          <cell r="DE69"/>
          <cell r="DF69">
            <v>0</v>
          </cell>
          <cell r="DG69" t="str">
            <v>Not applicable</v>
          </cell>
          <cell r="DH69" t="str">
            <v>Internal users for permitted processes. External access to data are provided through approved DSAs via DARS.</v>
          </cell>
          <cell r="DI69" t="str">
            <v>We expect that retention of these data will be in line with corporate retention. These data are an asset which has research value and will be retained to support this. Data processing arrangements between NHS Digital and PHE are reviewed annual and this retention of these data within NHS Digital is part of this process.</v>
          </cell>
          <cell r="DJ69" t="b">
            <v>0</v>
          </cell>
          <cell r="DK69" t="b">
            <v>0</v>
          </cell>
          <cell r="DL69" t="b">
            <v>0</v>
          </cell>
          <cell r="DM69" t="b">
            <v>0</v>
          </cell>
          <cell r="DN69" t="b">
            <v>0</v>
          </cell>
          <cell r="DO69" t="b">
            <v>0</v>
          </cell>
          <cell r="DP69" t="b">
            <v>0</v>
          </cell>
          <cell r="DQ69" t="b">
            <v>0</v>
          </cell>
          <cell r="DR69" t="str">
            <v>The data subject can withdraw their consent the cancer registry at any time. These withdrawals are handled by PHE and then passed to NHS Digital to uphold against the NHS Digital data asset.</v>
          </cell>
          <cell r="DS69" t="str">
            <v xml:space="preserve">Source for NHS Digital is PHE’s National Cancer Registration and Analysis Service (NCRAS). </v>
          </cell>
          <cell r="DT69" t="str">
            <v>Does not apply.</v>
          </cell>
        </row>
        <row r="70">
          <cell r="CZ70" t="str">
            <v>IAR0000378</v>
          </cell>
          <cell r="DA70" t="str">
            <v>Access to service information (A2SI) Profile Updater</v>
          </cell>
          <cell r="DB70" t="str">
            <v>NHS Digital requires data from general practices so that they can provide data to PHE to monitor the NHS Health Checks for adults aged 40-74 programme (NHS Health Check programme).PHE wants to use the information to look at how many people are attending a NHS Health Check after they are invited. PHE will look at numbers from different groups of people and different communities to see where the programme is working well and where improvements may be needed.It will also help PHE to measure how well the programme is working to improve people’s health and help them to make decisions moving forwards.</v>
          </cell>
          <cell r="DC70" t="str">
            <v>The direction issued from the Department of Health and Social Care (DHSC), on behalf of PHE, to NHS Digital under section 254 of the Health and Social Care Act (HSCA) 2012 will provide the legal basis to collect the patients’ information.</v>
          </cell>
          <cell r="DD70" t="str">
            <v>DOBPostcodeGenderRacial / Ethnic OriginPhysical / Mental Health or ConditionGeneral Identifier e.g. NHS No</v>
          </cell>
          <cell r="DE70"/>
          <cell r="DF70">
            <v>0</v>
          </cell>
          <cell r="DG70" t="str">
            <v>The NHS Digital Caldicott Guardian and NHS Digital Operational Information Governance team have given advice about how long NHS Digital can keep these data for. They advised that NHS Digital should not keep these personal data for longer than is needed. NHS Digital will delete these personal data once they have shared the data with PHE, and both NHS Digital and PHE are happy that it is correct.</v>
          </cell>
          <cell r="DH70" t="str">
            <v>Not applicable.</v>
          </cell>
          <cell r="DI70" t="str">
            <v xml:space="preserve">For Directed collections, NHS Digital have a legal obligation to process the data and therefore individuals can exercise the following rights:Right to be informedRight of accessRight to rectificationRight to restrict processing – where an individual contests the accuracy of the personal data, processing should be restricted until accuracy has been verifiedMore detail on each right can be found on the ICO’s website: https://ico.org.uk/for-organisations/guide-to-the-general-data-protection-regulation-gdpr/individual-rights/ </v>
          </cell>
          <cell r="DJ70" t="b">
            <v>0</v>
          </cell>
          <cell r="DK70" t="b">
            <v>0</v>
          </cell>
          <cell r="DL70" t="b">
            <v>0</v>
          </cell>
          <cell r="DM70" t="b">
            <v>0</v>
          </cell>
          <cell r="DN70" t="b">
            <v>0</v>
          </cell>
          <cell r="DO70" t="b">
            <v>0</v>
          </cell>
          <cell r="DP70" t="b">
            <v>0</v>
          </cell>
          <cell r="DQ70" t="b">
            <v>0</v>
          </cell>
          <cell r="DR70" t="str">
            <v xml:space="preserve">If you wish to lodge a complaint with the supervisory authority about how we have managed your data then the relevant body to contact is the Information Commissioner’s Office, Wycliffe House Water Lane, Wilmslow SK9 5AF www.ico.gov.uk </v>
          </cell>
          <cell r="DS70">
            <v>0</v>
          </cell>
          <cell r="DT70" t="str">
            <v>At the time data are obtained</v>
          </cell>
        </row>
        <row r="71">
          <cell r="CZ71" t="str">
            <v>IAR0000379</v>
          </cell>
          <cell r="DA71" t="str">
            <v>Summary Care Record - Transparency Checklist</v>
          </cell>
          <cell r="DB71" t="str">
            <v xml:space="preserve">Once the data is placed on the SCR from GP records, NHS Digital is Data Controller on behalf of Secretary of State and there is a designated Data Protection Officer. </v>
          </cell>
          <cell r="DC71" t="str">
            <v xml:space="preserve">SCR supports direct care only – as defined in “Information: To Share Or Not To Share? The Information Governance Review”; (S3, page 35)  Purpose for processing by NHS Digital is to fulfil legal obligation under Direction. </v>
          </cell>
          <cell r="DD71" t="str">
            <v>Legal obligation: the processing is necessary for NHS D to comply with the law“Processing is necessary for compliance with a legal obligation to which the controller is subject” Article 6(1)(c). Legal obligation by virtue of the Spine 2 Direction. A Direction is a mechanism of instruction to NHS Digital from Department of Health or Social Care and NHS England. 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ell>
          <cell r="DE71" t="str">
            <v>Legal obligation</v>
          </cell>
          <cell r="DF71">
            <v>0</v>
          </cell>
          <cell r="DG71" t="str">
            <v xml:space="preserve">There are no transfers to third countries. </v>
          </cell>
          <cell r="DH71" t="str">
            <v xml:space="preserve">Users of the SCR are, or are overseen by, registered and regulated care professionals. </v>
          </cell>
          <cell r="DI71" t="str">
            <v>NHS Records Management Code of Practice for Health and Social Care is applied by GP Practices, NHS Digital and care organisations whose staff access SCR. This Code provides retention schedules for all types of care records and their derivation (S3, page 26 and A3, page 53) Current practice for NHS Digital is to retain records for life +30 years. The SCR service commenced in 2007 (11 years ago) so no data has exceeded this period</v>
          </cell>
          <cell r="DJ71" t="b">
            <v>1</v>
          </cell>
          <cell r="DK71" t="b">
            <v>1</v>
          </cell>
          <cell r="DL71" t="b">
            <v>1</v>
          </cell>
          <cell r="DM71" t="b">
            <v>0</v>
          </cell>
          <cell r="DN71" t="b">
            <v>1</v>
          </cell>
          <cell r="DO71" t="b">
            <v>0</v>
          </cell>
          <cell r="DP71" t="b">
            <v>0</v>
          </cell>
          <cell r="DQ71" t="b">
            <v>0</v>
          </cell>
          <cell r="DR71" t="str">
            <v>Patients have a right and mechanism to withdraw from having a SCR record – through GP</v>
          </cell>
          <cell r="DS71" t="str">
            <v>GP Medical Record</v>
          </cell>
          <cell r="DT71" t="str">
            <v>None</v>
          </cell>
        </row>
        <row r="72">
          <cell r="CZ72" t="str">
            <v>IAR0000382</v>
          </cell>
          <cell r="DA72" t="str">
            <v>Service Management Cherwell 5.10</v>
          </cell>
          <cell r="DB72" t="str">
            <v xml:space="preserve">NHS DigitalCatherine Nicholson – Lead Information Assurance Specialist. </v>
          </cell>
          <cell r="DC72" t="str">
            <v>Customer (NHS user) details are held to ensure they can log incidents and Service Requests into the Cherwell system efficiently and can be contacted in relation to further information requests and resolutions to their calls. The information also ensures they only have visibility to the calls which are relevant to them based on their place in the organisation hierarchy.Internal users of the system have details in the system to allow Incidents/Problems/Change Requests to be progressed through their lifecycle.</v>
          </cell>
          <cell r="DD72" t="str">
            <v>RecordingStorageUseAdditional functions (s.270 of Health and Social Care Act 2012)</v>
          </cell>
          <cell r="DE72"/>
          <cell r="DF72">
            <v>0</v>
          </cell>
          <cell r="DG72" t="str">
            <v>No transfer to third coutries</v>
          </cell>
          <cell r="DH72" t="str">
            <v>Customer and user details held include the individuals email address, telephone number and organisation details.</v>
          </cell>
          <cell r="DI72" t="str">
            <v>8 years is the retention period for incidents</v>
          </cell>
          <cell r="DJ72" t="b">
            <v>1</v>
          </cell>
          <cell r="DK72" t="b">
            <v>1</v>
          </cell>
          <cell r="DL72" t="b">
            <v>1</v>
          </cell>
          <cell r="DM72" t="b">
            <v>0</v>
          </cell>
          <cell r="DN72" t="b">
            <v>0</v>
          </cell>
          <cell r="DO72" t="b">
            <v>0</v>
          </cell>
          <cell r="DP72" t="b">
            <v>0</v>
          </cell>
          <cell r="DQ72" t="b">
            <v>0</v>
          </cell>
          <cell r="DR72" t="str">
            <v>Right to restrict processing – where an individual has objected to the processing and you are considering whether your organisation’s legitimate grounds override those of the individual.Right to object (based on grounds relating to his or her particular situation) – unless you can demonstrate compelling legitimate grounds for the processing, which override the interests, rights and freedoms of the individual; or the processing is for the establishment, exercise or defence of legal claims</v>
          </cell>
          <cell r="DS72" t="str">
            <v>Any patient data in the application is provided from NHS Healthcare users and support staff. Only the information required to progress requests and resolve incidents is recorded and can only be accessed by the relevant individuals to progress the requests.</v>
          </cell>
          <cell r="DT72" t="str">
            <v>Right not to be subject to a decision based solely on automated processing, including profiling, which produces legal effects concerning him or her or similarly significantly affects him or her (unless processing is necessary for reasons of substantial public interest)</v>
          </cell>
        </row>
        <row r="73">
          <cell r="CZ73" t="str">
            <v>IAR0000383</v>
          </cell>
          <cell r="DA73" t="str">
            <v>Service Management Cherwell 9.1.1</v>
          </cell>
          <cell r="DB73" t="str">
            <v xml:space="preserve">NHS DigitalCatherine Nicholson – Lead Information Assurance Specialist. </v>
          </cell>
          <cell r="DC73" t="str">
            <v>Customer (NHS user) details are held to ensure they can log incidents and Service Requests into the Cherwell system efficiently and can be contacted in relation to further information requests and resolutions to their calls. The information also ensures they only have visibility to the calls which are relevant to them based on their place in the organisation hierarchy.Internal users of the system have details in the system to allow Incidents/Problems/Change Requests to be progressed through their lifecycle.</v>
          </cell>
          <cell r="DD73" t="str">
            <v>RecordingStorageUseAdditional functions (s.270 of Health and Social Care Act 2012)</v>
          </cell>
          <cell r="DE73" t="str">
            <v xml:space="preserve">Public task </v>
          </cell>
          <cell r="DF73">
            <v>0</v>
          </cell>
          <cell r="DG73" t="str">
            <v>No transfer to third coutries</v>
          </cell>
          <cell r="DH73" t="str">
            <v>Customer and user details held include the individuals email address, telephone number and organisation details.</v>
          </cell>
          <cell r="DI73" t="str">
            <v>8 years is the retention period for incidents</v>
          </cell>
          <cell r="DJ73" t="b">
            <v>1</v>
          </cell>
          <cell r="DK73" t="b">
            <v>1</v>
          </cell>
          <cell r="DL73" t="b">
            <v>1</v>
          </cell>
          <cell r="DM73" t="b">
            <v>0</v>
          </cell>
          <cell r="DN73" t="b">
            <v>0</v>
          </cell>
          <cell r="DO73" t="b">
            <v>0</v>
          </cell>
          <cell r="DP73" t="b">
            <v>0</v>
          </cell>
          <cell r="DQ73" t="b">
            <v>0</v>
          </cell>
          <cell r="DR73" t="str">
            <v>Right to restrict processing – where an individual has objected to the processing and you are considering whether your organisation’s legitimate grounds override those of the individual.Right to object (based on grounds relating to his or her particular situation) – unless you can demonstrate compelling legitimate grounds for the processing, which override the interests, rights and freedoms of the individual; or the processing is for the establishment, exercise or defence of legal claims</v>
          </cell>
          <cell r="DS73" t="str">
            <v>Any patient data in the application is provided from NHS Healthcare users and support staff. Only the information required to progress requests and resolve incidents is recorded and can only be accessed by the relevant individuals to progress the requests.</v>
          </cell>
          <cell r="DT73" t="str">
            <v>Right not to be subject to a decision based solely on automated processing, including profiling, which produces legal effects concerning him or her or similarly significantly affects him or her (unless processing is necessary for reasons of substantial public interest)</v>
          </cell>
        </row>
        <row r="74">
          <cell r="CZ74" t="str">
            <v>IAR0000384</v>
          </cell>
          <cell r="DA74" t="str">
            <v>Service Bridge Communications Tool</v>
          </cell>
          <cell r="DB74" t="str">
            <v xml:space="preserve">NHS DigitalCatherine Nicholson – Lead Information Assurance Specialist. </v>
          </cell>
          <cell r="DC74" t="str">
            <v>Individual NHS User, Internal NHS staff and Supplier names and telephone numbers stored for the purpose of sending out communications relating to High Severity Service Incidents and Transition Communication.</v>
          </cell>
          <cell r="DD74" t="str">
            <v>RecordingStorageUseAdditional functions (s.270 of Health and Social Care Act 2012)</v>
          </cell>
          <cell r="DE74"/>
          <cell r="DF74">
            <v>0</v>
          </cell>
          <cell r="DG74" t="str">
            <v>No transfer to third coutries</v>
          </cell>
          <cell r="DH74" t="str">
            <v>Self subscribed NHS users, suppliers and NHS Digital staff.</v>
          </cell>
          <cell r="DI74" t="str">
            <v>8 years is the retention period for incidents</v>
          </cell>
          <cell r="DJ74" t="b">
            <v>1</v>
          </cell>
          <cell r="DK74" t="b">
            <v>1</v>
          </cell>
          <cell r="DL74" t="b">
            <v>1</v>
          </cell>
          <cell r="DM74" t="b">
            <v>0</v>
          </cell>
          <cell r="DN74" t="b">
            <v>0</v>
          </cell>
          <cell r="DO74" t="b">
            <v>0</v>
          </cell>
          <cell r="DP74" t="b">
            <v>0</v>
          </cell>
          <cell r="DQ74" t="b">
            <v>0</v>
          </cell>
          <cell r="DR74" t="str">
            <v>Right to restrict processing – where an individual has objected to the processing and you are considering whether your organisation’s legitimate grounds override those of the individual.Right to object (based on grounds relating to his or her particular situation) – unless you can demonstrate compelling legitimate grounds for the processing, which override the interests, rights and freedoms of the individual; or the processing is for the establishment, exercise or defence of legal claims</v>
          </cell>
          <cell r="DS74" t="str">
            <v>Colleagues of the staff to receive communications.</v>
          </cell>
          <cell r="DT74" t="str">
            <v>Right not to be subject to a decision based solely on automated processing, including profiling, which produces legal effects concerning him or her or similarly significantly affects him or her (unless processing is necessary for reasons of substantial public interest)</v>
          </cell>
        </row>
        <row r="75">
          <cell r="CZ75" t="str">
            <v>IAR0000386</v>
          </cell>
          <cell r="DA75" t="str">
            <v>Corporate Website</v>
          </cell>
          <cell r="DB75" t="str">
            <v>NHS Digital 1 Trevelyan Square, Boar Lane, Leeds, LS1 6AECatherine Nicolson</v>
          </cell>
          <cell r="DC75" t="str">
            <v xml:space="preserve">Users submit data via 25 online forms which are sent to various teams.  We use cookies and IP information to improve the service we provide. </v>
          </cell>
          <cell r="DD75" t="str">
            <v>We have a legal basis under Health and Social Care Act 2012 Schedule 18 Part 10 (1):http://www.legislation.gov.uk/ukpga/2012/7/schedule/18/enactedHaving a website is part of our public function.We have a legal basis under GDPR article 1(e) processing is necessary for the performance of a task carried out in the public interest or in the exercise of official authority vested in the controller;</v>
          </cell>
          <cell r="DE75"/>
          <cell r="DF75">
            <v>0</v>
          </cell>
          <cell r="DG75" t="str">
            <v>We do not transfer data to third countries or parties.Our new Content Management System will be hosted on servers in Amsterdam.  We are considering encryption of data and periodic security testing.</v>
          </cell>
          <cell r="DH75" t="str">
            <v>We email the data to the following addresses/teams:assurance@nhs.netchristopher.cox2@nhs.netcpis@nhs.netDNSTeam@nhs.netengland.dsp@nhs.net enquiries@digital.nhs.uk enquiries@nhsdigital.nhs.ukgp2gp@nhs.netinformation.standards@nhs.netnewoptoutenquiries@nhs.netnhs.ers@nhs.netnhsdigital.suppliernetwork@nhs.netnwwmorders-rahardware@nhs.netssd.nationalservicedesk@nhs.netwebsitedevelopment@nhs.netWe do not forward our data to third parties.</v>
          </cell>
          <cell r="DI75" t="str">
            <v>3 years; unless the person contacts us to remove the data or modified it.</v>
          </cell>
          <cell r="DJ75" t="b">
            <v>0</v>
          </cell>
          <cell r="DK75" t="b">
            <v>0</v>
          </cell>
          <cell r="DL75" t="b">
            <v>0</v>
          </cell>
          <cell r="DM75" t="b">
            <v>0</v>
          </cell>
          <cell r="DN75" t="b">
            <v>0</v>
          </cell>
          <cell r="DO75" t="b">
            <v>0</v>
          </cell>
          <cell r="DP75" t="b">
            <v>0</v>
          </cell>
          <cell r="DQ75" t="b">
            <v>0</v>
          </cell>
          <cell r="DR75" t="str">
            <v>We are processing the data because it is necessary article 6 1 (e)  and will provide information on:The right to be informedThe right of accessThe right to rectificationThe right to erasureThe right to restrict processingThe right to data portabilityThe right to objectWe do not explicitly ask for consent.</v>
          </cell>
          <cell r="DS75" t="str">
            <v>The data subject submits the information themselves.</v>
          </cell>
          <cell r="DT75" t="str">
            <v>We intend to use personalisation and present website content according to user preferences set by the user.</v>
          </cell>
        </row>
        <row r="76">
          <cell r="CZ76" t="str">
            <v>IAR0000394</v>
          </cell>
          <cell r="DA76" t="str">
            <v>Health and Social Care Network (HSCN) Customer Contacts</v>
          </cell>
          <cell r="DB76" t="str">
            <v>NHS Digital 1 Trevelyan SquareBoar LaneLeedsLS1 6AEData Protection Officer: Catherine Nicholson</v>
          </cell>
          <cell r="DC76" t="str">
            <v>The HSCN Programme holds data about Customers who currently consume HSCN Services - including those provided under the Transition Network, or those who are considering the use of HSCN in the future. Customer data was obtained during the initial procurement of Services from N3 (now the Transition Network) and directly from customers during ongoing customer management activities. Customers provide this information to enable the: discussion of HSCN and it's Services; implementation of new services; resolution of incidents and issues; management of exit and migration activities; discussions and allocation of funding.</v>
          </cell>
          <cell r="DD76" t="str">
            <v>Direction from Secretary of State under sections 254(1) and (6), 274(2), 304(9) and (10) of the Health and Social Care Act 2012 to establish and operate informatics systems for the collection or analysis of information, and to exercise systems delivery functions.Article 6 (1c) –processing is necessary for compliance with a legal obligation to which the controller is subject</v>
          </cell>
          <cell r="DE76"/>
          <cell r="DF76">
            <v>0</v>
          </cell>
          <cell r="DG76" t="str">
            <v>The HSCN Contact data is not transferred to third countries.</v>
          </cell>
          <cell r="DH76" t="str">
            <v>N/A: the Contact data is not shared with any party outside the HSCN Programme / other parts of NHS Digitial who are acting on behalf of the HSCN Programme, e.g. the CRM Team as part of the Connection Agreement Process.</v>
          </cell>
          <cell r="DI76" t="str">
            <v>The HSCN Customer Contact lists are continually updated based on the 'live' Services provided by HSCN - Customers who no longer consume HSCN Services are removed from lists.</v>
          </cell>
          <cell r="DJ76" t="b">
            <v>1</v>
          </cell>
          <cell r="DK76" t="b">
            <v>1</v>
          </cell>
          <cell r="DL76" t="b">
            <v>0</v>
          </cell>
          <cell r="DM76" t="b">
            <v>1</v>
          </cell>
          <cell r="DN76" t="b">
            <v>1</v>
          </cell>
          <cell r="DO76" t="b">
            <v>0</v>
          </cell>
          <cell r="DP76" t="b">
            <v>0</v>
          </cell>
          <cell r="DQ76" t="b">
            <v>0</v>
          </cell>
          <cell r="DR76" t="str">
            <v>N/A (we are not relying on consent as our processing condition)</v>
          </cell>
          <cell r="DS76">
            <v>0</v>
          </cell>
          <cell r="DT76" t="str">
            <v>N/A – no automated decision making is applied to the Contact information.</v>
          </cell>
          <cell r="DU76" t="str">
            <v>https://digital.nhs.uk/services/health-and-social-care-network</v>
          </cell>
        </row>
        <row r="77">
          <cell r="CZ77" t="str">
            <v>IAR0000395</v>
          </cell>
          <cell r="DB77" t="str">
            <v>NHS Digital 1 Trevelyan SquareBoar LaneLeedsLS1 6AEData Protection Officer: Catherine Nicholson</v>
          </cell>
          <cell r="DC77" t="str">
            <v>The Health and Social Care Network (HSCN) Connection Agreements sets out the things that HSCN Customers must do before and whilst using their HSCN Service. The Connection Agreement processes a small amount of Personal Data: this is Name, Address, Postcode, Email Address, IP Address and Telephone Number. We need to process this data to provide the HSCN service.</v>
          </cell>
          <cell r="DD77" t="str">
            <v>Direction from Secretary of State under sections 254(1) and (6), 274(2), 304(9) and (10) of the Health and Social Care Act 2012 to establish and operate informatics systems for the collection or analysis of information, and to exercise systems delivery functions.Article 6 (1c) - processing is necessary for compliance with a legal obligation to which the controller is subject</v>
          </cell>
          <cell r="DE77"/>
          <cell r="DF77">
            <v>0</v>
          </cell>
          <cell r="DG77" t="str">
            <v>N/A: the HSCN Programme does not transfer data to third countries.</v>
          </cell>
          <cell r="DH77" t="str">
            <v>N/A: The HSCN Programme doesn’t transfer the Personal Data associated to the Connection Agreement process to any other parties.</v>
          </cell>
          <cell r="DI77" t="str">
            <v>A HSCN Connection Agreement is required for the period of time a 'live' HSCN Service is being consumed by a Customer. Following the cessation HSCN Services the Connection Agreement can be destroyed after 2 years post this date.</v>
          </cell>
          <cell r="DJ77" t="b">
            <v>1</v>
          </cell>
          <cell r="DK77" t="b">
            <v>1</v>
          </cell>
          <cell r="DL77" t="b">
            <v>0</v>
          </cell>
          <cell r="DM77" t="b">
            <v>1</v>
          </cell>
          <cell r="DN77" t="b">
            <v>1</v>
          </cell>
          <cell r="DO77" t="b">
            <v>0</v>
          </cell>
          <cell r="DP77" t="b">
            <v>0</v>
          </cell>
          <cell r="DQ77" t="b">
            <v>0</v>
          </cell>
          <cell r="DR77" t="str">
            <v>N/A (we are not relying on consent as our processing condition)</v>
          </cell>
          <cell r="DS77">
            <v>0</v>
          </cell>
          <cell r="DT77" t="str">
            <v>The Connection Agreement process contains no automated decision making. The only decision made through the Connection Agreement process / or based on the Connection Agreement process being the ‘Agreement’ of a Customer through their ‘signing’ of the CA.</v>
          </cell>
        </row>
        <row r="78">
          <cell r="CZ78" t="str">
            <v>IAR0000397</v>
          </cell>
          <cell r="DA78" t="str">
            <v>Data Set for Earnings and Expenses Estimates</v>
          </cell>
          <cell r="DB78" t="str">
            <v>Data Controller:NHS Digital 1 Trevelyan SquareBoar LaneLeedsLS1 6AEData Protection Officer: Catherine Nicholson</v>
          </cell>
          <cell r="DC78" t="str">
            <v>NHS Digital is required under the Health Act 2009, and Commencement Order, to calculate earnings and expenses estimates of GPs and dentists in collaboration with HMRC which uses data from its self-assessment tax database to provide aggregaged, non-disclosive, weighted figures to NHS Digital under a Data Processing Agreement.Data identifying individual GPs and dentists are provided by the data controllers in each of the four UK countries. Data are cleaned and validated and some derived fields such as age bands are calculated in accordance with specifications agreed with the key stakeholder groups which includes GPs’ and dentists’ representatives. Data are aggregaged into two UK-level files - GPs and for dentists.These UK-level data sets are securely transferred to HMRC which links the individuals to their self-assessment tax returns, subjects the resultant data to internal validation processes, calculates aggregate, non-disclosive, weighted earnings and expenses estimates and applies statistical disclosure control to the data.These summary, aggregate, non-identifiable figures are returned to NHS Digital for additional processing and publication.</v>
          </cell>
          <cell r="DD78" t="str">
            <v>Direction from Secretary of State under sections 254(1) and (6), 274(2), 304(9) and (10) of the Health and Social Care Act 2012 to establish and operate informatics systems for the collection or analysis of information, and to exercise systems delivery functions.Article 6 (1c) –processing is necessary for compliance with a legal obligation to which the controller is subject</v>
          </cell>
          <cell r="DE78" t="str">
            <v xml:space="preserve">Public task </v>
          </cell>
          <cell r="DF78">
            <v>0</v>
          </cell>
          <cell r="DG78" t="str">
            <v>Data are not transferred outside the UK.</v>
          </cell>
          <cell r="DH78" t="str">
            <v>The personal data are processed by HMRC as specified in the Health Act 2009; aggregate, non-disclosive, weighted earnings and expenses estimates are returned to NHS Digital. No individual or identifiable earnings or expenses information is ever released by HMRC.Data are not shared with any other parties.</v>
          </cell>
          <cell r="DI78" t="str">
            <v xml:space="preserve">Personal data are collected or otherwise deposited with NHS Digital under legal agreements. Data destruction of received data is undertaken in accordance with each country’s requirements. NHS Digital’s records management policy is also considered and applied as applicable. Data are stored for the shortest possible period  </v>
          </cell>
          <cell r="DJ78" t="b">
            <v>1</v>
          </cell>
          <cell r="DK78" t="b">
            <v>1</v>
          </cell>
          <cell r="DL78" t="b">
            <v>1</v>
          </cell>
          <cell r="DM78" t="b">
            <v>1</v>
          </cell>
          <cell r="DN78" t="b">
            <v>1</v>
          </cell>
          <cell r="DO78" t="b">
            <v>0</v>
          </cell>
          <cell r="DP78" t="b">
            <v>0</v>
          </cell>
          <cell r="DQ78" t="b">
            <v>0</v>
          </cell>
          <cell r="DR78" t="str">
            <v xml:space="preserve">N/AThe right to dissent is not applicable for these data. As a result, any consent cannot be withdrawn. </v>
          </cell>
          <cell r="DS78" t="str">
            <v>Workforce Minimum Data SetNHS National Services ScotlandHealth and Social Care Business Services Organisation Northern Ireland NHS Business Services AuthorityScottish Public Pensions AgencyDepartment of Health and Social Care Welsh Government</v>
          </cell>
          <cell r="DT78" t="str">
            <v>N/ANo automated decision making or profiling is undertaken</v>
          </cell>
        </row>
        <row r="79">
          <cell r="CZ79" t="str">
            <v>IAR0000402</v>
          </cell>
          <cell r="DA79" t="str">
            <v>Profile Information Management System (PIMS)</v>
          </cell>
          <cell r="DB79" t="str">
            <v xml:space="preserve">Data ControllerNHS Digital1 Trevelyan SquareBoar LaneLeedsLS1 6AEenquiries@nhsdigital.nhs.uk0300 303 5678Data Protection Officer Catherine Nicholson Address and telephone number as above </v>
          </cell>
          <cell r="DC79" t="str">
            <v xml:space="preserve">The Profile Information Management System (PIMS) is used by staff working within dental practices, general practices, pharmacies, opticians, NHS Trusts and social care providers to enter service information on NHS Choices so that it can be displayed on the website and syndicated to third parties.  To gain editing rights to their profile, staff members working for the organisations listed above, contact the NHS Choice service desk to become PIMS profile editors.  In order to assign PIMS editing rights and to validate their application, the NHS Choices service desk requires the following information from applicants: name, email address, organisation and job title. </v>
          </cell>
          <cell r="DD79" t="str">
            <v xml:space="preserve">The legal basis for the processing is covered by the following Acts of parliament: 2013 Direction from Secretary of State under s. 274(2) of Health and Social Care Act 2012 to develop or operate NHS Choices on-line services information or communications systems.2016 Direction from Secretary of State under s. 274(2) of Health and Social Care Act 2012 to exercise systems delivery functions in respect of NHS Choices.s.270 Additional Functions of the Health and Social Care Act 2012Article 6 (1c) – processing is necessary for compliance with a legal obligation to which the controller is subjectArticle 6 (1e) – processing is necessary for the performance of a task carried out in the public interest or in the exercise of official authority vested in the controllerAdditionally, Capita plc were awarded a contract in 2008 to deliver NHS Choices by the Department of Health.  The programme was taken over by the Health and Social care Information Centre in 2013. The systems delivery functions and the additional system delivery functions for NHS Choices, of which PIMS is a component, is included in the roadmap to the 2013 direction. There was a novation of contracts in the 2016 direction. </v>
          </cell>
          <cell r="DE79"/>
          <cell r="DF79">
            <v>0</v>
          </cell>
          <cell r="DG79" t="str">
            <v xml:space="preserve">None </v>
          </cell>
          <cell r="DH79" t="str">
            <v xml:space="preserve">No personal data is distributed outside of the NHS Choices programme.  This includes the email list of PIMS profile editors. The email addresses of PIMS profile editors is accessible through an SQL report but access is restricted to NHS Choices staff members </v>
          </cell>
          <cell r="DI79" t="str">
            <v xml:space="preserve">PIMS profile editor data is held indefinitely unless a PIMS profile editor contacts the NHS Choices service desk to request that their personal information is removed from PIMS. In keeping with NHS Choices’ 3-year editorial review policy, a work plan will be implemented to reduce the retention of personal data for inactive accounts. This will be achieved by: Removing PIMS profile editors accounts when NHS Choices has received a ‘hard bounce’ from an email. A ‘hard bounce’ indicates that an email account is inactive Emailing inactive PIMS profile editors every three years asking them to validate their account </v>
          </cell>
          <cell r="DJ79" t="b">
            <v>1</v>
          </cell>
          <cell r="DK79" t="b">
            <v>0</v>
          </cell>
          <cell r="DL79" t="b">
            <v>1</v>
          </cell>
          <cell r="DM79" t="b">
            <v>0</v>
          </cell>
          <cell r="DN79" t="b">
            <v>1</v>
          </cell>
          <cell r="DO79" t="b">
            <v>0</v>
          </cell>
          <cell r="DP79" t="b">
            <v>1</v>
          </cell>
          <cell r="DQ79" t="b">
            <v>0</v>
          </cell>
          <cell r="DR79" t="str">
            <v xml:space="preserve">Not applicable </v>
          </cell>
          <cell r="DS79" t="str">
            <v>Not required</v>
          </cell>
          <cell r="DT79">
            <v>0</v>
          </cell>
        </row>
        <row r="80">
          <cell r="CZ80" t="str">
            <v>IAR0000487</v>
          </cell>
          <cell r="DA80" t="str">
            <v>M Dynamics 365 - Transparency Checklist (draft)</v>
          </cell>
          <cell r="DB80" t="str">
            <v>NHS Digital 1 Trevelyan SquareBoar LaneLeedsLS1 6AEData Protection Officer: Catherine Nicholson</v>
          </cell>
          <cell r="DC80" t="str">
            <v>To respond/liaise with customers to answer their enquiries</v>
          </cell>
          <cell r="DD80" t="str">
            <v>Health and Social Care Act (2012) – Schedule 18, part 10 (1)Processing is necessary for the performance of a task carried out in the public interest or in the exercise of official authority vested in the controller (GDPR Article 6(1)(e))</v>
          </cell>
          <cell r="DE80"/>
          <cell r="DF80">
            <v>0</v>
          </cell>
          <cell r="DG80" t="str">
            <v>N/A</v>
          </cell>
          <cell r="DH80" t="str">
            <v>N/A</v>
          </cell>
          <cell r="DI80" t="str">
            <v>This is still Work in ProgressWe have had a meeting with Paul Harris, Records Manager. It was agreed that the CC would need to put a schedule/document together on enquiry types and the retention for each subject/category type.This Options Paper will require Director level for sign off – 1st draft due for review by GDPR team end of Feb 2018</v>
          </cell>
          <cell r="DJ80" t="b">
            <v>1</v>
          </cell>
          <cell r="DK80" t="b">
            <v>1</v>
          </cell>
          <cell r="DL80" t="b">
            <v>0</v>
          </cell>
          <cell r="DM80" t="b">
            <v>0</v>
          </cell>
          <cell r="DN80" t="b">
            <v>1</v>
          </cell>
          <cell r="DO80" t="b">
            <v>0</v>
          </cell>
          <cell r="DP80" t="b">
            <v>1</v>
          </cell>
          <cell r="DQ80" t="b">
            <v>0</v>
          </cell>
          <cell r="DR80" t="str">
            <v xml:space="preserve">N/A </v>
          </cell>
          <cell r="DS80">
            <v>0</v>
          </cell>
          <cell r="DT80" t="str">
            <v>N/A</v>
          </cell>
        </row>
        <row r="81">
          <cell r="CZ81" t="str">
            <v>IAR0000501</v>
          </cell>
          <cell r="DB81" t="str">
            <v>NHS Digital 1 Trevelyan SquareBoar LaneLeedsLS1 6AEData Protection Officer: Catherine Nicholson</v>
          </cell>
          <cell r="DC81" t="str">
            <v xml:space="preserve">As part of the process and ongoing operational activity undertaken by the DNS Function, they have a requirement to contact and work closely with Organisations who consume DNS Services provisioned by NHS Digital. As a consequence, the DNS Function hold a list of Contacts within each of these Organisations. The Information Asset consists a small number of Personally Identifiable Data Items. Customer data was obtained: during the intial request and fulfilment of services from the DNS Function; from Customers who make contact / enquire to the DNS Function who are interested in DNS services; and, directly from Customers during ongoing Customer Management activities. Customers provided this information to the Authority to enable: contact to be made to undertake discussions about DNS Services;implementation of new DNS Services; resolution of Incidents and issues related to DNS;  </v>
          </cell>
          <cell r="DD81" t="str">
            <v>Direction from Secretary of State under sections 254(1) and (6), 274(2), 304(9) and (10) of the Health and Social Care Act 2012 to establish and operate informatics systems for the collection or analysis of information, and to exercise systems delivery functions.</v>
          </cell>
          <cell r="DG81" t="str">
            <v>The DNS Contact data is not transferred to third countries.</v>
          </cell>
          <cell r="DH81" t="str">
            <v>N/A: the DNS Contact data is not shared with any party outside NHS Digitial.</v>
          </cell>
          <cell r="DI81" t="str">
            <v>The DNS Contact lists are continually updated based on the 'live' Services provided by the DNS Team - Customers who no longer consume DNS Services are removed from lists.</v>
          </cell>
        </row>
        <row r="82">
          <cell r="CZ82" t="str">
            <v>IAR0000502</v>
          </cell>
          <cell r="DB82" t="str">
            <v>NHS Digital 1 Trevelyan SquareBoar LaneLeedsLS1 6AEData Protection Officer: Catherine Nicholson</v>
          </cell>
          <cell r="DC82" t="str">
            <v xml:space="preserve">As part of the process and ongoing operational activity undertaken by the Domain Name Services (DNS) Function, they have a requirement to contact and work closely with Organisations who consume DNS Services provisioned by NHS Digital. As a consequence, the DNS Function hold a list of Contacts within each of these Organisations. The Information Asset consists a small number of Personally Identifiable Data Items. Customer data was obtained: during the intial request and fulfilment of services from the DNS Function; from Customers who make contact / enquire to the DNS Function who are interested in DNS services; and, directly from Customers during ongoing Customer Management activities. Customers provided this information to the Authority to enable: contact to be made to undertake discussions about DNS Services;implementation of new DNS Services; resolution of Incidents and issues related to DNS; </v>
          </cell>
          <cell r="DD82" t="str">
            <v>Direction from Secretary of State under sections 254(1) and (6), 274(2), 304(9) and (10) of the Health and Social Care Act 2012 to establish and operate informatics systems for the collection or analysis of information, and to exercise systems delivery functions.</v>
          </cell>
          <cell r="DG82" t="str">
            <v>The IPAM Contact data is not transferred to third countries.</v>
          </cell>
          <cell r="DH82" t="str">
            <v>N/A: the IPAM Contact data is not shared with any party outside the HSCN Programme / other parts of NHS Digitial.</v>
          </cell>
          <cell r="DI82" t="str">
            <v>The IPAM Contact lists are continually updated based on the 'live' Services provided by the IPAM Team - Customers who no longer consume IP Services are removed from lists following the recovery / retirement of IP Addresses.</v>
          </cell>
        </row>
        <row r="83">
          <cell r="CZ83" t="str">
            <v>IAR0000506</v>
          </cell>
          <cell r="DB83" t="str">
            <v>NHS Digital, 1, Trevelyan Square, Boar Lane, Leeds LS1 6AE0300 303 5678enquiries@nhsdigital.nhs.ukData Protection Officer – Catherine Nicholson</v>
          </cell>
          <cell r="DC83" t="str">
            <v>To provide reference data in support of the NHS and Social Care IT systems</v>
          </cell>
          <cell r="DD83" t="str">
            <v>Yes- reference data is required to to allow the identificastion of key roles within the NHS/Social CareHealth and Social Care Act 2012 Schedule 18, paragraph 10 (1)Article 6 (1e) – Public task - processing is necessary for the performance of a task carried out in the public interest or in the exercise of official authority vested in the controller</v>
          </cell>
          <cell r="DG83" t="str">
            <v>No transfer to third countriesbut data is available on WWW. Data provides forenames and surname with only a relationship to a work address.</v>
          </cell>
          <cell r="DH83" t="str">
            <v>Data is ‘open’ so all data is supplied on the public domain.</v>
          </cell>
          <cell r="DI83" t="str">
            <v>Data is ‘live’ within registers this is replaced if the role holder changes. No historic data is captured.</v>
          </cell>
        </row>
        <row r="84">
          <cell r="CZ84" t="str">
            <v>IAR0000507</v>
          </cell>
          <cell r="DB84" t="str">
            <v>NHS Digital1, Trevelyan Square, Boar Lane, Leeds LS1 6AE0300 303 5678enquiries@nhsdigital.nhs.ukData Protection Officer – Catherine Nicholson-</v>
          </cell>
          <cell r="DC84" t="str">
            <v>To provide reference data in support of the NHS and Social Care IT systems</v>
          </cell>
          <cell r="DD84" t="str">
            <v>Yes- reference data is required to to allow the identificastion of key roles within the NHS/Social CareHealth and Social Care Act 2012 Schedule 18, paragraph 10 (1)Article 6 (1e) – Public task - processing is necessary for the performance of a task carried out in the public interest or in the exercise of official authority vested in the controller</v>
          </cell>
          <cell r="DG84" t="str">
            <v>No transfer to third countriesbut data is available on WWW. Data provides forenames and surname with only a relationship to a work address.</v>
          </cell>
          <cell r="DH84" t="str">
            <v>Data is ‘open’ so all data is supplied on the public domain.</v>
          </cell>
          <cell r="DI84" t="str">
            <v>Data is ‘live’ within registers this is replaced if the role holder changes. No historic data is captured.</v>
          </cell>
        </row>
        <row r="85">
          <cell r="CZ85" t="str">
            <v>IAR0000517</v>
          </cell>
          <cell r="DB85" t="str">
            <v>NHS Digital 1 Trevelyan SquareBoar LaneLeedsLS1 6AEData Protection Officer: Catherine Nicholson</v>
          </cell>
          <cell r="DC85" t="str">
            <v>User data is stored in order to create accounts  to provide NHS Digital staff access to the Webex system</v>
          </cell>
          <cell r="DD85" t="str">
            <v>Health and Social Care Act (2012) – Schedule 18, part 10 (1)Processing is necessary for the performance of a task carried out in the public interest or in the exercise of official authority vested in the controller (GDPR Article 6(1)(e))</v>
          </cell>
          <cell r="DG85" t="str">
            <v>n/a</v>
          </cell>
          <cell r="DH85" t="str">
            <v>n/a</v>
          </cell>
          <cell r="DI85" t="str">
            <v xml:space="preserve">Data is stored for the duration the user is active in the organisation. Once the leaver processes are initiated user data and accounts are removed from the system </v>
          </cell>
        </row>
        <row r="86">
          <cell r="CZ86" t="str">
            <v>IAR0000518</v>
          </cell>
          <cell r="DB86" t="str">
            <v>NHS Digital 1 Trevelyan SquareBoar LaneLeedsLS1 6AEData Protection Officer: Catherine Nicholson</v>
          </cell>
          <cell r="DC86" t="str">
            <v>User data is stored in order to create accounts  to provide NHS Digital staff access to the Jabber system</v>
          </cell>
          <cell r="DD86" t="str">
            <v>Health and Social Care Act (2012) – Schedule 18, part 10 (1)Processing is necessary for the performance of a task carried out in the public interest or in the exercise of official authority vested in the controller (GDPR Article 6(1)(e))</v>
          </cell>
          <cell r="DG86" t="str">
            <v>n/a</v>
          </cell>
          <cell r="DH86" t="str">
            <v>n/a</v>
          </cell>
          <cell r="DI86" t="str">
            <v>Data is stored for the duration the user is active in the organisation. Once the leaver processes are initiated user data and accounts are removed from the system</v>
          </cell>
        </row>
        <row r="87">
          <cell r="CZ87" t="str">
            <v>IAR0000519</v>
          </cell>
          <cell r="DB87" t="str">
            <v>NHS Digital 1 Trevelyan SquareBoar LaneLeedsLS1 6AEData Protection Officer: Catherine Nicholson</v>
          </cell>
          <cell r="DC87" t="str">
            <v>User data is stored in order to create accounts  to provide NHS Digital staff access to the Unity system</v>
          </cell>
          <cell r="DD87" t="str">
            <v>Health and Social Care Act (2012) – Schedule 18, part 10 (1)Processing is necessary for the performance of a task carried out in the public interest or in the exercise of official authority vested in the controller (GDPR Article 6(1)(e))</v>
          </cell>
          <cell r="DG87" t="str">
            <v>n/a</v>
          </cell>
          <cell r="DH87" t="str">
            <v>n/a</v>
          </cell>
          <cell r="DI87" t="str">
            <v>Data is stored for the duration the user is active in the organisation. Once the leaver processes are initiated user data and accounts are removed from the system</v>
          </cell>
        </row>
        <row r="88">
          <cell r="CZ88" t="str">
            <v>IAR0000523</v>
          </cell>
          <cell r="DB88" t="str">
            <v xml:space="preserve">NHS Digital 1 Trevelyan Square, Boar Ln, Leeds LS1 6AE0300 303 5678Catherine Nicholson </v>
          </cell>
          <cell r="DC88" t="str">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ell>
          <cell r="DD88" t="str">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ell>
          <cell r="DG88" t="str">
            <v xml:space="preserve">No third country transfers undertaken </v>
          </cell>
          <cell r="DH88" t="str">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ell>
          <cell r="DI88" t="str">
            <v>A maximum of 10 years</v>
          </cell>
        </row>
        <row r="89">
          <cell r="CZ89" t="str">
            <v>IAR0000524</v>
          </cell>
          <cell r="DB89" t="str">
            <v>NHS Digital 1 Trevelyan SquareBoar LaneLeedsLS1 6AEData Protection Officer: Catherine Nicholson</v>
          </cell>
          <cell r="DC89" t="str">
            <v>The HSCN Network Analytics Service (NAS) is a new service that monitors the heartbeat of the HSCN and identifies any new or anomalous behaviour on any part of HSCN.It takes real-time feeds from HSCN connections, the ANM service and the Domain Naming Servers (DNS), proactively looking for anomalous behaviour. Any anomalous behaviour is alerted to the NHS Digital cyber security team who can investigate further.NAS was specifically designed to counter the rising threat from encrypted traffic. It focuses on the source, destination and type of traffic, instead of relying on being able to read the content of the traffic. The NAS service will also benefit from early warning information from sources such as National Cyber Security Centre (NCSC).</v>
          </cell>
          <cell r="DD89" t="str">
            <v>Direction from Secretary of State under sections 254(1) and (6), 274(2), 304(9) and (10) of the Health and Social Care Act 2012 to establish and operate informatics systems for the collection or analysis of information, and to exercise systems delivery functions.</v>
          </cell>
          <cell r="DG89" t="str">
            <v>N/A: Data is not transferred to third countries.</v>
          </cell>
          <cell r="DH89" t="str">
            <v>N/A: Data is not shared with any party outside NHS Digital.</v>
          </cell>
          <cell r="DI89" t="str">
            <v>N/A: NAS data will be stored for 2 years or less.</v>
          </cell>
        </row>
        <row r="90">
          <cell r="CZ90" t="str">
            <v>IAR0000525</v>
          </cell>
          <cell r="DB90" t="str">
            <v xml:space="preserve">NHS Digital 1 Trevelyan Square, Boar Ln, Leeds LS1 6AE0300 303 5678Catherine Nicholson </v>
          </cell>
          <cell r="DC90" t="str">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ell>
          <cell r="DD90" t="str">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ell>
          <cell r="DG90" t="str">
            <v xml:space="preserve">No third country transfers undertaken </v>
          </cell>
          <cell r="DH90" t="str">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ell>
          <cell r="DI90" t="str">
            <v>A maximum of 10 years</v>
          </cell>
        </row>
        <row r="91">
          <cell r="CZ91" t="str">
            <v>IAR0000526</v>
          </cell>
          <cell r="DB91" t="str">
            <v xml:space="preserve">NHS Digital 1 Trevelyan Square, Boar Ln, Leeds LS1 6AE0300 303 5678Catherine Nicholson </v>
          </cell>
          <cell r="DC91" t="str">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ell>
          <cell r="DD91" t="str">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ell>
          <cell r="DG91" t="str">
            <v xml:space="preserve">No third country transfers undertaken </v>
          </cell>
          <cell r="DH91" t="str">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ell>
          <cell r="DI91" t="str">
            <v>A maximum of 10 years</v>
          </cell>
        </row>
        <row r="92">
          <cell r="CZ92" t="str">
            <v>IAR0000528</v>
          </cell>
          <cell r="DB92" t="str">
            <v xml:space="preserve">NHS Digital 1 Trevelyan Square, Boar Ln, Leeds LS1 6AE0300 303 5678Catherine Nicholson </v>
          </cell>
          <cell r="DC92" t="str">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ell>
          <cell r="DD92" t="str">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ell>
          <cell r="DG92" t="str">
            <v xml:space="preserve">No third country transfers undertaken </v>
          </cell>
          <cell r="DH92" t="str">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ell>
          <cell r="DI92" t="str">
            <v>A maximum of 10 years</v>
          </cell>
        </row>
        <row r="93">
          <cell r="CZ93" t="str">
            <v>IAR0000529</v>
          </cell>
          <cell r="DB93" t="str">
            <v xml:space="preserve">NHS Digital 1 Trevelyan Square, Boar Ln, Leeds LS1 6AE0300 303 5678Catherine Nicholson </v>
          </cell>
          <cell r="DC93" t="str">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ell>
          <cell r="DD93" t="str">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ell>
          <cell r="DG93" t="str">
            <v xml:space="preserve">No third country transfers undertaken </v>
          </cell>
          <cell r="DH93" t="str">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ell>
          <cell r="DI93" t="str">
            <v>A maximum of 10 years</v>
          </cell>
        </row>
        <row r="94">
          <cell r="CZ94" t="str">
            <v>IAR0000530</v>
          </cell>
          <cell r="DB94" t="str">
            <v xml:space="preserve">NHS Digital 1 Trevelyan Square, Boar Ln, Leeds LS1 6AE0300 303 5678Catherine Nicholson </v>
          </cell>
          <cell r="DC94" t="str">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ell>
          <cell r="DD94" t="str">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ell>
          <cell r="DG94" t="str">
            <v xml:space="preserve">No third country transfers undertaken </v>
          </cell>
          <cell r="DH94" t="str">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ell>
          <cell r="DI94" t="str">
            <v>A maximum of 10 years</v>
          </cell>
        </row>
        <row r="95">
          <cell r="CZ95" t="str">
            <v>IAR0000531</v>
          </cell>
          <cell r="DB95" t="str">
            <v xml:space="preserve">NHS Digital 1 Trevelyan Square, Boar Ln, Leeds LS1 6AE0300 303 5678Catherine Nicholson </v>
          </cell>
          <cell r="DC95" t="str">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ell>
          <cell r="DD95" t="str">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ell>
          <cell r="DG95" t="str">
            <v xml:space="preserve">No third country transfers undertaken </v>
          </cell>
          <cell r="DH95" t="str">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ell>
          <cell r="DI95" t="str">
            <v>A maximum of 10 years</v>
          </cell>
        </row>
        <row r="96">
          <cell r="CZ96" t="str">
            <v>IAR0000532</v>
          </cell>
          <cell r="DB96" t="str">
            <v xml:space="preserve">NHS Digital 1 Trevelyan Square, Boar Ln, Leeds LS1 6AE0300 303 5678Catherine Nicholson </v>
          </cell>
          <cell r="DC96" t="str">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ell>
          <cell r="DD96" t="str">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ell>
          <cell r="DG96" t="str">
            <v xml:space="preserve">No third country transfers undertaken </v>
          </cell>
          <cell r="DH96" t="str">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ell>
          <cell r="DI96" t="str">
            <v>A maximum of 10 years</v>
          </cell>
        </row>
        <row r="97">
          <cell r="CZ97" t="str">
            <v>IAR0000533</v>
          </cell>
          <cell r="DB97" t="str">
            <v xml:space="preserve">NHS Digital 1 Trevelyan Square, Boar Ln, Leeds LS1 6AE0300 303 5678Catherine Nicholson </v>
          </cell>
          <cell r="DC97" t="str">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ell>
          <cell r="DD97" t="str">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ell>
          <cell r="DG97" t="str">
            <v xml:space="preserve">No third country transfers undertaken </v>
          </cell>
          <cell r="DH97" t="str">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ell>
          <cell r="DI97" t="str">
            <v>A maximum of 10 years</v>
          </cell>
        </row>
        <row r="98">
          <cell r="CZ98" t="str">
            <v>IAR0000534</v>
          </cell>
          <cell r="DB98" t="str">
            <v xml:space="preserve">NHS Digital 1 Trevelyan Square, Boar Ln, Leeds LS1 6AE0300 303 5678Catherine Nicholson </v>
          </cell>
          <cell r="DC98" t="str">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ell>
          <cell r="DD98" t="str">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ell>
          <cell r="DG98" t="str">
            <v xml:space="preserve">No third country transfers undertaken </v>
          </cell>
          <cell r="DH98" t="str">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ell>
          <cell r="DI98" t="str">
            <v>A maximum of 10 years</v>
          </cell>
        </row>
        <row r="99">
          <cell r="CZ99" t="str">
            <v>IAR0000535</v>
          </cell>
          <cell r="DB99" t="str">
            <v xml:space="preserve">NHS Digital 1 Trevelyan Square, Boar Ln, Leeds LS1 6AE0300 303 5678Catherine Nicholson </v>
          </cell>
          <cell r="DC99" t="str">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ell>
          <cell r="DD99" t="str">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ell>
          <cell r="DG99" t="str">
            <v xml:space="preserve">No third country transfers undertaken </v>
          </cell>
          <cell r="DH99" t="str">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ell>
          <cell r="DI99" t="str">
            <v>A maximum of 10 years</v>
          </cell>
        </row>
        <row r="100">
          <cell r="CZ100" t="str">
            <v>IAR0000536</v>
          </cell>
          <cell r="DB100" t="str">
            <v xml:space="preserve">NHS Digital 1 Trevelyan Square, Boar Ln, Leeds LS1 6AE0300 303 5678Catherine Nicholson </v>
          </cell>
          <cell r="DC100" t="str">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ell>
          <cell r="DD100" t="str">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ell>
          <cell r="DG100" t="str">
            <v xml:space="preserve">No third country transfers undertaken </v>
          </cell>
          <cell r="DH100" t="str">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ell>
          <cell r="DI100" t="str">
            <v>A maximum of 10 years</v>
          </cell>
        </row>
        <row r="101">
          <cell r="CZ101" t="str">
            <v>IAR0000538</v>
          </cell>
          <cell r="DB101" t="str">
            <v>NHS Digital 1 Trevelyan SquareBoar LaneLeedsLS1 6AEData Protection Officer: Catherine Nicholson</v>
          </cell>
          <cell r="DC101" t="str">
            <v>Data is processed in order to identify and resolve networking issues as quickly as possible. Ultimately this service shall ensure NHS Services are available / less un-available to the Customers.</v>
          </cell>
          <cell r="DD101" t="str">
            <v>Direction from Seceretary of State under sections 254(1) and (6), 274(2), 304(9) and (10) of the Health and Social Care Act 2012 to establish and operate informatics systems for the collection or analysis of information, and to exercise systems delivery functions.</v>
          </cell>
          <cell r="DG101" t="str">
            <v>N/A: no data is transferred to third countries.</v>
          </cell>
          <cell r="DH101" t="str">
            <v>N/A: NMS data is not transferred to any parties external to NHS Digital</v>
          </cell>
          <cell r="DI101" t="str">
            <v>The ‘normal’ data captured (header ) information’ shall be stored for period of 6 months.The ‘full payload’ capture shall be stored for no more than 2 weeks then destroyed.</v>
          </cell>
        </row>
        <row r="102">
          <cell r="CZ102" t="str">
            <v>IAR0000540</v>
          </cell>
          <cell r="DB102" t="str">
            <v>NHS Digital 1 Trevelyan SquareBoar LaneLeedsLS1 6AEData Protection Officer: Catherine Nicholson</v>
          </cell>
          <cell r="DC102" t="str">
            <v>The scope relates only to Personal Data processed in restricted countries (means any country or countries that are not within the EEA and which have not been determined to be adequate by the European Commission pursuant to Article 25(6) of Directive 95/46/EC) by the supplier of the Prj_1200 contract. The Personal Data in question encompasses site contact names and customer representative details i.e. customer contact details that the supplier needs to collect for the purposes of their ordering systems and to provide service incident support.The data in question would be the customer’s site addresses and telephone details that are publically available via the internet and the NHS’s ODS database and the name of the customer contract representative</v>
          </cell>
          <cell r="DD102" t="str">
            <v>Direction from Seceretary of State under sections 254(1) and (6), 274(2), 304(9) and (10) of the Health and Social Care Act 2012 to establish and operate informatics systems for the collection or analysis of information, and to exercise systems delivery functions.</v>
          </cell>
          <cell r="DG102" t="str">
            <v>Access provided to India and the Philippines. All data hosted in the EEA. See the DPIA for information on supplier controls and safeguards.</v>
          </cell>
          <cell r="DH102" t="str">
            <v>Where necessary for the operation of the services the supplier will share the data with its supply chain.</v>
          </cell>
          <cell r="DI102" t="str">
            <v>It would be expected that the data will be retained for the duration of the contract (i.e. up to 5 years).</v>
          </cell>
        </row>
        <row r="103">
          <cell r="CZ103" t="str">
            <v>IAR0000548</v>
          </cell>
          <cell r="DB103" t="str">
            <v>NHS Digital 1 Trevelyan SquareBoar LaneLeedsLS1 6AEData Protection Officer: Catherine Nicholson</v>
          </cell>
          <cell r="DC103" t="str">
            <v>The Trust Funding application process was developed by the HSCN Programme as a means for Trusts to continue to apply for and receive Funding in the short-term to cover migration and an initial period of operations.</v>
          </cell>
          <cell r="DD103" t="str">
            <v>Direction from Seceretary of State under sections 254(1) and (6), 274(2), 304(9) and (10) of the Health and Social Care Act 2012 to establish and operate informatics systems for the collection or analysis of information, and to exercise systems delivery functions.</v>
          </cell>
          <cell r="DG103" t="str">
            <v>The HSCN Trust Funding data is not transferred to third countries.</v>
          </cell>
          <cell r="DH103" t="str">
            <v>N/A: the personal data related to Trust Funding Applications is not shared with any party outside the HSCN Programme / other parts of NHS Digitial who are acting on behalf of the HSCN Programme, e.g. the Finance Team as part of the Trust Funding Process.</v>
          </cell>
          <cell r="DI103" t="str">
            <v>The HSCN Trust Funding data shall not be retained for a period greater than 8 years.</v>
          </cell>
        </row>
        <row r="104">
          <cell r="CZ104" t="str">
            <v>IAR0000549</v>
          </cell>
          <cell r="DB104" t="str">
            <v>NHS Digital 1 Trevelyan SquareBoar LaneLeedsLS1 6AEData Protection Officer: Catherine Nicholson</v>
          </cell>
          <cell r="DC104" t="str">
            <v>The HSCN Cell holds data about suppliers who provide HSCN Services - including those provided under the Transition Network. CN-SP data was obtained during the initial evaluation of CN-SP Compliance and there after directly from CN-SPs during ongoing activities to ensure compliance (a Contact list is sent by CN-SPs on a weekly basis). Contracted supplier data from BT for the Transition Network, Capita/Updata for the provision of Advanced Network Monitoring and Redcentric for the provision of the Peering Exchange was obtained as part of the onboarding proicess of those suppliers in the delivery of their services. These details are updated on an as required basis by the supplier.Customers provide this information to enable: contact details to be freely available to the HSCN Cell for use during the resolution of incidents or ongoing Service Management activities.</v>
          </cell>
          <cell r="DD104" t="str">
            <v>Direction from Secretary of State under sections 254(1) and (6), 274(2), 304(9) and (10) of the Health and Social Care Act 2012 to establish and operate informatics systems for the collection or analysis of information, and to exercise systems delivery functions.</v>
          </cell>
          <cell r="DG104" t="str">
            <v>The HSCN Supplier Contact data is not transferred to third countries.</v>
          </cell>
          <cell r="DH104" t="str">
            <v>N/A: the Supplier Contact data is not shared with any party outside the HSCN Cell / HSCN Programme / or other parts of NHS Digitial who are acting on behalf of the HSCN Cell / HSCN Programme.</v>
          </cell>
          <cell r="DI104" t="str">
            <v>The HSCN Supplier Contact lists are continually updated based of the ‘live’ data provided by CN-SP on a weekly basis.</v>
          </cell>
        </row>
        <row r="105">
          <cell r="CZ105" t="str">
            <v>IAR0000550</v>
          </cell>
          <cell r="DB105" t="str">
            <v>NHS Digital 1 Trevelyan SquareBoar LaneLeedsLS1 6AEData Protection Officer: Catherine Nicholson</v>
          </cell>
          <cell r="DC105" t="str">
            <v>The HSCN Cell (Service Management) receives and holds data about the Complaints. The Complaints data may contain the Personal Details of the individual who made the complaint in order to resolve. Complaints data (Name, Address, Mobile Telephone Number, Email Address).</v>
          </cell>
          <cell r="DD105" t="str">
            <v>Direction from Seceretary of State under sections 254(1) and (6), 274(2), 304(9) and (10) of the Health and Social Care Act 2012 to establish and operate informatics systems for the collection or analysis of information, and to exercise systems delivery functions.</v>
          </cell>
          <cell r="DG105" t="str">
            <v>The Complaints data is not transferred to third countries.</v>
          </cell>
          <cell r="DH105" t="str">
            <v>N/A: the Complaint (Personal) data is not shared with any party outside the HSCN Cell / HSCN Programme / other parts of NHS Digitial who are acting on behalf of the HSCN Cell, e.g. Commercial / Legal Teams.</v>
          </cell>
          <cell r="DI105" t="str">
            <v>The Complaints data shall be retained for 3 years.</v>
          </cell>
        </row>
        <row r="106">
          <cell r="CZ106" t="str">
            <v>IAR0000560</v>
          </cell>
          <cell r="DB106" t="str">
            <v>NHS Digital 1 Trevelyan SquareBoar LaneLeedsLS1 6AEData Protection Officer: Catherine Nicholson</v>
          </cell>
          <cell r="DC106" t="str">
            <v>The HSCN Programme holds data about Customers who currently consume HSCN Services - including those provided under the Transition Network, or those who are considering the use of HSCN in the future. Customer data was obtained during the initial procurement of Services from N3 (now the Transition Network) and directly from customers during ongoing customer management activities. Customers provide this information to enable the: discussion of HSCN and it's Services; implementation of new services; resolution of incidents and issues; management of exit and migration activities; discussions and allocation of funding.</v>
          </cell>
          <cell r="DD106" t="str">
            <v>Direction from Secretary of State under sections 254(1) and (6), 274(2), 304(9) and (10) of the Health and Social Care Act 2012 to establish and operate informatics systems for the collection or analysis of information, and to exercise systems delivery functions.Article 6 (1c) –processing is necessary for compliance with a legal obligation to which the controller is subject</v>
          </cell>
          <cell r="DG106" t="str">
            <v>The HSCN Contact data is not transferred to third countries.</v>
          </cell>
          <cell r="DH106" t="str">
            <v>N/A: the Contact data is not shared with any party outside the HSCN Programme / other parts of NHS Digitial who are acting on behalf of the HSCN Programme, e.g. the CRM Team as part of the Connection Agreement Process.</v>
          </cell>
          <cell r="DI106" t="str">
            <v>The HSCN Customer Contact lists are continually updated based on the 'live' Services provided by HSCN - Customers who no longer consume HSCN Services are removed from lists.</v>
          </cell>
        </row>
        <row r="107">
          <cell r="CZ107" t="str">
            <v>IAR0000568</v>
          </cell>
          <cell r="DB107" t="str">
            <v>NHS Digital 1 Trevelyan SquareBoar LaneLeedsLS1 6AEData Protection Officer: Catherine Nicholson</v>
          </cell>
          <cell r="DC107" t="str">
            <v>Usernames and IP address are collected to monitor potential breaches in network security and employee policy whilst accessing external websites.</v>
          </cell>
          <cell r="DD107" t="str">
            <v>Health and Social Care Act (2012) – Schedule 18, part 10 (1)Processing is necessary for the performance of a task carried out in the public interest or in the exercise of official authority vested in the controller (GDPR Article 6(1)(e))</v>
          </cell>
          <cell r="DG107" t="str">
            <v>N/A</v>
          </cell>
          <cell r="DH107" t="str">
            <v>N/A</v>
          </cell>
          <cell r="DI107" t="str">
            <v>90 Days</v>
          </cell>
        </row>
        <row r="108">
          <cell r="CZ108" t="str">
            <v>IAR0000568</v>
          </cell>
          <cell r="DB108" t="str">
            <v>NHS Digital 1 Trevelyan SquareBoar LaneLeedsLS1 6AEData Protection Officer: Catherine Nicholson</v>
          </cell>
          <cell r="DC108" t="str">
            <v>Usernames and IP address are collected to monitor potential breaches in network security and employee policy whilst accessing external websites.</v>
          </cell>
          <cell r="DD108" t="str">
            <v>Health and Social Care Act (2012) – Schedule 18, part 10 (1)Processing is necessary for the performance of a task carried out in the public interest or in the exercise of official authority vested in the controller (GDPR Article 6(1)(e))</v>
          </cell>
          <cell r="DG108" t="str">
            <v>N/A</v>
          </cell>
          <cell r="DH108" t="str">
            <v>N/A</v>
          </cell>
          <cell r="DI108" t="str">
            <v>90 Days</v>
          </cell>
        </row>
        <row r="109">
          <cell r="CZ109" t="str">
            <v>IAR0000588</v>
          </cell>
          <cell r="DB109" t="str">
            <v xml:space="preserve"> </v>
          </cell>
          <cell r="DC109" t="str">
            <v>As part of the operational activity undertaken by QAM, internal NHS Digital corporate e-mails can be stored indefinitely. Data obtained: E-mails must be selected and placed into QAM manually by our staff members. Policies are in placed that must be agreed to stating clearly that PID is not the be stored within QAM.Excluding policies / awareness local ICT can not stop what data is placed into QAM.</v>
          </cell>
          <cell r="DD109">
            <v>0</v>
          </cell>
          <cell r="DG109" t="str">
            <v>Data is not transferred to third countries.</v>
          </cell>
          <cell r="DH109" t="str">
            <v>N/A:  AirWatch data is not shared with any party outside NHS Digitial.</v>
          </cell>
          <cell r="DI109" t="str">
            <v xml:space="preserve">QAM data is stored indefinitely as per design / purpose. Retention policies can be enabled if required.  </v>
          </cell>
        </row>
        <row r="110">
          <cell r="CZ110" t="str">
            <v>IAR0000592</v>
          </cell>
          <cell r="DB110" t="str">
            <v xml:space="preserve"> </v>
          </cell>
          <cell r="DC110" t="str">
            <v xml:space="preserve">As part of the operational activity undertaken by AirWatch, corporate staff member data is collected and stored for 30 days.  Data obtained: Username, Device Name, Device IMEI, Mobile Phone Number to identitfy device. Location Data in the event that the mobile device is lost / stolen. </v>
          </cell>
          <cell r="DD110">
            <v>0</v>
          </cell>
          <cell r="DG110" t="str">
            <v>Data is not transferred to third countries.</v>
          </cell>
          <cell r="DH110" t="str">
            <v>N/A:  AirWatch data is not shared with any party outside NHS Digitial.</v>
          </cell>
          <cell r="DI110" t="str">
            <v xml:space="preserve">AirWatch data is stored for 30 days as per default. </v>
          </cell>
        </row>
        <row r="111">
          <cell r="CZ111" t="str">
            <v>IAR0000603</v>
          </cell>
          <cell r="DB111" t="str">
            <v>NHS England requires NHS Digital to collect appointment and utilisation data from all general practices in England.  This is primarily to provide a forward look at planned appointments capacity, but also to look at what happened with those appointment slots.Each week, data will be collected to show a forward look of planned appointments capacity over the next three months. Therefore each week, there will be one additional week of new data looking forward and the remainder will just be a delta of previous returns.A backward look will also be collected to show what happened to those planned appointments going back to the start of the collection.</v>
          </cell>
          <cell r="DC111" t="str">
            <v>The direction issued from NHSE, to NHS Digital under section 254 of the Health and Social Care Act (HSCA) 2012 will provide the legal basis to collect the appointment information.</v>
          </cell>
          <cell r="DD111" t="str">
            <v>No personal data are being collected.However, the data item ‘appointment type’ is a free text, user definable field in some systems which can be populated by the GP. There is a risk that this field will be populated with patient identiable data.In the event that this happens, NHS Digital is required to remove and delete that identifiable data as soon as possible and prior to any analysis being undertaken. If identifiable data is inadvertently received within the ‘appointment type’ data field (or otherwise), NHS Digital will take all reasonable actions to ensure this is removed.</v>
          </cell>
          <cell r="DG111" t="str">
            <v>NHS Digital is required to remove and delete that identifiable data as soon as possible and prior to any analysis being undertaken. If identifiable data is inadvertently received within the ‘appointment type’ data field (or otherwise), NHS Digital will take all reasonable actions to ensure this is removed.</v>
          </cell>
          <cell r="DH111" t="str">
            <v>Not applicable.</v>
          </cell>
          <cell r="DI111" t="str">
            <v xml:space="preserve">For Directed collections, NHS Digital have a legal obligation to process the data and therefore individuals can exercise the following rights:Right to be informedRight of accessRight to rectificationRight to restrict processing – where an individual contests the accuracy of the personal data, processing should be restricted until accuracy has been verifiedMore detail on each right can be found on the ICO’s website: https://ico.org.uk/for-organisations/guide-to-the-general-data-protection-regulation-gdpr/individual-rights/ </v>
          </cell>
        </row>
        <row r="112">
          <cell r="CZ112" t="str">
            <v>IAR0000606</v>
          </cell>
          <cell r="DB112" t="str">
            <v>NHS Digital1 Trevelyan SquareBoar LaneLeedsLS1 6AEData Protection Officer: Catherine Nicholson</v>
          </cell>
          <cell r="DC112" t="str">
            <v>Profile updater holds contact details – name, tel number and alternative email address for the person completing a review of service information which includes demographics, opening and closing times.  This is currenly only used by pharmacies who update their DoS information as part of NHS Englands Quarterly Payment scheme</v>
          </cell>
          <cell r="DD112" t="str">
            <v>Health and Social Care Act (2012) – Schedule 18, part 10 (1)Processing is necessary for the performance of a task carried out in the public interest or in the exercise of official authority vested in the controller (GDPR Article 6(1)(e))</v>
          </cell>
          <cell r="DG112" t="str">
            <v>The Profile Updater data is not transferred to third countries.</v>
          </cell>
          <cell r="DH112" t="str">
            <v>NHS England Contract Teams, DoS Leads</v>
          </cell>
          <cell r="DI112" t="str">
            <v>The period for which the personal data is stored is a maximum of 8 years.</v>
          </cell>
        </row>
        <row r="113">
          <cell r="CZ113" t="str">
            <v>IAR0000607</v>
          </cell>
          <cell r="DA113" t="str">
            <v>Community Services Data Set and Maternity Services Data Set data linkage</v>
          </cell>
          <cell r="DB113">
            <v>0</v>
          </cell>
          <cell r="DC113">
            <v>0</v>
          </cell>
          <cell r="DD113">
            <v>0</v>
          </cell>
          <cell r="DG113">
            <v>0</v>
          </cell>
          <cell r="DH113">
            <v>0</v>
          </cell>
          <cell r="DI113">
            <v>0</v>
          </cell>
          <cell r="DU113" t="str">
            <v>https://digital.nhs.uk/data-and-information/data-collections-and-data-sets/data-sets/community-services-data-set</v>
          </cell>
        </row>
        <row r="114">
          <cell r="CZ114" t="str">
            <v>IAR0000609</v>
          </cell>
          <cell r="DB114" t="str">
            <v>NHS Digital1 Trevelyan Square, Boar Lane, Leeds LS1 6AE DPO: Catherine Nicholson</v>
          </cell>
          <cell r="DC114" t="str">
            <v xml:space="preserve">purpose of managing the applicant’s use of any NHS Care Records Service applications or applications that utilise NHS Care Records Service authentication.Defined in existing Smartcard Terms &amp; Conditions.There is a plan to update the legal basis stated in Terms &amp; Conditions to incorporate the following: i. reference to GDPR 2018, ii. the user’s rights, iii. highlight the Registration Authority is obliged to collect the personal data needed to complete a smartcard registration and access assignment, iv. state the personal data collected includes a Photo image of the applicant, v. a  user profile can be marked closed, but can’t be erased.  Before this planned update can be finalised there will need to be a legal review of the text in the same way there was for the existing Smartcard Terms &amp; Conditions.  </v>
          </cell>
          <cell r="DD114" t="str">
            <v>Spine 2 Directions ie “Health and Social Care Information Centre (Spine Services) (No. 2) Directions 2014” specifically “J The Care Identity Service (CIS)” and “K Supporting Services”.  See link.Relevant sections of Health &amp; Social Care Act are 254 and 274.  Relevant section of GDPR articles is 6(1c) ie compliance with legal obligation, article 9 i.e. biometric data including Photo’s.The personal data in relation to the applicant will be processed by local Registration Authority/Authorities and may be shared with other Registration Authorities for the purpose of processing this application, in accordance with the requirements of GDPR 2018/Data Protection Act 2018 as amended and supplemented from time to time.</v>
          </cell>
          <cell r="DG114" t="str">
            <v>None</v>
          </cell>
          <cell r="DH114" t="str">
            <v>Registration Authority (RA) users can search for and view most data for other users to enable them to carry out registration, access control assignment and card management tasks.  Other members of RA Family (Sponsors, Card Unlockers) can see more details for other users profiles than non RA, but less detail than that available to full RAs, to carry out their specific RA responsibilities.Ordinary smartcard holders can see their own  data entered during registration.   Ordinary smartcard users can search the directory for other users profiles which displays limited data i.e. Name, Organisations they are associated with, Photo, Contact details.</v>
          </cell>
          <cell r="DI114" t="str">
            <v>CIS contains user data (not patient data) to support mandatory authentication, that is used during the process of auditing access to the application-data in SPINE databases (&amp; Variances).  This data may be needed in the event of responding to requests for proof of access privileges using audit records.  It may also be needed in the event of court proceedings about specific healthcare treatment events which involve clarifying relevant access privileges by clinicians and clinical administrators.  In support of the above requirements the data must be held throughout the time a user is an active card holder and a subset of the data will be retained for up to 40 years (subject to review) after the smartcard user profile is closed</v>
          </cell>
        </row>
        <row r="115">
          <cell r="CZ115" t="str">
            <v>IAR0000613</v>
          </cell>
          <cell r="DB115" t="str">
            <v>Data Controller: NHS Adult Screening Programme, Public Health EnglandData Protection Officer: unknown</v>
          </cell>
          <cell r="DC115" t="str">
            <v>In order to provide and maintain the cohort for the Aortic Abdominal Aneurism Screening Subject Population Index (AAA SSPI).</v>
          </cell>
          <cell r="DD115" t="str">
            <v>Section 254.</v>
          </cell>
          <cell r="DG115" t="str">
            <v>No data is transferred to third countries.</v>
          </cell>
          <cell r="DH115" t="str">
            <v>Public Health England</v>
          </cell>
          <cell r="DI115" t="str">
            <v>Indefinitely.</v>
          </cell>
        </row>
        <row r="116">
          <cell r="CZ116" t="str">
            <v>IAR0000614</v>
          </cell>
          <cell r="DB116" t="str">
            <v>NHS Digital 1 Trevelyan SquareBoar LaneLeedsLS1 6AEData Protection Officer: Catherine Nicholson</v>
          </cell>
          <cell r="DC116" t="str">
            <v>To enable staff to securely gain entry to NHS Digital buildings. To record a transaction associated to a personal token (ID card).To maintain effective security at NHS Digital. For the purpose of investigating security incidents.</v>
          </cell>
          <cell r="DD116" t="str">
            <v>Health and Social Care Act (2012) – Schedule 18, part 10 (1)Processing is necessary for the performance of a task carried out in the public interest or in the exercise of official authority vested in the controller (GDPR Article 6(1)(e))</v>
          </cell>
          <cell r="DG116" t="str">
            <v>N/A</v>
          </cell>
          <cell r="DH116" t="str">
            <v xml:space="preserve">The data is locally stored in a secure ICT server room and can only be accessed by authorised individuals. Access Control data may be disclosed to HR where it is required for an investigation whereby a manager wants to clarirfy when a member of staff entered or left the building for timekeeping purposes under relevant conduct and disciplinary proceedings. </v>
          </cell>
          <cell r="DI116" t="str">
            <v xml:space="preserve">The data will be stored for the duration of employment at NHS Digital as per our starters and leavers process. </v>
          </cell>
        </row>
        <row r="117">
          <cell r="CZ117" t="str">
            <v>IAR0000615</v>
          </cell>
          <cell r="DB117" t="str">
            <v>Data Controller: Abdominal Aortic Aneurysm Screening Programme, HSC Northern IrelandData Protection Officer: unknown</v>
          </cell>
          <cell r="DC117" t="str">
            <v>In order to provide and maintain the cohort for the Aortic Abdominal Aneurism Screening Subject Population Index Northern Ireland (AAA SSPI).</v>
          </cell>
          <cell r="DD117" t="str">
            <v>Health and Social Care Act (Northern Ireland) 2009</v>
          </cell>
          <cell r="DG117" t="str">
            <v>No data is transferred to third countries.</v>
          </cell>
          <cell r="DH117" t="str">
            <v>Abdominal Aortic Aneurysm Screening Programme, HSC Northern Ireland</v>
          </cell>
          <cell r="DI117" t="str">
            <v>Indefinitely.</v>
          </cell>
        </row>
        <row r="118">
          <cell r="CZ118" t="str">
            <v>IAR0000616</v>
          </cell>
          <cell r="DB118" t="str">
            <v>Data Controller: Mat Jordan, Public Health England, mat.jordan@phe.gov.ukData Protection Officer: unknown</v>
          </cell>
          <cell r="DC118" t="str">
            <v>In order to provide the Breast Screening Information System, commissioned by Public Health England.</v>
          </cell>
          <cell r="DD118" t="str">
            <v>Section 254.</v>
          </cell>
          <cell r="DG118" t="str">
            <v>No data is transferred to third countries.</v>
          </cell>
          <cell r="DH118" t="str">
            <v>Public Health England.</v>
          </cell>
          <cell r="DI118" t="str">
            <v>Indefinitely.</v>
          </cell>
        </row>
        <row r="119">
          <cell r="CZ119" t="str">
            <v>IAR0000617</v>
          </cell>
          <cell r="DB119" t="str">
            <v>Data Controller: Mat Jordan, Public Health England, mat.jordan@phe.gov.ukData Protection Officer: unknown</v>
          </cell>
          <cell r="DC119" t="str">
            <v>In order to manage and facilitate the NHS Cancer Screening Programme for Bowel Cancer.</v>
          </cell>
          <cell r="DD119" t="str">
            <v>Section 254.</v>
          </cell>
          <cell r="DG119" t="str">
            <v>No data is transferred to third countries.</v>
          </cell>
          <cell r="DH119" t="str">
            <v>Public Health England, data subjects</v>
          </cell>
          <cell r="DI119" t="str">
            <v>Indefinitely.</v>
          </cell>
        </row>
        <row r="120">
          <cell r="CZ120" t="str">
            <v>IAR0000618</v>
          </cell>
          <cell r="DB120" t="str">
            <v>Data Controller: Mat Jordan, Public Health England, mat.jordan@phe.gov.ukData Protection Officer: unknown</v>
          </cell>
          <cell r="DC120" t="str">
            <v>In order to manage and facilitate the NHS Cancer Screening Programme for Breast Screening.</v>
          </cell>
          <cell r="DD120" t="str">
            <v>Section 254.</v>
          </cell>
          <cell r="DG120" t="str">
            <v>No data is transferred to third countries.</v>
          </cell>
          <cell r="DH120" t="str">
            <v>Public Health England, data subjects</v>
          </cell>
          <cell r="DI120" t="str">
            <v>Indefinitely.</v>
          </cell>
        </row>
        <row r="121">
          <cell r="CZ121" t="str">
            <v>IAR0000622</v>
          </cell>
          <cell r="DB121" t="str">
            <v>NHS Digital 1 Trevelyan SquareBoar LaneLeedsLS1 6AEData Protection Officer: Catherine Nicholson</v>
          </cell>
          <cell r="DC121" t="str">
            <v xml:space="preserve">To sponsor an applicant to obtain National Security Vetting. To maintain a database of individuals who have been sponsored for National Security Vetting. To maintance compliance with our obligations as a National Security Vetting Sponsor as per HMG and DHSC policy and guidelines.   </v>
          </cell>
          <cell r="DD121" t="str">
            <v>Health and Social Care Act (2012) – Schedule 18, part 10 (1)Processing is necessary for the performance of a task carried out in the public interest or in the exercise of official authority vested in the controller (GDPR Article 6(1)(e))</v>
          </cell>
          <cell r="DG121" t="str">
            <v xml:space="preserve">N/A </v>
          </cell>
          <cell r="DH121" t="str">
            <v xml:space="preserve">Personal data is inputted by the individual into an MoD system. Personal data is also collected by the NHS Digital Vetting Officer to maintain the vetting database as per our obligations to be compliant with HMG guidelines and policy. </v>
          </cell>
          <cell r="DI121" t="str">
            <v xml:space="preserve">Only for a reasonable period to carry out its intended purpose and objectives. Retention is dependent on hard disk capacity and usage but will not exceed 30 days. Where images and/or footage has been requested for the purpose of investigating a security incident or following a Subject Access Request or law enforcement request information may be downloaded to a removable media device and retained for the purpose for which has been requested. Once the data has been and the requirement to retain the data has ceased it will be deketed. Where data is used for this purpose and specifically referncing in-house retention requirements – the retention period will be reviewed at least monthly to ensure that the purpose is still valid and necessary. </v>
          </cell>
        </row>
        <row r="122">
          <cell r="CZ122" t="str">
            <v>IAR0000625</v>
          </cell>
          <cell r="DA122" t="str">
            <v>Electronic Prescription Service (EPS)</v>
          </cell>
          <cell r="DB122" t="str">
            <v>Data controllers are:PrescribersDispensersNHS BSA NHS England NHS DigitalThese are referenced on NHS England website https://www.nhs.uk/NHSEngland/AboutNHSservices/pharmacists/Pages/eps.aspx</v>
          </cell>
          <cell r="DC122" t="str">
            <v>The Electronic Prescription Service is a delivery mechanism enabling the transmission of a prescription electronically from a prescribing system through to a dispensing system.The EPS service is used across 2 care settings: Primary Care (primarily GP Practices) and Urgent Care.  A privacy impact assessment for urgent care has also been completed, this can be found in Appendix AThe prescribing system will be securely connected to the NHS Spine through an N3 connection. Only systems with the correct authentication certificates and directory entries can connect.</v>
          </cell>
          <cell r="DD122" t="str">
            <v>The Electronic prescription service is a Public Task necessary to satisfy directions given to NHS Digital.   The task is intended to save time and money for the NHS.https://digital.nhs.uk/about-nhs-digital/corporate-information-and-documents/directions-and-data-provision-notices/secretary-of-state-directions/spine-services-no-2-2014-direction</v>
          </cell>
          <cell r="DG122" t="str">
            <v>N/A</v>
          </cell>
          <cell r="DH122" t="str">
            <v>PrescribersDispensersBSANHS EnglandNHS Digital</v>
          </cell>
          <cell r="DI122" t="str">
            <v>Data are retained for at least the minimum length of time specified in Records management: NHS code of practice [http://www.dh.gov.uk/en/Publicationsandstatistics/Publications/PublicationsPolicyAndGuidance/DH_4131747]</v>
          </cell>
          <cell r="DU122" t="str">
            <v>https://digital.nhs.uk/services/electronic-prescription-service</v>
          </cell>
        </row>
        <row r="123">
          <cell r="CZ123" t="str">
            <v>IAR0000627</v>
          </cell>
          <cell r="DB123" t="str">
            <v>NHS Digital 1 Trevelyan SquareBoar LaneLeedsLS1 6AEData Protection Officer: Catherine Nicholson</v>
          </cell>
          <cell r="DC123" t="str">
            <v>To allow for the provision of the NHSmail service</v>
          </cell>
          <cell r="DD123" t="str">
            <v>Health and Social Care Act (2012) – Schedule 18, part 10 (1)Processing is necessary for the performance of a task carried out in the public interest or in the exercise of official authority vested in the controller (GDPR Article 6(1)(e))</v>
          </cell>
          <cell r="DG123" t="str">
            <v>Users names and email address are stored in azure active directory in the US.Email data is wholly stored in the UK.</v>
          </cell>
          <cell r="DH123" t="str">
            <v>NHS Digital staff/teams and external  parties involved in health an social care   e.g. NHS Digital Programmes including Child Protection Information Service may exchange information about vulnerable patients using the NHSmail system.</v>
          </cell>
          <cell r="DI123" t="str">
            <v>Personal data relevant to the user/organisation held whilst NHSmail account is active. Inactive accounts are deleted after 180 days. NHSmail data stored for 180 days as per data retention policy.</v>
          </cell>
        </row>
        <row r="124">
          <cell r="CZ124" t="str">
            <v>IAR0000641</v>
          </cell>
          <cell r="DA124" t="str">
            <v>Indicator Previewer</v>
          </cell>
          <cell r="DB124" t="str">
            <v>Catherine Nicholson, NHS DIgital1 Trevelyan Square, Boar Lane, Leeds, LS1 6AE</v>
          </cell>
          <cell r="DC124" t="str">
            <v xml:space="preserve">To enable users to access the previewer system. </v>
          </cell>
          <cell r="DD124" t="str">
            <v xml:space="preserve">Commencement Order </v>
          </cell>
          <cell r="DG124" t="str">
            <v>n/a</v>
          </cell>
          <cell r="DH124" t="str">
            <v>This is an externally-hosted website enabling health organisations to preview their indicator values prior to publication to improve quality. Health organisations only get access to their own information and this is controlled via secure log in using organisational email address, verified by senior colleague</v>
          </cell>
          <cell r="DI124" t="str">
            <v>Reviewed annually.</v>
          </cell>
          <cell r="DU124" t="str">
            <v>https://digital.nhs.uk/systems-and-services/all-a-z/indicator-methodology-and-assurance-service</v>
          </cell>
        </row>
        <row r="125">
          <cell r="CZ125" t="str">
            <v>IAR0000651</v>
          </cell>
          <cell r="DA125" t="str">
            <v>Data Access Request Service (DARS) Online</v>
          </cell>
          <cell r="DB125" t="str">
            <v>NHS Digital 1 Trevelyan SquareBoar LaneLeedsLS1 6AEData Protection Officer: Catherine Nicholson</v>
          </cell>
          <cell r="DC125" t="str">
            <v xml:space="preserve">To respond/liaise with customers making applications to access NHS Digital’s data sets. </v>
          </cell>
          <cell r="DD125" t="str">
            <v>Health and Social Care Act (2012) – Schedule 18, part 10 (1)Processing is necessary for the performance of a task carried out in the public interest or in the exercise of official authority vested in the controller (GDPR Article 6(1)(e))</v>
          </cell>
          <cell r="DG125" t="str">
            <v>N/A</v>
          </cell>
          <cell r="DH125" t="str">
            <v>Personal data is shared/disclosed as follows:User name is displayed in DARS Online as on of the systems authenticated via SSO, user actions are audited.</v>
          </cell>
          <cell r="DI125" t="str">
            <v>DARS Online is an interface to MS Dynamcis CRM, where data are stored. Quoting from the transparency checklist for CRM (IAR0000487): “This is still Work in ProgressWe have had a meeting with Paul Harris, Records Manager. It was agreed that the CC would need to put a schedule/document together on enquiry types and the retention for each subject/category type.This Options Paper will require Director level for sign off – 1st draft due for review by GDPR team end of Feb 2018”</v>
          </cell>
          <cell r="DU125" t="str">
            <v>https://digital.nhs.uk/services/data-access-request-service-dars</v>
          </cell>
        </row>
        <row r="126">
          <cell r="CZ126" t="str">
            <v>IAR0000656</v>
          </cell>
          <cell r="DA126" t="str">
            <v>NHS Pathways Training Database</v>
          </cell>
          <cell r="DB126" t="str">
            <v>NHS Digital is the Joint Data Controller (along with 111 / 999 telephony providers)1 Trevelyan SquareBoar LaneLeeds LS1 6AECatherine Nicholson is the Data Protection Officer</v>
          </cell>
          <cell r="DC126" t="str">
            <v>Processing is necessary for the performance of a task carried out in the public interest or in the exercise of official authority vested in the controller.</v>
          </cell>
          <cell r="DD126" t="str">
            <v>Additional functions (s.270 of Health and Social Care Act 2012).</v>
          </cell>
          <cell r="DG126" t="str">
            <v>The data is not transferred out of the EEA.</v>
          </cell>
          <cell r="DH126" t="str">
            <v>111 / 999 telephony providers can access this service to view or update provider employee training course attendance.</v>
          </cell>
          <cell r="DI126" t="str">
            <v>8 years</v>
          </cell>
          <cell r="DU126" t="str">
            <v>https://digital.nhs.uk/services/nhs-pathways</v>
          </cell>
        </row>
        <row r="127">
          <cell r="CZ127" t="str">
            <v>IAR0000659</v>
          </cell>
          <cell r="DA127" t="str">
            <v>NHS Pathways Authoring Tool</v>
          </cell>
          <cell r="DB127" t="str">
            <v>NHS Digital is the Data Controller1 Trevelyan SquareBoar LaneLeeds LS1 6AECatherine Nicholson is the Data Protection Officer</v>
          </cell>
          <cell r="DC127" t="str">
            <v>Processing is necessary for the performance of a task carried out in the public interest or in the exercise of official authority vested in the controller.</v>
          </cell>
          <cell r="DD127" t="str">
            <v>Additional functions (s.270 of Health and Social Care Act 2012).</v>
          </cell>
          <cell r="DG127" t="str">
            <v>The data is not transferred out of the EEA.</v>
          </cell>
          <cell r="DH127" t="str">
            <v>NHS Digital will only use this data to improve the service and not share it outside of NHS Digital.</v>
          </cell>
          <cell r="DI127" t="str">
            <v>8 years.</v>
          </cell>
          <cell r="DU127" t="str">
            <v>https://digital.nhs.uk/services/nhs-pathways</v>
          </cell>
        </row>
        <row r="128">
          <cell r="CZ128" t="str">
            <v>IAR0000660</v>
          </cell>
          <cell r="DB128" t="str">
            <v>Kristina Wilcock - kristina.wilcock@nhs.netHannah Jackson – Hannah.jackson2@nhs.net</v>
          </cell>
          <cell r="DC128" t="str">
            <v>A shadowing programme for external communications professionals at other national bodies involved in health and care, apply to spend a day (or longer) at NHS Digital to learn about what we do. We then process the applications and data to chose the successful candidates.We need to know their name and contact details to contact them about the programme and we need to know their organisation in order to establish whether it is right for our colleagues to partner up with them.</v>
          </cell>
          <cell r="DD128" t="str">
            <v>Article 6, 1(a) consent - the data subject has given consent to the processing of his or her personal data for one or more specific purposes</v>
          </cell>
          <cell r="DG128" t="str">
            <v>N/A</v>
          </cell>
          <cell r="DH128" t="str">
            <v>N/A – only shared with the shadowing board of decision makers and with the internal team who individual is assigned to shadow.</v>
          </cell>
          <cell r="DI128" t="str">
            <v>Successful candidates – we will hold their data until their placement is complete, participants will have a time limit of three months to complete their placement.Unsuccessful candidates – we will hold their data for 6 months to put towards the second cohort of shadowing activities.</v>
          </cell>
        </row>
        <row r="129">
          <cell r="CZ129" t="str">
            <v>IAR0000661</v>
          </cell>
          <cell r="DA129" t="str">
            <v>NHS Pathways Web</v>
          </cell>
          <cell r="DB129" t="str">
            <v>NHS Digital is the Data Controller1 Trevelyan SquareBoar LaneLeeds LS1 6AECatherine Nicholson is the Data Protection Officer.</v>
          </cell>
          <cell r="DC129" t="str">
            <v>Processing is necessary for the performance of a task carried out in the public interest or in the exercise of official authority vested in the controller.</v>
          </cell>
          <cell r="DD129" t="str">
            <v>Additional functions (s.270 of Health and Social Care Act 2012).</v>
          </cell>
          <cell r="DG129" t="str">
            <v>The data is not transferred out of the EEA.</v>
          </cell>
          <cell r="DH129" t="str">
            <v>NHS Digital will only use this data to improve the service and not share it outside of NHS Digital.</v>
          </cell>
          <cell r="DI129" t="str">
            <v>A yearly audit removes inactive accounts.</v>
          </cell>
          <cell r="DU129" t="str">
            <v>https://digital.nhs.uk/services/nhs-pathways</v>
          </cell>
        </row>
        <row r="130">
          <cell r="CZ130" t="str">
            <v>IAR0000666</v>
          </cell>
          <cell r="DA130" t="str">
            <v>App Assessment Portal</v>
          </cell>
          <cell r="DB130" t="str">
            <v>DPO is Catherine Nicholson</v>
          </cell>
          <cell r="DC130" t="str">
            <v>Collect email and name to facilitate assessment of apps submitted by said individuals</v>
          </cell>
          <cell r="DD130" t="str">
            <v>The processing of the personal data provided by App Developers is necessary for the performance of the Digital Tool(s) Promotion Agreement between NHS Digital and or to take steps to enter into the Agreement.Before being provided with access to the self-registration portal, a signed agreement must be in place.</v>
          </cell>
          <cell r="DG130" t="str">
            <v>N/A</v>
          </cell>
          <cell r="DH130" t="str">
            <v>For use by subject matter experts who are completing the assessment. These are both internal NHS Digital and NHS England</v>
          </cell>
          <cell r="DI130" t="str">
            <v>Personal data must not be retained if there are no overriding grounds doing so e.g. to meet a statutory or contractual obligation. We retain records for 6 years after the end of the Developer Agreement between NHS Digital and the App developer, in line with the Records Management Code of Practice for Health and Social Care (2016) which is available at:https://digital.nhs.uk/article/1202/Records-Management-Code-of-Practice-for-Health-and-Social-Care-2016Cookies collected by the portal will be held for the same period.</v>
          </cell>
          <cell r="DU130" t="str">
            <v>https://digital.nhs.uk/services/nhs-apps-library</v>
          </cell>
        </row>
        <row r="131">
          <cell r="CZ131" t="str">
            <v>IAR0000668</v>
          </cell>
          <cell r="DA131" t="str">
            <v>Open Exeter Portal</v>
          </cell>
          <cell r="DB131" t="str">
            <v>NHS Digital?</v>
          </cell>
          <cell r="DC131" t="str">
            <v>Controlling access to multiple services provided by NHS Digital</v>
          </cell>
          <cell r="DD131">
            <v>0</v>
          </cell>
          <cell r="DG131" t="str">
            <v>None</v>
          </cell>
          <cell r="DH131" t="str">
            <v>Data is only used to control access to underlying services.</v>
          </cell>
          <cell r="DI131">
            <v>0</v>
          </cell>
          <cell r="DU131" t="str">
            <v>https://digital.nhs.uk/services/systems-and-service-delivery/national-health-application-and-infrastructure-services/open-exeter</v>
          </cell>
        </row>
        <row r="132">
          <cell r="CZ132" t="str">
            <v>IAR0000670</v>
          </cell>
          <cell r="DA132" t="str">
            <v>Primary Care Web Tool_(PCWT) Extranet Data</v>
          </cell>
          <cell r="DB132" t="str">
            <v>NHS Digital are the data controller. NHS Digital 1 Trevelyan SquareBoar LaneLeedsLS1 6AENHS Digital Data Protection Officer is Catherine Nicholson</v>
          </cell>
          <cell r="DC132" t="str">
            <v>The data (name, email addresses, organisation and ‘phone number) is collected directly from a user via the registration form they submit in order to receive a user account to access the system.  Their registration to PCWT allows them to submit data for the Primary Care Workforce Minimum Data Set.Information regarding IP address and website cookies are captured as part of the functioning of the system to ensure that it delivers the correct functionality for the individual user and so that PCWT can send the contents of the Web page to a user’s browser.</v>
          </cell>
          <cell r="DD132" t="str">
            <v>Processing is necessary for the performance of a task carried out in the public interest or in the exercise of official authority vested in the controller.</v>
          </cell>
          <cell r="DG132" t="str">
            <v>N/A: the data are not transferred.</v>
          </cell>
          <cell r="DH132" t="str">
            <v>N/A: the data are not shared outside of NHS Digital.</v>
          </cell>
          <cell r="DI132" t="str">
            <v>Accounts (i.e. email addresses etc.) are deleted from PCWT periodically via the Administration tool or are made inactive against the audit / registry / collection when access is no longer required but may be again in future.The length of retention is based on the need for the account to remain live, but the team regularly review accounts to ensure that they remain relevant.As standard across other workforce assets, the retention period would be in accordance with the NHS Digital 8-year Records Management Policy.</v>
          </cell>
          <cell r="DU132" t="str">
            <v>https://digital.nhs.uk/data-and-information/areas-of-interest/workforce/primary-care-web-tool-pcwt-workforce-census-module</v>
          </cell>
        </row>
        <row r="133">
          <cell r="CZ133" t="str">
            <v>IAR0000671</v>
          </cell>
          <cell r="DA133" t="str">
            <v>Estates and Facilities Management (EFM) Extranet Data</v>
          </cell>
          <cell r="DB133" t="str">
            <v>NHS Digital are the data controller. NHS Digital 1 Trevelyan SquareBoar LaneLeedsLS1 6AENHS Digital Data Protection Officer is Catherine Nicholson</v>
          </cell>
          <cell r="DC133" t="str">
            <v>The data (name, email addresses, organisation and ‘phone number) is collected directly from a user at the time of registration in order to receive a user account to access the system. This can be via email, telephone or when specific points of contacts are being updated. Their registration to EFM allows them to submit data, view and run reports for a range of different Estates and Facilities related data collections, including ERIC, PLACE and the Surplus Land collection.Information regarding IP address and website cookies are captured as part of the functioning of the system to ensure that it delivers the correct functionality for the individual user and so that EFM can send the contents of the Web page to a user’s browser.</v>
          </cell>
          <cell r="DD133" t="str">
            <v>Processing is necessary for the performance of a task carried out in the public interest or in the exercise of official authority vested in the controller.</v>
          </cell>
          <cell r="DG133" t="str">
            <v>N/A: the data are not transferred.</v>
          </cell>
          <cell r="DH133" t="str">
            <v>Requests details of specific job role contacts e.g. Director of Estates requested under FOI allow for the sharing of Name, business email address and phone number for that role. Details will also be shared with collection sponsors if they need to contact them.T&amp;C’s must be accepted by users when logging on also details sharing of this data and confidentiality of using the system.</v>
          </cell>
          <cell r="DI133" t="str">
            <v>Accounts (i.e. email addresses etc.) are deleted from EFM periodically (2 years without accessing the system) with the exception of Defects and Failures as this is an incident reporting module via the Administration tool or are made inactive against the audit / registry / collection when access is no longer required but may be again in future.The length of retention is also based on the need for the account to remain live, accounts are reviewed on a regular basis to ensure that they remain relevant.As standard across other workforce assets, the retention period would be in accordance with the NHS Digital 8-year Records Management Policy.</v>
          </cell>
          <cell r="DU133" t="str">
            <v>https://digital.nhs.uk/data-and-information/areas-of-interest/estates-and-facilities/estates-and-facilities-management-information-system</v>
          </cell>
        </row>
        <row r="134">
          <cell r="CZ134" t="str">
            <v>IAR0000680</v>
          </cell>
          <cell r="DB134" t="str">
            <v>NHS Digital is the Data Controller1 Trevelyan SquareBoar LaneLeeds LS1 6AECatherine Nicholson is the Data Protection Officer.</v>
          </cell>
          <cell r="DC134" t="str">
            <v>Processing is necessary for the performance of a task carried out in the public interest or in the exercise of official authority vested in the controller.</v>
          </cell>
          <cell r="DD134" t="str">
            <v>Additional functions (s.270 of Health and Social Care Act 2012).</v>
          </cell>
          <cell r="DG134" t="str">
            <v>The data is not transferred out of the EEA.</v>
          </cell>
          <cell r="DH134" t="str">
            <v>NHS Digital will only use this data to improve the service and not share it outside of NHS Digital.</v>
          </cell>
          <cell r="DI134" t="str">
            <v>A yearly audit removes inactive accounts.</v>
          </cell>
          <cell r="DU134" t="str">
            <v>https://digital.nhs.uk/services/nhs-pathways</v>
          </cell>
        </row>
        <row r="135">
          <cell r="CZ135" t="str">
            <v>IAR0000688</v>
          </cell>
          <cell r="DA135" t="str">
            <v>Access Request System (ARS)</v>
          </cell>
          <cell r="DB135" t="str">
            <v xml:space="preserve">Data ControllerNHS Digital, 1, Trevelyan Square, Boar Lane, Leeds LS1 6AE0300 303 5678enquiries@nhsdigital.nhs.uk NHS Digital’s Data Protection Officer is responsible for ensuring that compliance with data protection legislation and acts as the first point of contact on data protection issues. NHS Digital’s Data Protection Officer can be contacted via enquiries@nhsdigital.nhs.uk. </v>
          </cell>
          <cell r="DC135" t="str">
            <v>The Access Request System facilitates the authorisation of access to Systems and Services (provided under the Exeter Service Catalogue, previously known as SSD, for use by it’s staff only. The system enables SSD staff to comply with the Access Control Policy, ensuring that the systems to which they require access is formally recorded and an audit trail exists. The system produces an extract of users with access to systems containing Personal Confidential Data in order to support the annual HSCIC Information Governance Toolkit return</v>
          </cell>
          <cell r="DD135" t="str">
            <v>Health and Social Care Act (2012) – Schedule 18, part 10 (1)Processing is necessary for the performance of a task carried out in the public interest or in the exercise of official authority vested in the controller (GDPR Article 6(1)(e))</v>
          </cell>
          <cell r="DG135" t="str">
            <v>N/A - No transfers to third countries.</v>
          </cell>
          <cell r="DH135" t="str">
            <v>Personal data is shared/disclosed as follows:First Name, Sur Name &amp; User name is displayed in ARS to show who is authorissed to access to Systems and Services (provided under the Exeter Service Catalogue, previously known as SSD, for use by it’s staff only.</v>
          </cell>
          <cell r="DI135" t="str">
            <v xml:space="preserve">When there is no longer an operational need to use ARS, a decision will be made as to whether we need to be hold the data for longer or whether we can securely delete it.    </v>
          </cell>
        </row>
        <row r="136">
          <cell r="CZ136" t="str">
            <v>IAR0000688</v>
          </cell>
          <cell r="DA136" t="str">
            <v>Access Request System (ARS)</v>
          </cell>
          <cell r="DB136" t="str">
            <v>Catherine Nicholson, NHS DIgital1 Trevelyan Square, Boar Lane, Leeds, LS1 6AE</v>
          </cell>
          <cell r="DC136" t="str">
            <v xml:space="preserve">To enable users to access the previewer system. </v>
          </cell>
          <cell r="DD136" t="str">
            <v xml:space="preserve">Commencement Order </v>
          </cell>
          <cell r="DG136" t="str">
            <v>n/a</v>
          </cell>
          <cell r="DH136" t="str">
            <v>This is an externally-hosted website enabling health organisations to preview their indicator values prior to publication to improve quality. Health organisations only get access to their own information and this is controlled via secure log in using organisational email address, verified by senior colleague</v>
          </cell>
          <cell r="DI136" t="str">
            <v>Reviewed annually.</v>
          </cell>
        </row>
        <row r="137">
          <cell r="CZ137" t="str">
            <v>IAR0000696</v>
          </cell>
          <cell r="DB137" t="str">
            <v>Data Controller:] NHS Digital1 Trevelyan SquareBoar LaneLeedsLS1 6AEenquiries@nhsdigital.nhs.uk0300 303 5678Data Protection Officer: Catherine Nicholson</v>
          </cell>
          <cell r="DC137" t="str">
            <v xml:space="preserve">The purpose for the processing of this data is to respond to customer’s who have filled in the Data, Insights &amp; Statistics customer satisfaction survey. Where customers have provided a negative response and we will work with customers to provide a resolution. </v>
          </cell>
          <cell r="DD137" t="str">
            <v>Schedule 18, para 10 (1) of Health and Social Care Act 2012Article 6 (1a) - the data subject has given consent to the processing of his or her personal data for one or more specific purposes</v>
          </cell>
          <cell r="DG137" t="str">
            <v>N/A</v>
          </cell>
          <cell r="DH137" t="str">
            <v>N/A</v>
          </cell>
          <cell r="DI137" t="str">
            <v xml:space="preserve">Personal data will only be stored for 3 months after that the data will be deleted. </v>
          </cell>
        </row>
        <row r="138">
          <cell r="CZ138" t="str">
            <v>IAR0000697</v>
          </cell>
          <cell r="DA138" t="str">
            <v>General Practice Extraction Service (GPES)</v>
          </cell>
          <cell r="DB138" t="str">
            <v>AtosGeneral Dynamics Information TechnologyNHS DigitalCatherine Nicholson</v>
          </cell>
          <cell r="DC138" t="str">
            <v>To provide an Access Management process to ensure NHS Digital and NHS England users are granted access in a controlled manner and likewise, access is revoked appropriately.</v>
          </cell>
          <cell r="DD138" t="str">
            <v>Processing is necessary for the protection of live systems to ensure that only approved users who are current employees of NHS Digital / England are able to access those systems.</v>
          </cell>
          <cell r="DG138" t="str">
            <v>N/A</v>
          </cell>
          <cell r="DH138" t="str">
            <v>NHS Digital use this Personal Data only and do not share with any other organisation</v>
          </cell>
          <cell r="DI138" t="str">
            <v>NHS Digital has a retention period of 3, 8 and 20 years or a justified exception. This is used to trigger reviews on how long personal data is held. Currently this data is reviewed after 8 years</v>
          </cell>
          <cell r="DU138" t="str">
            <v>https://digital.nhs.uk/services/general-practice-extraction-service</v>
          </cell>
        </row>
        <row r="139">
          <cell r="CZ139" t="str">
            <v>IAR0000700</v>
          </cell>
          <cell r="DA139" t="str">
            <v>Financial Transaction Processing SBS Tagetik</v>
          </cell>
          <cell r="DB139" t="str">
            <v>Unsure</v>
          </cell>
          <cell r="DC139" t="str">
            <v>Create supplier records for payment of Accounts Payable Invoices. Create customer records for receipt of Sales Invoices. Create payroll records for payment of salary and collection of payroll deductions</v>
          </cell>
          <cell r="DD139" t="str">
            <v>N/A</v>
          </cell>
          <cell r="DG139" t="str">
            <v>N/A</v>
          </cell>
          <cell r="DH139" t="str">
            <v>N/A</v>
          </cell>
          <cell r="DI139" t="str">
            <v xml:space="preserve">Predominently 6 years (statutory purposes) but sometimes 10 years for programmes. </v>
          </cell>
        </row>
        <row r="140">
          <cell r="CZ140" t="str">
            <v>IAR0000707</v>
          </cell>
          <cell r="DA140" t="str">
            <v>NHS Pathways Electronic Booking System (EBS)</v>
          </cell>
          <cell r="DB140" t="str">
            <v>NHS Digital is the Joint Data Controller (along with 111 / 999 telephony providers)1 Trevelyan SquareBoar LaneLeeds LS1 6AECatherine Nicholson is the Data Protection Officer</v>
          </cell>
          <cell r="DC140" t="str">
            <v>Processing is necessary for the performance of a task carried out in the public interest or in the exercise of official authority vested in the controller.</v>
          </cell>
          <cell r="DD140" t="str">
            <v>Additional functions (s.270 of Health and Social Care Act 2012).</v>
          </cell>
          <cell r="DG140" t="str">
            <v>The data is not transferred out of the EEA.</v>
          </cell>
          <cell r="DH140" t="str">
            <v>111 / 999 telephony providers can access this service to allow them to book their employees on NHS Pathways training courses.</v>
          </cell>
          <cell r="DI140" t="str">
            <v>8 years</v>
          </cell>
          <cell r="DU140" t="str">
            <v>https://digital.nhs.uk/services/nhs-pathways</v>
          </cell>
        </row>
        <row r="141">
          <cell r="CZ141" t="str">
            <v>IAR0000708</v>
          </cell>
          <cell r="DA141" t="str">
            <v>General Practice Systems of Choice (GPSoC) SharePoint Site</v>
          </cell>
          <cell r="DB141" t="str">
            <v>GP System suppliersNHS DigitalDPO- Catherine Nicholson</v>
          </cell>
          <cell r="DC141" t="str">
            <v>SharePoint site used for both internal and external use to store information relating to the procurement for GPSoC Framework and principle and subsidiary supplier deliverables.</v>
          </cell>
          <cell r="DD141" t="str">
            <v>Processing is necessary for the performance of a task carried out in the public interest or in the exercise of official authority vested in the controller to fulfil the GPSoC contract on behalf of NHS England</v>
          </cell>
          <cell r="DG141" t="str">
            <v>N/A</v>
          </cell>
          <cell r="DH141" t="str">
            <v>NHS Digital use this Personal Data only and do not share with any other organisation</v>
          </cell>
          <cell r="DI141" t="str">
            <v>NHS Digital has a retention period of 3, 8 and 20 years or a justified exception. This is used to trigger reviews on how long personal data is held. Current this date is reviewed after 8 years</v>
          </cell>
          <cell r="DU141" t="str">
            <v>https://digital.nhs.uk/services/gp-systems-of-choice</v>
          </cell>
        </row>
      </sheetData>
      <sheetData sheetId="6"/>
      <sheetData sheetId="7"/>
      <sheetData sheetId="8"/>
      <sheetData sheetId="9"/>
      <sheetData sheetId="10"/>
      <sheetData sheetId="11"/>
      <sheetData sheetId="12"/>
      <sheetData sheetId="13">
        <row r="1">
          <cell r="K1" t="str">
            <v>Article 6 (1a)</v>
          </cell>
          <cell r="L1" t="str">
            <v>Consent</v>
          </cell>
        </row>
        <row r="2">
          <cell r="K2" t="str">
            <v>Article 6 (1b)</v>
          </cell>
          <cell r="L2" t="str">
            <v>Contract</v>
          </cell>
        </row>
        <row r="3">
          <cell r="K3" t="str">
            <v>Article 6 (1c)</v>
          </cell>
          <cell r="L3" t="str">
            <v>Legal obligation</v>
          </cell>
        </row>
        <row r="4">
          <cell r="K4" t="str">
            <v>Article 6 (1d)</v>
          </cell>
          <cell r="L4" t="str">
            <v>Vital interests</v>
          </cell>
        </row>
        <row r="5">
          <cell r="K5" t="str">
            <v>Article 6 (1e)</v>
          </cell>
          <cell r="L5" t="str">
            <v xml:space="preserve">Public task </v>
          </cell>
        </row>
        <row r="6">
          <cell r="K6" t="str">
            <v>Article 6 (1f)</v>
          </cell>
          <cell r="L6" t="str">
            <v>Legitimate interests</v>
          </cell>
        </row>
      </sheetData>
      <sheetData sheetId="14"/>
      <sheetData sheetId="15"/>
      <sheetData sheetId="16"/>
      <sheetData sheetId="17"/>
      <sheetData sheetId="18"/>
      <sheetData sheetId="19"/>
      <sheetData sheetId="20"/>
      <sheetData sheetId="21">
        <row r="3">
          <cell r="A3" t="str">
            <v>IAR0000000</v>
          </cell>
          <cell r="B3">
            <v>10</v>
          </cell>
          <cell r="C3" t="str">
            <v>Ian Saunderson-Darkes (IASA1)</v>
          </cell>
          <cell r="D3">
            <v>43223.655007291702</v>
          </cell>
          <cell r="F3" t="str">
            <v>A2SI Directory Of Services</v>
          </cell>
          <cell r="G3" t="str">
            <v xml:space="preserve">The Access To Service Information (A2SI) Directory of Services (DoS) holds all routine, urgent and emergency care NHS services within England. The data for this consists both of service information and activity information. Activity information includes user or system requests, results and processing logic data. </v>
          </cell>
          <cell r="H3" t="str">
            <v>01/12/2011</v>
          </cell>
          <cell r="I3"/>
          <cell r="J3" t="str">
            <v>Relating to non- confidential/ non- personal data</v>
          </cell>
          <cell r="K3" t="str">
            <v>Pathways Core Product - 111-999-OOHs P0029/13</v>
          </cell>
          <cell r="L3" t="str">
            <v>James Spirit ( JASP1 )</v>
          </cell>
          <cell r="M3" t="str">
            <v>Scott Denton ( SCDE1 ),Martin O'Keeffe ( MAOK1 ),Ian Saunderson-Darkes ( IASA1 ),Daniel Stefaniuk ( DAST7 )</v>
          </cell>
          <cell r="O3"/>
          <cell r="S3"/>
          <cell r="U3"/>
          <cell r="AB3" t="str">
            <v>Yes</v>
          </cell>
          <cell r="AC3" t="str">
            <v>Yes</v>
          </cell>
          <cell r="AD3" t="str">
            <v>Yes</v>
          </cell>
          <cell r="AE3" t="str">
            <v>8 years</v>
          </cell>
          <cell r="AF3"/>
          <cell r="AG3" t="str">
            <v>No</v>
          </cell>
          <cell r="AH3" t="str">
            <v>No</v>
          </cell>
        </row>
        <row r="4">
          <cell r="A4" t="str">
            <v>IAR0000001</v>
          </cell>
          <cell r="B4">
            <v>6</v>
          </cell>
          <cell r="C4" t="str">
            <v>Scott Denton (SCDE1)</v>
          </cell>
          <cell r="D4">
            <v>43221.722615509301</v>
          </cell>
          <cell r="F4" t="str">
            <v>NHS Pathways Intelligent Data Tool</v>
          </cell>
          <cell r="G4" t="str">
            <v>The NHS Pathways Intelligent Data Tool (IDT) is a business intelligence dashboard that collects in real-time all 111 and 999 telephony triage data and reception point triage data. This information asset pertains directly to the triage data that comes into NHS Digital from telephony providers via the IDT webservice. It does not cover the data collected from users of the IDT dashboard.</v>
          </cell>
          <cell r="H4" t="str">
            <v>01/04/2014</v>
          </cell>
          <cell r="I4"/>
          <cell r="J4" t="str">
            <v>Of a confidential or personal nature relating to patients, service users or the public</v>
          </cell>
          <cell r="K4" t="str">
            <v>Pathways Core Product - 111-999-OOHs P0029/13</v>
          </cell>
          <cell r="L4" t="str">
            <v>Mandy Williams ( MAWI5 )</v>
          </cell>
          <cell r="M4" t="str">
            <v>Scott Denton ( SCDE1 )</v>
          </cell>
          <cell r="N4" t="str">
            <v>Dissemination or otherwise making available, Recording, Storage, Use</v>
          </cell>
          <cell r="O4"/>
          <cell r="P4" t="str">
            <v>Direction (s.254 of Health &amp;amp; Social Care Act 2012)</v>
          </cell>
          <cell r="Q4" t="str">
            <v>Data Controller</v>
          </cell>
          <cell r="S4"/>
          <cell r="T4" t="str">
            <v>Processing is necessary for compliance with a legal obligation to which the controller is subject</v>
          </cell>
          <cell r="U4"/>
          <cell r="W4" t="str">
            <v>Yes</v>
          </cell>
          <cell r="X4" t="str">
            <v>Yes</v>
          </cell>
          <cell r="Y4" t="str">
            <v>Yes</v>
          </cell>
          <cell r="Z4" t="str">
            <v>Yes</v>
          </cell>
          <cell r="AA4" t="str">
            <v>Yes</v>
          </cell>
          <cell r="AB4" t="str">
            <v>Yes</v>
          </cell>
          <cell r="AC4" t="str">
            <v>Yes</v>
          </cell>
          <cell r="AD4" t="str">
            <v>Yes</v>
          </cell>
          <cell r="AE4" t="str">
            <v>8 years</v>
          </cell>
          <cell r="AF4"/>
          <cell r="AG4" t="str">
            <v>No</v>
          </cell>
          <cell r="AI4" t="str">
            <v>IAR0000001</v>
          </cell>
        </row>
        <row r="5">
          <cell r="A5" t="str">
            <v>IAR0000003</v>
          </cell>
          <cell r="B5">
            <v>1</v>
          </cell>
          <cell r="C5" t="str">
            <v>CORP\PHMA</v>
          </cell>
          <cell r="D5">
            <v>43035.507454629602</v>
          </cell>
          <cell r="F5" t="str">
            <v>Building a Digital Ready Workforce (BDRW) Programme Documentation</v>
          </cell>
          <cell r="G5" t="str">
            <v>Programme documentation for the P2020 BDRW Programme (PO535/00)</v>
          </cell>
          <cell r="H5" t="str">
            <v>01/04/2016</v>
          </cell>
          <cell r="I5"/>
          <cell r="J5" t="str">
            <v>Other confidential or personal data (e.g. finance or contracts etc)</v>
          </cell>
          <cell r="K5" t="str">
            <v>Building a Digital Ready Workforce Activities P0535/01</v>
          </cell>
          <cell r="L5" t="str">
            <v>Philip Mason ( PHMA )</v>
          </cell>
          <cell r="M5" t="str">
            <v>Philip Mason ( PHMA )</v>
          </cell>
          <cell r="N5" t="str">
            <v>Recording</v>
          </cell>
          <cell r="O5"/>
          <cell r="P5" t="str">
            <v>Not sure</v>
          </cell>
          <cell r="Q5" t="str">
            <v>Not sure</v>
          </cell>
          <cell r="S5"/>
          <cell r="U5"/>
          <cell r="X5" t="str">
            <v>No</v>
          </cell>
          <cell r="Y5" t="str">
            <v>No</v>
          </cell>
          <cell r="Z5" t="str">
            <v>No</v>
          </cell>
          <cell r="AA5" t="str">
            <v>No</v>
          </cell>
          <cell r="AB5" t="str">
            <v>No</v>
          </cell>
          <cell r="AC5" t="str">
            <v>No</v>
          </cell>
          <cell r="AD5" t="str">
            <v>Not sure</v>
          </cell>
          <cell r="AF5"/>
          <cell r="AG5" t="str">
            <v>No</v>
          </cell>
          <cell r="AI5" t="e">
            <v>#N/A</v>
          </cell>
        </row>
        <row r="6">
          <cell r="A6" t="str">
            <v>IAR0000004</v>
          </cell>
          <cell r="B6">
            <v>3</v>
          </cell>
          <cell r="C6" t="str">
            <v>Kathryn Anderson (KAAN3)</v>
          </cell>
          <cell r="D6">
            <v>43216.482981365698</v>
          </cell>
          <cell r="F6" t="str">
            <v>CQUIN Collection Service 2017-2019</v>
          </cell>
          <cell r="G6" t="str">
            <v>Data collection to support new CQUIN (Commissioning for QUality and INnovation) scheme which requires data items to be collected for new indicators.</v>
          </cell>
          <cell r="H6" t="str">
            <v>15/06/2017</v>
          </cell>
          <cell r="I6" t="str">
            <v>31/05/2019</v>
          </cell>
          <cell r="J6" t="str">
            <v>Relating to non- confidential/ non- personal data</v>
          </cell>
          <cell r="K6" t="str">
            <v>Secondary Care Service P0282/01</v>
          </cell>
          <cell r="L6" t="str">
            <v>Netta Hollings ( NEHO2 )</v>
          </cell>
          <cell r="M6" t="str">
            <v>Adam Mitchell ( ADMI2 )</v>
          </cell>
          <cell r="O6"/>
          <cell r="S6"/>
          <cell r="U6"/>
          <cell r="AB6" t="str">
            <v>Yes</v>
          </cell>
          <cell r="AC6" t="str">
            <v>Yes</v>
          </cell>
          <cell r="AD6" t="str">
            <v>Yes</v>
          </cell>
          <cell r="AE6" t="str">
            <v>3 years</v>
          </cell>
          <cell r="AF6"/>
          <cell r="AG6" t="str">
            <v>No</v>
          </cell>
          <cell r="AH6" t="str">
            <v>No</v>
          </cell>
        </row>
        <row r="7">
          <cell r="A7" t="str">
            <v>IAR0000005</v>
          </cell>
          <cell r="B7">
            <v>5</v>
          </cell>
          <cell r="C7" t="str">
            <v>Amy Wilson (AMWI1)</v>
          </cell>
          <cell r="D7">
            <v>43217.677347719902</v>
          </cell>
          <cell r="F7" t="str">
            <v>Numbers of Patients registered at a GP Practice</v>
          </cell>
          <cell r="G7" t="str">
            <v>Provision of data on patients registered with a GP byPractice, Clinical Commissioning Group and Lower Super Output Area</v>
          </cell>
          <cell r="H7" t="str">
            <v>01/04/2013</v>
          </cell>
          <cell r="I7"/>
          <cell r="J7" t="str">
            <v>Relating to non- confidential/ non- personal data</v>
          </cell>
          <cell r="K7" t="str">
            <v>Primary Care Domain Service P0349/01</v>
          </cell>
          <cell r="L7" t="str">
            <v>Dave Roberts ( DARO1 )</v>
          </cell>
          <cell r="M7" t="str">
            <v>Kathryn Salt ( KAKN1 ),Amy Wilson ( AMWI1 )</v>
          </cell>
          <cell r="O7"/>
          <cell r="S7"/>
          <cell r="U7"/>
          <cell r="AB7" t="str">
            <v>Yes</v>
          </cell>
          <cell r="AC7" t="str">
            <v>Yes</v>
          </cell>
          <cell r="AD7" t="str">
            <v>Not sure</v>
          </cell>
          <cell r="AF7"/>
          <cell r="AG7" t="str">
            <v>No</v>
          </cell>
          <cell r="AH7" t="str">
            <v>No</v>
          </cell>
        </row>
        <row r="8">
          <cell r="A8" t="str">
            <v>IAR0000006</v>
          </cell>
          <cell r="B8">
            <v>6</v>
          </cell>
          <cell r="C8" t="str">
            <v>Amy Wilson (AMWI1)</v>
          </cell>
          <cell r="D8">
            <v>43217.677902002302</v>
          </cell>
          <cell r="F8" t="str">
            <v>GP2DRS (Diabetic Retinopathy Eye Screening)</v>
          </cell>
          <cell r="G8" t="str">
            <v>DIRECT CARE - used by Public Health England eye screening programmes to invite people to screening</v>
          </cell>
          <cell r="H8" t="str">
            <v>28/01/2015</v>
          </cell>
          <cell r="I8"/>
          <cell r="J8" t="str">
            <v>Of a confidential or personal nature relating to patients, service users or the public</v>
          </cell>
          <cell r="K8" t="str">
            <v>Primary Care Domain Service P0349/01</v>
          </cell>
          <cell r="L8" t="str">
            <v>Dave Roberts ( DARO1 )</v>
          </cell>
          <cell r="M8" t="str">
            <v>Kathryn Salt ( KAKN1 ),Amy Wilson ( AMWI1 )</v>
          </cell>
          <cell r="N8" t="str">
            <v>Adaptation or alteration, Dissemination or otherwise making available</v>
          </cell>
          <cell r="O8"/>
          <cell r="P8" t="str">
            <v>Direction (s.254 of Health &amp;amp; Social Care Act 2012)</v>
          </cell>
          <cell r="Q8" t="str">
            <v>Joint Data Controller</v>
          </cell>
          <cell r="R8" t="str">
            <v>Other (Please specify)</v>
          </cell>
          <cell r="S8" t="str">
            <v>Public Health England</v>
          </cell>
          <cell r="T8" t="str">
            <v>Processing is necessary for compliance with a legal obligation to which the controller is subject</v>
          </cell>
          <cell r="U8"/>
          <cell r="W8" t="str">
            <v>Yes</v>
          </cell>
          <cell r="X8" t="str">
            <v>Yes</v>
          </cell>
          <cell r="Y8" t="str">
            <v>Yes</v>
          </cell>
          <cell r="Z8" t="str">
            <v>Yes</v>
          </cell>
          <cell r="AA8" t="str">
            <v>Yes</v>
          </cell>
          <cell r="AB8" t="str">
            <v>Yes</v>
          </cell>
          <cell r="AC8" t="str">
            <v>Yes</v>
          </cell>
          <cell r="AD8" t="str">
            <v>Yes</v>
          </cell>
          <cell r="AE8" t="str">
            <v>Exception (Please specify)</v>
          </cell>
          <cell r="AF8" t="str">
            <v>2 months</v>
          </cell>
          <cell r="AG8" t="str">
            <v>No</v>
          </cell>
          <cell r="AI8" t="str">
            <v>IAR0000006</v>
          </cell>
        </row>
        <row r="9">
          <cell r="A9" t="str">
            <v>IAR0000007</v>
          </cell>
          <cell r="B9">
            <v>6</v>
          </cell>
          <cell r="C9" t="str">
            <v>Amy Wilson (AMWI1)</v>
          </cell>
          <cell r="D9">
            <v>43217.6783146991</v>
          </cell>
          <cell r="F9" t="str">
            <v>Patient Objections Management Data (POM)</v>
          </cell>
          <cell r="G9" t="str">
            <v xml:space="preserve">Information about patients with a type 1 or type 2 objections registered at their GP practice.
NHS number, objection code, date and practice code are the only items in the asset.
All primary care domain team members (due to the way the DME AD groups are set up) - CDA forms are in place for all team members.
</v>
          </cell>
          <cell r="H9" t="str">
            <v>01/12/2015</v>
          </cell>
          <cell r="I9"/>
          <cell r="J9" t="str">
            <v>Of a confidential or personal nature relating to patients, service users or the public</v>
          </cell>
          <cell r="K9" t="str">
            <v>Primary Care Domain Service P0349/01</v>
          </cell>
          <cell r="L9" t="str">
            <v>Dave Roberts ( DARO1 )</v>
          </cell>
          <cell r="M9" t="str">
            <v>Kathryn Salt ( KAKN1 ),Amy Wilson ( AMWI1 )</v>
          </cell>
          <cell r="N9" t="str">
            <v>Adaptation or alteration, Dissemination or otherwise making available, Use</v>
          </cell>
          <cell r="O9"/>
          <cell r="P9" t="str">
            <v>Direction (s.254 of Health &amp;amp; Social Care Act 2012)</v>
          </cell>
          <cell r="Q9" t="str">
            <v>Data Controller</v>
          </cell>
          <cell r="S9"/>
          <cell r="T9" t="str">
            <v>Processing is necessary for compliance with a legal obligation to which the controller is subject</v>
          </cell>
          <cell r="U9"/>
          <cell r="W9" t="str">
            <v>Yes</v>
          </cell>
          <cell r="X9" t="str">
            <v>Yes</v>
          </cell>
          <cell r="Y9" t="str">
            <v>Yes</v>
          </cell>
          <cell r="Z9" t="str">
            <v>No</v>
          </cell>
          <cell r="AA9" t="str">
            <v>No</v>
          </cell>
          <cell r="AB9" t="str">
            <v>Yes</v>
          </cell>
          <cell r="AC9" t="str">
            <v>Yes</v>
          </cell>
          <cell r="AD9" t="str">
            <v>Yes</v>
          </cell>
          <cell r="AE9" t="str">
            <v>Exception (Please specify)</v>
          </cell>
          <cell r="AF9" t="str">
            <v>Awaiting confirmation</v>
          </cell>
          <cell r="AG9" t="str">
            <v>No</v>
          </cell>
          <cell r="AI9" t="str">
            <v>IAR0000007</v>
          </cell>
        </row>
        <row r="10">
          <cell r="A10" t="str">
            <v>IAR0000008</v>
          </cell>
          <cell r="B10">
            <v>6</v>
          </cell>
          <cell r="C10" t="str">
            <v>Amy Wilson (AMWI1)</v>
          </cell>
          <cell r="D10">
            <v>43217.678686493098</v>
          </cell>
          <cell r="F10" t="str">
            <v>Learning Disability Observatory (LDO)</v>
          </cell>
          <cell r="G10" t="str">
            <v>Aggregate data on people with a learning disability for PHE</v>
          </cell>
          <cell r="H10" t="str">
            <v>01/01/2016</v>
          </cell>
          <cell r="I10"/>
          <cell r="J10" t="str">
            <v>Of a confidential or personal nature relating to patients, service users or the public</v>
          </cell>
          <cell r="K10" t="str">
            <v>Primary Care Domain Service P0349/01</v>
          </cell>
          <cell r="L10" t="str">
            <v>Dave Roberts ( DARO1 )</v>
          </cell>
          <cell r="M10" t="str">
            <v>Kathryn Salt ( KAKN1 ),Amy Wilson ( AMWI1 )</v>
          </cell>
          <cell r="N10" t="str">
            <v>Dissemination or otherwise making available</v>
          </cell>
          <cell r="O10"/>
          <cell r="P10" t="str">
            <v>Direction (s.254 of Health &amp;amp; Social Care Act 2012)</v>
          </cell>
          <cell r="Q10" t="str">
            <v>Joint Data Controller</v>
          </cell>
          <cell r="R10" t="str">
            <v>Other (Please specify)</v>
          </cell>
          <cell r="S10" t="str">
            <v>Public Health England</v>
          </cell>
          <cell r="T10" t="str">
            <v>Processing is necessary for compliance with a legal obligation to which the controller is subject</v>
          </cell>
          <cell r="U10"/>
          <cell r="W10" t="str">
            <v>Yes</v>
          </cell>
          <cell r="X10" t="str">
            <v>No</v>
          </cell>
          <cell r="Y10" t="str">
            <v>No</v>
          </cell>
          <cell r="Z10" t="str">
            <v>No</v>
          </cell>
          <cell r="AA10" t="str">
            <v>No</v>
          </cell>
          <cell r="AB10" t="str">
            <v>Yes</v>
          </cell>
          <cell r="AC10" t="str">
            <v>Yes</v>
          </cell>
          <cell r="AD10" t="str">
            <v>Yes</v>
          </cell>
          <cell r="AE10" t="str">
            <v>Exception (Please specify)</v>
          </cell>
          <cell r="AF10" t="str">
            <v>TBC</v>
          </cell>
          <cell r="AG10" t="str">
            <v>No</v>
          </cell>
          <cell r="AI10" t="str">
            <v>IAR0000008</v>
          </cell>
        </row>
        <row r="11">
          <cell r="A11" t="str">
            <v>IAR0000012</v>
          </cell>
          <cell r="B11">
            <v>7</v>
          </cell>
          <cell r="C11" t="str">
            <v>Amy Wilson (AMWI1)</v>
          </cell>
          <cell r="D11">
            <v>43217.680029826399</v>
          </cell>
          <cell r="F11" t="str">
            <v>Dementia Data</v>
          </cell>
          <cell r="G11" t="str">
            <v>The Dementia Data 2018-19 collection builds on the 2015-16, 2016-17 and 2017-18 Recorded Dementia Diagnoses collections, which involved collecting dementia diagnoses data broken down by age and gender. These data will continue to be collected in the Dementia Data 2018-19 collection but further dementia diagnoses data broken down by ethnicity group, as well as data on dementia care plans, dementia assessments and referral to memory clinics, will also be collected.</v>
          </cell>
          <cell r="H11" t="str">
            <v>01/04/2016</v>
          </cell>
          <cell r="I11"/>
          <cell r="J11" t="str">
            <v>Relating to non- confidential/ non- personal data</v>
          </cell>
          <cell r="K11" t="str">
            <v>Primary Care Domain Service P0349/01</v>
          </cell>
          <cell r="L11" t="str">
            <v>Dave Roberts ( DARO1 )</v>
          </cell>
          <cell r="M11" t="str">
            <v>Kathryn Salt ( KAKN1 ),Amy Wilson ( AMWI1 )</v>
          </cell>
          <cell r="O11"/>
          <cell r="S11"/>
          <cell r="U11"/>
          <cell r="AB11" t="str">
            <v>Yes</v>
          </cell>
          <cell r="AC11" t="str">
            <v>Yes</v>
          </cell>
          <cell r="AD11" t="str">
            <v>Yes</v>
          </cell>
          <cell r="AE11" t="str">
            <v>Exception (Please specify)</v>
          </cell>
          <cell r="AF11" t="str">
            <v>Awaiting confirmation</v>
          </cell>
          <cell r="AG11" t="str">
            <v>No</v>
          </cell>
          <cell r="AH11" t="str">
            <v>No</v>
          </cell>
        </row>
        <row r="12">
          <cell r="A12" t="str">
            <v>IAR0000013</v>
          </cell>
          <cell r="B12">
            <v>6</v>
          </cell>
          <cell r="C12" t="str">
            <v>Amy Wilson (AMWI1)</v>
          </cell>
          <cell r="D12">
            <v>43217.680391169</v>
          </cell>
          <cell r="F12" t="str">
            <v>Individual GP level Data (previously referred to as GP Metrics or GP Insight Data)</v>
          </cell>
          <cell r="G12" t="str">
            <v xml:space="preserve">DH has Directed NHS Digital to collect data for a given set of metrics at individual GP level and report these data back to GPs and general practices only. GPs and general practices will receive non-identifiable data for their own patients; they will not receive any identifiable data or data for patients from other general practices. The data will not be published.
First data collection scheduled for December 2016 ahead of reporting data back to GPs and general practices in January 2017.
Second data collection scheduled for March 2017 ahead of reporting data back to GPs and general practices in April 2017.
</v>
          </cell>
          <cell r="H12" t="str">
            <v>25/10/2017</v>
          </cell>
          <cell r="I12"/>
          <cell r="J12" t="str">
            <v>Of a confidential or personal nature relating to patients, service users or the public</v>
          </cell>
          <cell r="K12" t="str">
            <v>Primary Care Domain Service P0349/01</v>
          </cell>
          <cell r="L12" t="str">
            <v>Dave Roberts ( DARO1 )</v>
          </cell>
          <cell r="M12" t="str">
            <v>Kathryn Salt ( KAKN1 ),Amy Wilson ( AMWI1 )</v>
          </cell>
          <cell r="N12" t="str">
            <v>Adaptation or alteration, Dissemination or otherwise making available, Use</v>
          </cell>
          <cell r="O12"/>
          <cell r="P12" t="str">
            <v>Direction (s.254 of Health &amp;amp; Social Care Act 2012)</v>
          </cell>
          <cell r="Q12" t="str">
            <v>Joint Data Controller</v>
          </cell>
          <cell r="R12" t="str">
            <v>DH</v>
          </cell>
          <cell r="S12"/>
          <cell r="T12" t="str">
            <v>Processing is necessary for compliance with a legal obligation to which the controller is subject</v>
          </cell>
          <cell r="U12"/>
          <cell r="W12" t="str">
            <v>Yes</v>
          </cell>
          <cell r="X12" t="str">
            <v>Yes</v>
          </cell>
          <cell r="Y12" t="str">
            <v>Yes</v>
          </cell>
          <cell r="Z12" t="str">
            <v>Yes</v>
          </cell>
          <cell r="AA12" t="str">
            <v>Yes</v>
          </cell>
          <cell r="AB12" t="str">
            <v>Yes</v>
          </cell>
          <cell r="AC12" t="str">
            <v>Yes</v>
          </cell>
          <cell r="AD12" t="str">
            <v>Yes</v>
          </cell>
          <cell r="AE12" t="str">
            <v>Exception (Please specify)</v>
          </cell>
          <cell r="AF12" t="str">
            <v>TBC</v>
          </cell>
          <cell r="AG12" t="str">
            <v>No</v>
          </cell>
          <cell r="AI12" t="str">
            <v>IAR0000013</v>
          </cell>
        </row>
        <row r="13">
          <cell r="A13" t="str">
            <v>IAR0000014</v>
          </cell>
          <cell r="B13">
            <v>6</v>
          </cell>
          <cell r="C13" t="str">
            <v>Amy Wilson (AMWI1)</v>
          </cell>
          <cell r="D13">
            <v>43217.680984872699</v>
          </cell>
          <cell r="F13" t="str">
            <v>GPSoC MI Report (including Patient Online Management Information (POMI) and GP Workload Tool)</v>
          </cell>
          <cell r="G13" t="str">
            <v>Aggregate data at GP practice level on a number of metrics around online access to the GP practice systems, volume of GP appointments (booked, attended, cancelled, etc) and prescribing metrics.
Dataset in process of transitioning from Clinical Indicators to Primary Care Domain (should be handed over by end March 2017)</v>
          </cell>
          <cell r="H13" t="str">
            <v>01/04/2014</v>
          </cell>
          <cell r="I13"/>
          <cell r="J13" t="str">
            <v>Relating to non- confidential/ non- personal data</v>
          </cell>
          <cell r="K13" t="str">
            <v>Primary Care Domain Service P0349/01</v>
          </cell>
          <cell r="L13" t="str">
            <v>Dave Roberts ( DARO1 )</v>
          </cell>
          <cell r="M13" t="str">
            <v>Kathryn Salt ( KAKN1 ),Amy Wilson ( AMWI1 )</v>
          </cell>
          <cell r="O13"/>
          <cell r="S13"/>
          <cell r="U13"/>
          <cell r="AB13" t="str">
            <v>Not sure</v>
          </cell>
          <cell r="AC13" t="str">
            <v>Yes</v>
          </cell>
          <cell r="AD13" t="str">
            <v>Yes</v>
          </cell>
          <cell r="AE13" t="str">
            <v>Exception (Please specify)</v>
          </cell>
          <cell r="AF13" t="str">
            <v>Awaiting confirmation</v>
          </cell>
          <cell r="AG13" t="str">
            <v>Yes</v>
          </cell>
          <cell r="AH13" t="str">
            <v>No</v>
          </cell>
        </row>
        <row r="14">
          <cell r="A14" t="str">
            <v>IAR0000016</v>
          </cell>
          <cell r="B14">
            <v>7</v>
          </cell>
          <cell r="C14" t="str">
            <v>Amy Wilson (AMWI1)</v>
          </cell>
          <cell r="D14">
            <v>43217.681647141202</v>
          </cell>
          <cell r="F14" t="str">
            <v>Dental activity data</v>
          </cell>
          <cell r="G14" t="str">
            <v>The data is used in the dental publications.
Start date is not exact - it started in the 1960's.</v>
          </cell>
          <cell r="H14" t="str">
            <v>28/01/1965</v>
          </cell>
          <cell r="I14"/>
          <cell r="J14" t="str">
            <v>Relating to non- confidential/ non- personal data</v>
          </cell>
          <cell r="K14" t="str">
            <v>Primary Care Domain Service P0349/01</v>
          </cell>
          <cell r="L14" t="str">
            <v>Dave Roberts ( DARO1 )</v>
          </cell>
          <cell r="M14" t="str">
            <v>Gemma Ramsay ( GERA3 ),Amy Wilson ( AMWI1 )</v>
          </cell>
          <cell r="O14"/>
          <cell r="S14"/>
          <cell r="U14"/>
          <cell r="AB14" t="str">
            <v>Yes</v>
          </cell>
          <cell r="AC14" t="str">
            <v>Yes</v>
          </cell>
          <cell r="AD14" t="str">
            <v>Yes</v>
          </cell>
          <cell r="AE14" t="str">
            <v>Exception (Please specify)</v>
          </cell>
          <cell r="AF14" t="str">
            <v>30 years</v>
          </cell>
          <cell r="AG14" t="str">
            <v>Yes</v>
          </cell>
          <cell r="AH14" t="str">
            <v>No</v>
          </cell>
        </row>
        <row r="15">
          <cell r="A15" t="str">
            <v>IAR0000017</v>
          </cell>
          <cell r="B15">
            <v>4</v>
          </cell>
          <cell r="C15" t="str">
            <v>Amy Wilson (AMWI1)</v>
          </cell>
          <cell r="D15">
            <v>43217.682315393497</v>
          </cell>
          <cell r="F15" t="str">
            <v>Eyecare activity (ophthalmic) data</v>
          </cell>
          <cell r="G15" t="str">
            <v>Dataset reported in the eyecare publications, provided by Exeter.
Start date not exact - started in 1960's.</v>
          </cell>
          <cell r="H15" t="str">
            <v>28/01/1965</v>
          </cell>
          <cell r="I15"/>
          <cell r="J15" t="str">
            <v>Relating to non- confidential/ non- personal data</v>
          </cell>
          <cell r="K15" t="str">
            <v>Primary Care Domain Service P0349/01</v>
          </cell>
          <cell r="L15" t="str">
            <v>Dave Roberts ( DARO1 )</v>
          </cell>
          <cell r="M15" t="str">
            <v>Gemma Ramsay ( GERA3 ),Amy Wilson ( AMWI1 )</v>
          </cell>
          <cell r="O15"/>
          <cell r="S15"/>
          <cell r="U15"/>
          <cell r="AB15" t="str">
            <v>Yes</v>
          </cell>
          <cell r="AC15" t="str">
            <v>Yes</v>
          </cell>
          <cell r="AD15" t="str">
            <v>Yes</v>
          </cell>
          <cell r="AE15" t="str">
            <v>Exception (Please specify)</v>
          </cell>
          <cell r="AF15" t="str">
            <v>Awaiting confirmation</v>
          </cell>
          <cell r="AG15" t="str">
            <v>Yes</v>
          </cell>
          <cell r="AH15" t="str">
            <v>No</v>
          </cell>
        </row>
        <row r="16">
          <cell r="A16" t="str">
            <v>IAR0000022</v>
          </cell>
          <cell r="B16">
            <v>5</v>
          </cell>
          <cell r="C16" t="str">
            <v>Amy Wilson (AMWI1)</v>
          </cell>
          <cell r="D16">
            <v>43217.682891354198</v>
          </cell>
          <cell r="F16" t="str">
            <v>GP Contract Services</v>
          </cell>
          <cell r="G16" t="str">
            <v>GP service data received annually containing GP practice code, registered list size and breakdowns of numbers of vaccinations, take up of various services.
This includes the now-deleted CQRS asset, which is a system asset rather than an information asset, and includes the information which relates to that.
Start date not exact - started in 2014.</v>
          </cell>
          <cell r="H16" t="str">
            <v>28/01/2014</v>
          </cell>
          <cell r="I16"/>
          <cell r="J16" t="str">
            <v>Relating to non- confidential/ non- personal data</v>
          </cell>
          <cell r="K16" t="str">
            <v>Primary Care Domain Service P0349/01</v>
          </cell>
          <cell r="L16" t="str">
            <v>Dave Roberts ( DARO1 )</v>
          </cell>
          <cell r="M16" t="str">
            <v>Gemma Ramsay ( GERA3 ),Amy Wilson ( AMWI1 )</v>
          </cell>
          <cell r="O16"/>
          <cell r="S16"/>
          <cell r="U16"/>
          <cell r="AB16" t="str">
            <v>Not sure</v>
          </cell>
          <cell r="AC16" t="str">
            <v>Yes</v>
          </cell>
          <cell r="AD16" t="str">
            <v>Yes</v>
          </cell>
          <cell r="AE16" t="str">
            <v>Exception (Please specify)</v>
          </cell>
          <cell r="AF16" t="str">
            <v>Awaiting confirmation</v>
          </cell>
          <cell r="AG16" t="str">
            <v>Yes</v>
          </cell>
          <cell r="AH16" t="str">
            <v>No</v>
          </cell>
        </row>
        <row r="17">
          <cell r="A17" t="str">
            <v>IAR0000024</v>
          </cell>
          <cell r="B17">
            <v>5</v>
          </cell>
          <cell r="C17" t="str">
            <v>Amy Wilson (AMWI1)</v>
          </cell>
          <cell r="D17">
            <v>43217.683890659697</v>
          </cell>
          <cell r="F17" t="str">
            <v>Continuing Healthcare Data</v>
          </cell>
          <cell r="G17" t="str">
            <v>This has finished and we no longer collect or publish the data. 
No start date recorded. Needs end date as finished - under Data Retention we still hold all the information previously collected</v>
          </cell>
          <cell r="H17"/>
          <cell r="I17" t="str">
            <v>29/09/2017</v>
          </cell>
          <cell r="J17" t="str">
            <v>Relating to non- confidential/ non- personal data</v>
          </cell>
          <cell r="K17" t="str">
            <v>Primary Care Domain Service P0349/01</v>
          </cell>
          <cell r="L17" t="str">
            <v>Dave Roberts ( DARO1 )</v>
          </cell>
          <cell r="M17" t="str">
            <v>Gemma Ramsay ( GERA3 ),Amy Wilson ( AMWI1 )</v>
          </cell>
          <cell r="O17"/>
          <cell r="S17"/>
          <cell r="U17"/>
          <cell r="AB17" t="str">
            <v>Not sure</v>
          </cell>
          <cell r="AC17" t="str">
            <v>Yes</v>
          </cell>
          <cell r="AD17" t="str">
            <v>Yes</v>
          </cell>
          <cell r="AE17" t="str">
            <v>Exception (Please specify)</v>
          </cell>
          <cell r="AF17" t="str">
            <v>30 years</v>
          </cell>
          <cell r="AG17" t="str">
            <v>No</v>
          </cell>
          <cell r="AH17" t="str">
            <v>No</v>
          </cell>
        </row>
        <row r="18">
          <cell r="A18" t="str">
            <v>IAR0000027</v>
          </cell>
          <cell r="B18">
            <v>5</v>
          </cell>
          <cell r="C18" t="str">
            <v>Alyson Whitmarsh (ALWH2)</v>
          </cell>
          <cell r="D18">
            <v>43203.494302696803</v>
          </cell>
          <cell r="F18" t="str">
            <v>National Audit of Pulmonary Hypertension database (Audit Data, Linked to Office for National Statistics Mortality)</v>
          </cell>
          <cell r="G18" t="str">
            <v>Audit of pulmonary hypertension care and services</v>
          </cell>
          <cell r="H18" t="str">
            <v>2009</v>
          </cell>
          <cell r="I18"/>
          <cell r="J18" t="str">
            <v>Of a confidential or personal nature relating to patients, service users or the public</v>
          </cell>
          <cell r="K18" t="str">
            <v>Clinical Audit and Registries Management P0270/01</v>
          </cell>
          <cell r="L18" t="str">
            <v>Alyson Whitmarsh ( ALWH2 )</v>
          </cell>
          <cell r="M18" t="str">
            <v>Julie Michalowski ( JUMI1 )</v>
          </cell>
          <cell r="O18"/>
          <cell r="P18" t="str">
            <v>Direction (s.254 of Health &amp;amp; Social Care Act 2012)</v>
          </cell>
          <cell r="Q18" t="str">
            <v>Joint Data Controller</v>
          </cell>
          <cell r="R18" t="str">
            <v>NHS England</v>
          </cell>
          <cell r="S18"/>
          <cell r="U18"/>
          <cell r="W18" t="str">
            <v>Yes</v>
          </cell>
          <cell r="X18" t="str">
            <v>Yes</v>
          </cell>
          <cell r="Y18" t="str">
            <v>Yes</v>
          </cell>
          <cell r="Z18" t="str">
            <v>Yes</v>
          </cell>
          <cell r="AB18" t="str">
            <v>Yes</v>
          </cell>
          <cell r="AC18" t="str">
            <v>Yes</v>
          </cell>
          <cell r="AD18" t="str">
            <v>Yes</v>
          </cell>
          <cell r="AE18" t="str">
            <v>Exception (Please specify)</v>
          </cell>
          <cell r="AF18" t="str">
            <v>5 years</v>
          </cell>
          <cell r="AG18" t="str">
            <v>Yes</v>
          </cell>
          <cell r="AI18" t="e">
            <v>#N/A</v>
          </cell>
        </row>
        <row r="19">
          <cell r="A19" t="str">
            <v>IAR0000029</v>
          </cell>
          <cell r="B19">
            <v>13</v>
          </cell>
          <cell r="C19" t="str">
            <v>Alyson Whitmarsh (ALWH2)</v>
          </cell>
          <cell r="D19">
            <v>43212.4778455208</v>
          </cell>
          <cell r="F19" t="str">
            <v xml:space="preserve">NOA National Orthognathic Audit </v>
          </cell>
          <cell r="G19" t="str">
            <v>Audit of treatment and outcomes in Orthognathic Surgery</v>
          </cell>
          <cell r="H19" t="str">
            <v>20/06/2013</v>
          </cell>
          <cell r="I19"/>
          <cell r="J19" t="str">
            <v>Of a confidential or personal nature relating to patients, service users or the public</v>
          </cell>
          <cell r="K19" t="str">
            <v>Clinical Audit and Registries Management P0270/01</v>
          </cell>
          <cell r="L19" t="str">
            <v>Alyson Whitmarsh ( ALWH2 )</v>
          </cell>
          <cell r="M19" t="str">
            <v>Carla Howgate ( CAHO3 )</v>
          </cell>
          <cell r="O19"/>
          <cell r="P19" t="str">
            <v>Additional functions (s.270 of Health and Social Care Act 2012)</v>
          </cell>
          <cell r="Q19" t="str">
            <v>Data Processor</v>
          </cell>
          <cell r="S19"/>
          <cell r="U19"/>
          <cell r="V19" t="str">
            <v>No</v>
          </cell>
          <cell r="X19" t="str">
            <v>Yes</v>
          </cell>
          <cell r="Y19" t="str">
            <v>Yes</v>
          </cell>
          <cell r="Z19" t="str">
            <v>Yes</v>
          </cell>
          <cell r="AA19" t="str">
            <v>No</v>
          </cell>
          <cell r="AB19" t="str">
            <v>Yes</v>
          </cell>
          <cell r="AC19" t="str">
            <v>Yes</v>
          </cell>
          <cell r="AD19" t="str">
            <v>Yes</v>
          </cell>
          <cell r="AE19" t="str">
            <v>Exception (Please specify)</v>
          </cell>
          <cell r="AF19" t="str">
            <v>5yrs after closure of audit</v>
          </cell>
          <cell r="AG19" t="str">
            <v>No</v>
          </cell>
          <cell r="AH19" t="str">
            <v>No</v>
          </cell>
        </row>
        <row r="20">
          <cell r="A20" t="str">
            <v>IAR0000030</v>
          </cell>
          <cell r="B20">
            <v>12</v>
          </cell>
          <cell r="C20" t="str">
            <v>Alyson Whitmarsh (ALWH2)</v>
          </cell>
          <cell r="D20">
            <v>43212.477428240702</v>
          </cell>
          <cell r="F20" t="str">
            <v>N3MA National Third Molar Audit</v>
          </cell>
          <cell r="G20" t="str">
            <v>Audit of treatment and outcomes in wisdom tooth surgery</v>
          </cell>
          <cell r="H20" t="str">
            <v>20/06/2013</v>
          </cell>
          <cell r="I20"/>
          <cell r="J20" t="str">
            <v>Of a confidential or personal nature relating to patients, service users or the public</v>
          </cell>
          <cell r="K20" t="str">
            <v>Clinical Audit and Registries Management P0270/01</v>
          </cell>
          <cell r="L20" t="str">
            <v>Alyson Whitmarsh ( ALWH2 )</v>
          </cell>
          <cell r="M20" t="str">
            <v>Carla Howgate ( CAHO3 )</v>
          </cell>
          <cell r="O20"/>
          <cell r="P20" t="str">
            <v>Additional functions (s.270 of Health and Social Care Act 2012)</v>
          </cell>
          <cell r="Q20" t="str">
            <v>Data Processor</v>
          </cell>
          <cell r="S20"/>
          <cell r="U20"/>
          <cell r="V20" t="str">
            <v>No</v>
          </cell>
          <cell r="X20" t="str">
            <v>Yes</v>
          </cell>
          <cell r="Y20" t="str">
            <v>Yes</v>
          </cell>
          <cell r="Z20" t="str">
            <v>Yes</v>
          </cell>
          <cell r="AA20" t="str">
            <v>No</v>
          </cell>
          <cell r="AB20" t="str">
            <v>Yes</v>
          </cell>
          <cell r="AC20" t="str">
            <v>Yes</v>
          </cell>
          <cell r="AD20" t="str">
            <v>Yes</v>
          </cell>
          <cell r="AE20" t="str">
            <v>Exception (Please specify)</v>
          </cell>
          <cell r="AF20" t="str">
            <v>5yrs after closure of audit</v>
          </cell>
          <cell r="AG20" t="str">
            <v>No</v>
          </cell>
          <cell r="AH20" t="str">
            <v>No</v>
          </cell>
        </row>
        <row r="21">
          <cell r="A21" t="str">
            <v>IAR0000031</v>
          </cell>
          <cell r="B21">
            <v>9</v>
          </cell>
          <cell r="C21" t="str">
            <v>Alyson Whitmarsh (ALWH2)</v>
          </cell>
          <cell r="D21">
            <v>43203.624450463001</v>
          </cell>
          <cell r="F21" t="str">
            <v>National Pregancy in Diabetes Audit (NPID)</v>
          </cell>
          <cell r="G21" t="str">
            <v>Audit of pre gestational diabetes care</v>
          </cell>
          <cell r="H21" t="str">
            <v>08/06/2011</v>
          </cell>
          <cell r="I21"/>
          <cell r="J21" t="str">
            <v>Of a confidential or personal nature relating to patients, service users or the public</v>
          </cell>
          <cell r="K21" t="str">
            <v>Clinical Audit and Registries Management P0270/01</v>
          </cell>
          <cell r="L21" t="str">
            <v>Alyson Whitmarsh ( ALWH2 )</v>
          </cell>
          <cell r="M21" t="str">
            <v>Carla Howgate ( CAHO3 )</v>
          </cell>
          <cell r="O21"/>
          <cell r="P21" t="str">
            <v>Direction (s.254 of Health &amp;amp; Social Care Act 2012)</v>
          </cell>
          <cell r="Q21" t="str">
            <v>Joint Data Controller</v>
          </cell>
          <cell r="R21" t="str">
            <v>NHS England</v>
          </cell>
          <cell r="S21"/>
          <cell r="U21"/>
          <cell r="W21" t="str">
            <v>Yes</v>
          </cell>
          <cell r="X21" t="str">
            <v>Yes</v>
          </cell>
          <cell r="Y21" t="str">
            <v>Yes</v>
          </cell>
          <cell r="Z21" t="str">
            <v>Yes</v>
          </cell>
          <cell r="AA21" t="str">
            <v>No</v>
          </cell>
          <cell r="AB21" t="str">
            <v>Yes</v>
          </cell>
          <cell r="AC21" t="str">
            <v>Yes</v>
          </cell>
          <cell r="AD21" t="str">
            <v>Yes</v>
          </cell>
          <cell r="AE21" t="str">
            <v>Exception (Please specify)</v>
          </cell>
          <cell r="AF21" t="str">
            <v>5yrs after closure of audit</v>
          </cell>
          <cell r="AG21" t="str">
            <v>Yes</v>
          </cell>
          <cell r="AI21" t="e">
            <v>#N/A</v>
          </cell>
        </row>
        <row r="22">
          <cell r="A22" t="str">
            <v>IAR0000032</v>
          </cell>
          <cell r="B22">
            <v>10</v>
          </cell>
          <cell r="C22" t="str">
            <v>Alyson Whitmarsh (ALWH2)</v>
          </cell>
          <cell r="D22">
            <v>43212.465123993097</v>
          </cell>
          <cell r="F22" t="str">
            <v>Diabetes Prevention Programme</v>
          </cell>
          <cell r="G22" t="str">
            <v>Feasilbility study to identify if information about pre-diabetes can be collected from primary care alongside the NDA</v>
          </cell>
          <cell r="H22" t="str">
            <v>01/01/2016</v>
          </cell>
          <cell r="I22"/>
          <cell r="J22" t="str">
            <v>Of a confidential or personal nature relating to patients, service users or the public</v>
          </cell>
          <cell r="K22" t="str">
            <v>Clinical Audit and Registries Management P0270/01</v>
          </cell>
          <cell r="L22" t="str">
            <v>Alyson Whitmarsh ( ALWH2 )</v>
          </cell>
          <cell r="M22" t="str">
            <v>Gary Jevon ( GAJE1 )</v>
          </cell>
          <cell r="O22"/>
          <cell r="P22" t="str">
            <v>Direction (s.254 of Health &amp;amp; Social Care Act 2012)</v>
          </cell>
          <cell r="Q22" t="str">
            <v>Joint Data Controller</v>
          </cell>
          <cell r="R22" t="str">
            <v>NHS England</v>
          </cell>
          <cell r="S22"/>
          <cell r="U22"/>
          <cell r="W22" t="str">
            <v>Yes</v>
          </cell>
          <cell r="X22" t="str">
            <v>Yes</v>
          </cell>
          <cell r="Y22" t="str">
            <v>Yes</v>
          </cell>
          <cell r="Z22" t="str">
            <v>Yes</v>
          </cell>
          <cell r="AA22" t="str">
            <v>No</v>
          </cell>
          <cell r="AB22" t="str">
            <v>Yes</v>
          </cell>
          <cell r="AC22" t="str">
            <v>Yes</v>
          </cell>
          <cell r="AD22" t="str">
            <v>Yes</v>
          </cell>
          <cell r="AE22" t="str">
            <v>Exception (Please specify)</v>
          </cell>
          <cell r="AF22" t="str">
            <v>5 Years after close of audit</v>
          </cell>
          <cell r="AG22" t="str">
            <v>Yes</v>
          </cell>
          <cell r="AI22" t="e">
            <v>#N/A</v>
          </cell>
        </row>
        <row r="23">
          <cell r="A23" t="str">
            <v>IAR0000040</v>
          </cell>
          <cell r="B23">
            <v>11</v>
          </cell>
          <cell r="C23" t="str">
            <v>Alyson Whitmarsh (ALWH2)</v>
          </cell>
          <cell r="D23">
            <v>43212.464198611102</v>
          </cell>
          <cell r="F23" t="str">
            <v xml:space="preserve">National Diabetes Transition Audit (linked to Hospital Episode Statistics and Patient Episode Database Wales) </v>
          </cell>
          <cell r="G23" t="str">
            <v>To provide linkage between the National Paediatric Diabetes Audit and the National Diabetes Audit audit to audit transition as adolescents move from paediatric to adult services, the adult and paediatric audits are collected separately NDA Adults by NHS Digital and Paediatrics by RCPCH</v>
          </cell>
          <cell r="H23" t="str">
            <v>01/01/2003</v>
          </cell>
          <cell r="I23"/>
          <cell r="J23" t="str">
            <v>Of a confidential or personal nature relating to patients, service users or the public</v>
          </cell>
          <cell r="K23" t="str">
            <v>Clinical Audit and Registries Management P0270/01</v>
          </cell>
          <cell r="L23" t="str">
            <v>Alyson Whitmarsh ( ALWH2 )</v>
          </cell>
          <cell r="M23" t="str">
            <v>Gary Jevon ( GAJE1 )</v>
          </cell>
          <cell r="O23"/>
          <cell r="P23" t="str">
            <v>Direction (s.254 of Health &amp;amp; Social Care Act 2012)</v>
          </cell>
          <cell r="Q23" t="str">
            <v>Joint Data Controller</v>
          </cell>
          <cell r="S23"/>
          <cell r="U23"/>
          <cell r="W23" t="str">
            <v>Yes</v>
          </cell>
          <cell r="X23" t="str">
            <v>Yes</v>
          </cell>
          <cell r="Y23" t="str">
            <v>Yes</v>
          </cell>
          <cell r="Z23" t="str">
            <v>Yes</v>
          </cell>
          <cell r="AA23" t="str">
            <v>No</v>
          </cell>
          <cell r="AB23" t="str">
            <v>Yes</v>
          </cell>
          <cell r="AC23" t="str">
            <v>Yes</v>
          </cell>
          <cell r="AD23" t="str">
            <v>Yes</v>
          </cell>
          <cell r="AE23" t="str">
            <v>Exception (Please specify)</v>
          </cell>
          <cell r="AF23" t="str">
            <v>5yrs after closure of audit</v>
          </cell>
          <cell r="AG23" t="str">
            <v>Yes</v>
          </cell>
          <cell r="AI23" t="e">
            <v>#N/A</v>
          </cell>
        </row>
        <row r="24">
          <cell r="A24" t="str">
            <v>IAR0000041</v>
          </cell>
          <cell r="B24">
            <v>8</v>
          </cell>
          <cell r="C24" t="str">
            <v>Alyson Whitmarsh (ALWH2)</v>
          </cell>
          <cell r="D24">
            <v>43212.463609490696</v>
          </cell>
          <cell r="F24" t="str">
            <v>NDA National Diabetes Audit Core, (Audit data, linked Hospital Episode Statistics, Linked Office for National Statistics Mortality, Linked Patient Episode Data Wales)</v>
          </cell>
          <cell r="G24" t="str">
            <v>National Diabetes Audit Core data linked to HES, PEDW and Mortality data. Provide National information about the care people with diabetes receive against NICE Quality Standards. Local level data provided for benchmarking and to support local quality improvement activities to improve services and patient care</v>
          </cell>
          <cell r="H24" t="str">
            <v>01/2003</v>
          </cell>
          <cell r="I24"/>
          <cell r="J24" t="str">
            <v>Of a confidential or personal nature relating to patients, service users or the public</v>
          </cell>
          <cell r="K24" t="str">
            <v>Clinical Audit and Registries Management P0270/01</v>
          </cell>
          <cell r="L24" t="str">
            <v>Alyson Whitmarsh ( ALWH2 )</v>
          </cell>
          <cell r="M24" t="str">
            <v>Gary Jevon ( GAJE1 )</v>
          </cell>
          <cell r="O24"/>
          <cell r="P24" t="str">
            <v>Direction (s.254 of Health &amp;amp; Social Care Act 2012)</v>
          </cell>
          <cell r="Q24" t="str">
            <v>Joint Data Controller</v>
          </cell>
          <cell r="R24" t="str">
            <v>NHS England</v>
          </cell>
          <cell r="S24"/>
          <cell r="U24"/>
          <cell r="W24" t="str">
            <v>Yes</v>
          </cell>
          <cell r="X24" t="str">
            <v>Yes</v>
          </cell>
          <cell r="Y24" t="str">
            <v>Yes</v>
          </cell>
          <cell r="Z24" t="str">
            <v>Yes</v>
          </cell>
          <cell r="AA24" t="str">
            <v>No</v>
          </cell>
          <cell r="AB24" t="str">
            <v>Yes</v>
          </cell>
          <cell r="AC24" t="str">
            <v>Yes</v>
          </cell>
          <cell r="AD24" t="str">
            <v>Yes</v>
          </cell>
          <cell r="AE24" t="str">
            <v>Exception (Please specify)</v>
          </cell>
          <cell r="AF24" t="str">
            <v>5yrs after closure of audit</v>
          </cell>
          <cell r="AG24" t="str">
            <v>Yes</v>
          </cell>
          <cell r="AI24" t="e">
            <v>#N/A</v>
          </cell>
        </row>
        <row r="25">
          <cell r="A25" t="str">
            <v>IAR0000042</v>
          </cell>
          <cell r="B25">
            <v>19</v>
          </cell>
          <cell r="C25" t="str">
            <v>Alyson Whitmarsh (ALWH2)</v>
          </cell>
          <cell r="D25">
            <v>43203.567306909703</v>
          </cell>
          <cell r="F25" t="str">
            <v xml:space="preserve">National Diabetes Inpatient Audit (NaDIA) </v>
          </cell>
          <cell r="G25" t="str">
            <v>Quality of diabetes care during a hospital admission in England &amp; Wales</v>
          </cell>
          <cell r="H25" t="str">
            <v>27/09/2010</v>
          </cell>
          <cell r="I25"/>
          <cell r="J25" t="str">
            <v>Of a confidential or personal nature relating to patients, service users or the public</v>
          </cell>
          <cell r="K25" t="str">
            <v>Clinical Audit and Registries Management P0270/01</v>
          </cell>
          <cell r="L25" t="str">
            <v>Alyson Whitmarsh ( ALWH2 )</v>
          </cell>
          <cell r="M25" t="str">
            <v>Julie Michalowski ( JUMI1 )</v>
          </cell>
          <cell r="O25"/>
          <cell r="P25" t="str">
            <v>Direction (s.254 of Health &amp;amp; Social Care Act 2012)</v>
          </cell>
          <cell r="Q25" t="str">
            <v>Joint Data Controller</v>
          </cell>
          <cell r="R25" t="str">
            <v>NHS England</v>
          </cell>
          <cell r="S25"/>
          <cell r="U25"/>
          <cell r="W25" t="str">
            <v>Yes</v>
          </cell>
          <cell r="X25" t="str">
            <v>Yes</v>
          </cell>
          <cell r="Y25" t="str">
            <v>Yes</v>
          </cell>
          <cell r="Z25" t="str">
            <v>Yes</v>
          </cell>
          <cell r="AA25" t="str">
            <v>No</v>
          </cell>
          <cell r="AB25" t="str">
            <v>Yes</v>
          </cell>
          <cell r="AC25" t="str">
            <v>Yes</v>
          </cell>
          <cell r="AD25" t="str">
            <v>Yes</v>
          </cell>
          <cell r="AE25" t="str">
            <v>Exception (Please specify)</v>
          </cell>
          <cell r="AF25" t="str">
            <v>5 years after audit closure</v>
          </cell>
          <cell r="AG25" t="str">
            <v>Yes</v>
          </cell>
          <cell r="AI25" t="e">
            <v>#N/A</v>
          </cell>
        </row>
        <row r="26">
          <cell r="A26" t="str">
            <v>IAR0000043</v>
          </cell>
          <cell r="B26">
            <v>6</v>
          </cell>
          <cell r="C26" t="str">
            <v>Alyson Whitmarsh (ALWH2)</v>
          </cell>
          <cell r="D26">
            <v>43203.551983830999</v>
          </cell>
          <cell r="F26" t="str">
            <v>National Diabetes Footcare Audit (NDFA)</v>
          </cell>
          <cell r="G26" t="str">
            <v>To provide outputs for the NDFA audit reports and publication Office for National Statistics</v>
          </cell>
          <cell r="H26" t="str">
            <v>2014</v>
          </cell>
          <cell r="I26"/>
          <cell r="J26" t="str">
            <v>Of a confidential or personal nature relating to patients, service users or the public</v>
          </cell>
          <cell r="K26" t="str">
            <v>Clinical Audit and Registries Management P0270/01</v>
          </cell>
          <cell r="L26" t="str">
            <v>Alyson Whitmarsh ( ALWH2 )</v>
          </cell>
          <cell r="M26" t="str">
            <v>Julie Michalowski ( JUMI1 )</v>
          </cell>
          <cell r="O26"/>
          <cell r="P26" t="str">
            <v>Direction (s.254 of Health &amp;amp; Social Care Act 2012)</v>
          </cell>
          <cell r="Q26" t="str">
            <v>Joint Data Controller</v>
          </cell>
          <cell r="R26" t="str">
            <v>NHS England</v>
          </cell>
          <cell r="S26"/>
          <cell r="U26"/>
          <cell r="W26" t="str">
            <v>Yes</v>
          </cell>
          <cell r="X26" t="str">
            <v>Yes</v>
          </cell>
          <cell r="Y26" t="str">
            <v>Yes</v>
          </cell>
          <cell r="Z26" t="str">
            <v>Yes</v>
          </cell>
          <cell r="AA26" t="str">
            <v>No</v>
          </cell>
          <cell r="AB26" t="str">
            <v>Yes</v>
          </cell>
          <cell r="AC26" t="str">
            <v>Yes</v>
          </cell>
          <cell r="AD26" t="str">
            <v>Yes</v>
          </cell>
          <cell r="AE26" t="str">
            <v>Exception (Please specify)</v>
          </cell>
          <cell r="AF26" t="str">
            <v>5yrs after closure of audit</v>
          </cell>
          <cell r="AG26" t="str">
            <v>Yes</v>
          </cell>
          <cell r="AI26" t="e">
            <v>#N/A</v>
          </cell>
        </row>
        <row r="27">
          <cell r="A27" t="str">
            <v>IAR0000044</v>
          </cell>
          <cell r="B27">
            <v>11</v>
          </cell>
          <cell r="C27" t="str">
            <v>Alyson Whitmarsh (ALWH2)</v>
          </cell>
          <cell r="D27">
            <v>43208.692523761601</v>
          </cell>
          <cell r="F27" t="str">
            <v>Breast and Cosmetic Implant Registry (BCIR)</v>
          </cell>
          <cell r="G27" t="str">
            <v>A consented registry which stores patients implant and surgery information so can be used in the event of an implant recall</v>
          </cell>
          <cell r="H27" t="str">
            <v>10/2016</v>
          </cell>
          <cell r="I27"/>
          <cell r="J27" t="str">
            <v>Of a confidential or personal nature relating to patients, service users or the public</v>
          </cell>
          <cell r="K27" t="str">
            <v>Clinical Audit and Registries Management P0270/01</v>
          </cell>
          <cell r="L27" t="str">
            <v>Alyson Whitmarsh ( ALWH2 )</v>
          </cell>
          <cell r="M27" t="str">
            <v>Alison Roe ( ALRO3 )</v>
          </cell>
          <cell r="O27"/>
          <cell r="P27" t="str">
            <v>Direction (s.254 of Health &amp;amp; Social Care Act 2012)</v>
          </cell>
          <cell r="Q27" t="str">
            <v>Data Controller</v>
          </cell>
          <cell r="S27"/>
          <cell r="T27" t="str">
            <v>The data subject has given consent to the processing of his or her personal data for one or more specific purposes</v>
          </cell>
          <cell r="U27"/>
          <cell r="W27" t="str">
            <v>Yes</v>
          </cell>
          <cell r="X27" t="str">
            <v>Yes</v>
          </cell>
          <cell r="Y27" t="str">
            <v>Yes</v>
          </cell>
          <cell r="Z27" t="str">
            <v>Yes</v>
          </cell>
          <cell r="AA27" t="str">
            <v>Yes</v>
          </cell>
          <cell r="AB27" t="str">
            <v>Yes</v>
          </cell>
          <cell r="AC27" t="str">
            <v>Yes</v>
          </cell>
          <cell r="AD27" t="str">
            <v>Yes</v>
          </cell>
          <cell r="AE27" t="str">
            <v>Exception (Please specify)</v>
          </cell>
          <cell r="AF27" t="str">
            <v>5yrs after closure of registry (if occurs)</v>
          </cell>
          <cell r="AG27" t="str">
            <v>No</v>
          </cell>
          <cell r="AI27" t="e">
            <v>#N/A</v>
          </cell>
        </row>
        <row r="28">
          <cell r="A28" t="str">
            <v>IAR0000045</v>
          </cell>
          <cell r="B28">
            <v>8</v>
          </cell>
          <cell r="C28" t="str">
            <v>Alyson Whitmarsh (ALWH2)</v>
          </cell>
          <cell r="D28">
            <v>43212.4784594097</v>
          </cell>
          <cell r="F28" t="str">
            <v xml:space="preserve">IBD Registry </v>
          </cell>
          <cell r="G28" t="str">
            <v xml:space="preserve">Register of people with IBD, including clinical data in addition to simply fact of IBD, collected on behalf of the British Society of Gastroenterology (BSG). 
</v>
          </cell>
          <cell r="H28" t="str">
            <v>21/05/2015</v>
          </cell>
          <cell r="I28"/>
          <cell r="J28" t="str">
            <v>Of a confidential or personal nature relating to patients, service users or the public</v>
          </cell>
          <cell r="K28" t="str">
            <v>Clinical Audit and Registries Management P0270/01</v>
          </cell>
          <cell r="L28" t="str">
            <v>Alyson Whitmarsh ( ALWH2 )</v>
          </cell>
          <cell r="M28" t="str">
            <v>Peter Knighton ( PEKN2 )</v>
          </cell>
          <cell r="O28"/>
          <cell r="P28" t="str">
            <v>Additional functions (s.270 of Health and Social Care Act 2012)</v>
          </cell>
          <cell r="Q28" t="str">
            <v>Data Processor</v>
          </cell>
          <cell r="S28"/>
          <cell r="U28"/>
          <cell r="V28" t="str">
            <v>Yes</v>
          </cell>
          <cell r="W28" t="str">
            <v>No</v>
          </cell>
          <cell r="X28" t="str">
            <v>Yes</v>
          </cell>
          <cell r="Y28" t="str">
            <v>Yes</v>
          </cell>
          <cell r="Z28" t="str">
            <v>Yes</v>
          </cell>
          <cell r="AA28" t="str">
            <v>Yes</v>
          </cell>
          <cell r="AB28" t="str">
            <v>Yes</v>
          </cell>
          <cell r="AC28" t="str">
            <v>Yes</v>
          </cell>
          <cell r="AD28" t="str">
            <v>Yes</v>
          </cell>
          <cell r="AE28" t="str">
            <v>Exception (Please specify)</v>
          </cell>
          <cell r="AF28" t="str">
            <v>5yrs after closure of audit</v>
          </cell>
          <cell r="AG28" t="str">
            <v>Yes</v>
          </cell>
          <cell r="AH28" t="str">
            <v>No</v>
          </cell>
        </row>
        <row r="29">
          <cell r="A29" t="str">
            <v>IAR0000046</v>
          </cell>
          <cell r="B29">
            <v>11</v>
          </cell>
          <cell r="C29" t="str">
            <v>Alyson Whitmarsh (ALWH2)</v>
          </cell>
          <cell r="D29">
            <v>43203.5924051736</v>
          </cell>
          <cell r="F29" t="str">
            <v>Out of area placements (OAPs) in Mental Health Services</v>
          </cell>
          <cell r="G29" t="str">
            <v>Interim collection of information about out of area placements (OAPs) for adults in acute mental health inpatient services</v>
          </cell>
          <cell r="H29" t="str">
            <v>10/2016</v>
          </cell>
          <cell r="I29"/>
          <cell r="J29" t="str">
            <v>Of a confidential or personal nature relating to patients, service users or the public</v>
          </cell>
          <cell r="K29" t="str">
            <v>Clinical Audit and Registries Management P0270/01</v>
          </cell>
          <cell r="L29" t="str">
            <v>Alyson Whitmarsh ( ALWH2 )</v>
          </cell>
          <cell r="M29" t="str">
            <v>Sharon Thandi ( SHTH1 )</v>
          </cell>
          <cell r="O29"/>
          <cell r="P29" t="str">
            <v>Direction (s.254 of Health &amp;amp; Social Care Act 2012)</v>
          </cell>
          <cell r="Q29" t="str">
            <v>Data Controller</v>
          </cell>
          <cell r="S29"/>
          <cell r="T29" t="str">
            <v>Processing is necessary for compliance with a legal obligation to which the controller is subject</v>
          </cell>
          <cell r="U29"/>
          <cell r="W29" t="str">
            <v>Yes</v>
          </cell>
          <cell r="X29" t="str">
            <v>Yes</v>
          </cell>
          <cell r="Y29" t="str">
            <v>Yes</v>
          </cell>
          <cell r="Z29" t="str">
            <v>Yes</v>
          </cell>
          <cell r="AA29" t="str">
            <v>Yes</v>
          </cell>
          <cell r="AB29" t="str">
            <v>Yes</v>
          </cell>
          <cell r="AC29" t="str">
            <v>Yes</v>
          </cell>
          <cell r="AD29" t="str">
            <v>Yes</v>
          </cell>
          <cell r="AE29" t="str">
            <v>Exception (Please specify)</v>
          </cell>
          <cell r="AF29" t="str">
            <v>5yrs after closure of the collection</v>
          </cell>
          <cell r="AG29" t="str">
            <v>No</v>
          </cell>
          <cell r="AI29" t="e">
            <v>#N/A</v>
          </cell>
        </row>
        <row r="30">
          <cell r="A30" t="str">
            <v>IAR0000048</v>
          </cell>
          <cell r="B30">
            <v>7</v>
          </cell>
          <cell r="C30" t="str">
            <v>Alyson Whitmarsh (ALWH2)</v>
          </cell>
          <cell r="D30">
            <v>43212.478886261597</v>
          </cell>
          <cell r="F30" t="str">
            <v>NOGA Oesophago-gastric Cancer Audit (Audit Data, Linked to Hospital Episode Statistics, Linked to Office for National Statistics Mortality, Linked to Radiotherapy Dataset, Linked to Patient Episode Data Wales, linked to Systemic Anti-Cancer Therapy, linked to Intensive Care National Audit and Research Centre)</v>
          </cell>
          <cell r="G30" t="str">
            <v>To give clinicians and healthcare organisations  reliable information that helps them review performance and make improvements.  Data is collected on the Clinical Audit Support Unit Clinical Audit Platform</v>
          </cell>
          <cell r="H30" t="str">
            <v>2007</v>
          </cell>
          <cell r="I30"/>
          <cell r="J30" t="str">
            <v>Of a confidential or personal nature relating to patients, service users or the public</v>
          </cell>
          <cell r="K30" t="str">
            <v>Clinical Audit and Registries Management P0270/01</v>
          </cell>
          <cell r="L30" t="str">
            <v>Alyson Whitmarsh ( ALWH2 )</v>
          </cell>
          <cell r="O30"/>
          <cell r="P30" t="str">
            <v>Additional functions (s.270 of Health and Social Care Act 2012)</v>
          </cell>
          <cell r="Q30" t="str">
            <v>Data Processor</v>
          </cell>
          <cell r="S30"/>
          <cell r="U30"/>
          <cell r="V30" t="str">
            <v>Yes</v>
          </cell>
          <cell r="X30" t="str">
            <v>Yes</v>
          </cell>
          <cell r="Y30" t="str">
            <v>Yes</v>
          </cell>
          <cell r="Z30" t="str">
            <v>Yes</v>
          </cell>
          <cell r="AB30" t="str">
            <v>Yes</v>
          </cell>
          <cell r="AC30" t="str">
            <v>Yes</v>
          </cell>
          <cell r="AD30" t="str">
            <v>Yes</v>
          </cell>
          <cell r="AE30" t="str">
            <v>Exception (Please specify)</v>
          </cell>
          <cell r="AF30" t="str">
            <v>5yrs after closure of audit</v>
          </cell>
          <cell r="AG30" t="str">
            <v>Yes</v>
          </cell>
          <cell r="AH30" t="str">
            <v>No</v>
          </cell>
        </row>
        <row r="31">
          <cell r="A31" t="str">
            <v>IAR0000049</v>
          </cell>
          <cell r="B31">
            <v>10</v>
          </cell>
          <cell r="C31" t="str">
            <v>Alyson Whitmarsh (ALWH2)</v>
          </cell>
          <cell r="D31">
            <v>43215.5122913542</v>
          </cell>
          <cell r="F31" t="str">
            <v>FGM Female Genital Mutilation Prevalence Dataset</v>
          </cell>
          <cell r="G31" t="str">
            <v xml:space="preserve">To identify the prevalence of Female Genital Mutilation presenting at acute trusts.
</v>
          </cell>
          <cell r="H31" t="str">
            <v>01/04/2014</v>
          </cell>
          <cell r="I31" t="str">
            <v>31/03/2015</v>
          </cell>
          <cell r="J31" t="str">
            <v>Relating to non- confidential/ non- personal data</v>
          </cell>
          <cell r="K31" t="str">
            <v>Clinical Audit and Registries Management P0270/01</v>
          </cell>
          <cell r="L31" t="str">
            <v>Alyson Whitmarsh ( ALWH2 )</v>
          </cell>
          <cell r="M31" t="str">
            <v>Peter Knighton ( PEKN2 )</v>
          </cell>
          <cell r="O31"/>
          <cell r="P31" t="str">
            <v>Not sure</v>
          </cell>
          <cell r="Q31" t="str">
            <v>Data Processor</v>
          </cell>
          <cell r="S31"/>
          <cell r="U31"/>
          <cell r="V31" t="str">
            <v>Yes</v>
          </cell>
          <cell r="X31" t="str">
            <v>No</v>
          </cell>
          <cell r="Y31" t="str">
            <v>No</v>
          </cell>
          <cell r="Z31" t="str">
            <v>Yes</v>
          </cell>
          <cell r="AA31" t="str">
            <v>Yes</v>
          </cell>
          <cell r="AB31" t="str">
            <v>Not sure</v>
          </cell>
          <cell r="AC31" t="str">
            <v>Yes</v>
          </cell>
          <cell r="AD31" t="str">
            <v>Yes</v>
          </cell>
          <cell r="AE31" t="str">
            <v>Exception (Please specify)</v>
          </cell>
          <cell r="AF31" t="str">
            <v>5yrs after closure of audit</v>
          </cell>
          <cell r="AG31" t="str">
            <v>No</v>
          </cell>
          <cell r="AH31" t="str">
            <v>No</v>
          </cell>
        </row>
        <row r="32">
          <cell r="A32" t="str">
            <v>IAR0000051</v>
          </cell>
          <cell r="B32">
            <v>10</v>
          </cell>
          <cell r="C32" t="str">
            <v>Alyson Whitmarsh (ALWH2)</v>
          </cell>
          <cell r="D32">
            <v>43207.5084333333</v>
          </cell>
          <cell r="F32" t="str">
            <v>FGM Female Genital Mutilation Enhanced Dataset</v>
          </cell>
          <cell r="G32" t="str">
            <v>To identify women and girls with Female Genital Mutilation who are being cared for by the NHS in England at acute, mental health and GP services. The data collected is used to produce information that helps to improve how the NHS supports women and girls who have had or who are at risk of FGM, plan the local NHS services needed both now and in the future, help other organisations e.g. local authorities to develop plans to stop FGM happening in local communities. The data collected is used to publish reports as an official statistic every quarter.</v>
          </cell>
          <cell r="H32" t="str">
            <v>01/04/2015</v>
          </cell>
          <cell r="I32"/>
          <cell r="J32" t="str">
            <v>Of a confidential or personal nature relating to patients, service users or the public</v>
          </cell>
          <cell r="K32" t="str">
            <v>Clinical Audit and Registries Management P0270/01</v>
          </cell>
          <cell r="L32" t="str">
            <v>Alyson Whitmarsh ( ALWH2 )</v>
          </cell>
          <cell r="M32" t="str">
            <v>Peter Knighton ( PEKN2 )</v>
          </cell>
          <cell r="O32"/>
          <cell r="P32" t="str">
            <v>Direction (s.254 of Health &amp;amp; Social Care Act 2012)</v>
          </cell>
          <cell r="Q32" t="str">
            <v>Joint Data Controller</v>
          </cell>
          <cell r="R32" t="str">
            <v>NHS England</v>
          </cell>
          <cell r="S32"/>
          <cell r="U32"/>
          <cell r="W32" t="str">
            <v>Yes</v>
          </cell>
          <cell r="X32" t="str">
            <v>Yes</v>
          </cell>
          <cell r="Y32" t="str">
            <v>Yes</v>
          </cell>
          <cell r="Z32" t="str">
            <v>Yes</v>
          </cell>
          <cell r="AA32" t="str">
            <v>Yes</v>
          </cell>
          <cell r="AB32" t="str">
            <v>Yes</v>
          </cell>
          <cell r="AC32" t="str">
            <v>Yes</v>
          </cell>
          <cell r="AD32" t="str">
            <v>Yes</v>
          </cell>
          <cell r="AE32" t="str">
            <v>Exception (Please specify)</v>
          </cell>
          <cell r="AF32" t="str">
            <v>5yrs after closure of audit</v>
          </cell>
          <cell r="AG32" t="str">
            <v>No</v>
          </cell>
          <cell r="AI32" t="e">
            <v>#N/A</v>
          </cell>
        </row>
        <row r="33">
          <cell r="A33" t="str">
            <v>IAR0000056</v>
          </cell>
          <cell r="B33">
            <v>6</v>
          </cell>
          <cell r="C33" t="str">
            <v>Alyson Whitmarsh (ALWH2)</v>
          </cell>
          <cell r="D33">
            <v>43212.479321643499</v>
          </cell>
          <cell r="F33" t="str">
            <v xml:space="preserve">COPD National Chronic Obstructive Pulmonary Disease Audit </v>
          </cell>
          <cell r="G33" t="str">
            <v xml:space="preserve">Measurement and improvement of service quality for patients. Consists of primary care data from Wales, secondary care from England and Wales and Pulmonary Rehab data from England and Wales. </v>
          </cell>
          <cell r="H33" t="str">
            <v>2013</v>
          </cell>
          <cell r="I33" t="str">
            <v>2017</v>
          </cell>
          <cell r="J33" t="str">
            <v>Of a confidential or personal nature relating to patients, service users or the public</v>
          </cell>
          <cell r="K33" t="str">
            <v>Clinical Audit and Registries Management P0270/01</v>
          </cell>
          <cell r="L33" t="str">
            <v>Alyson Whitmarsh ( ALWH2 )</v>
          </cell>
          <cell r="M33" t="str">
            <v>Alison Roe ( ALRO3 )</v>
          </cell>
          <cell r="O33"/>
          <cell r="P33" t="str">
            <v>Additional functions (s.270 of Health and Social Care Act 2012)</v>
          </cell>
          <cell r="Q33" t="str">
            <v>Data Processor</v>
          </cell>
          <cell r="S33"/>
          <cell r="U33"/>
          <cell r="V33" t="str">
            <v>Yes</v>
          </cell>
          <cell r="X33" t="str">
            <v>Yes</v>
          </cell>
          <cell r="Y33" t="str">
            <v>Yes</v>
          </cell>
          <cell r="Z33" t="str">
            <v>Yes</v>
          </cell>
          <cell r="AB33" t="str">
            <v>Yes</v>
          </cell>
          <cell r="AC33" t="str">
            <v>Yes</v>
          </cell>
          <cell r="AD33" t="str">
            <v>Yes</v>
          </cell>
          <cell r="AE33" t="str">
            <v>Exception (Please specify)</v>
          </cell>
          <cell r="AF33" t="str">
            <v>5yrs after closure of audit</v>
          </cell>
          <cell r="AG33" t="str">
            <v>Yes</v>
          </cell>
          <cell r="AH33" t="str">
            <v>No</v>
          </cell>
        </row>
        <row r="34">
          <cell r="A34" t="str">
            <v>IAR0000058</v>
          </cell>
          <cell r="B34">
            <v>6</v>
          </cell>
          <cell r="C34" t="str">
            <v>Alyson Whitmarsh (ALWH2)</v>
          </cell>
          <cell r="D34">
            <v>43212.479691898101</v>
          </cell>
          <cell r="F34" t="str">
            <v xml:space="preserve">NACR National Audit of Cardiac Rehabilitation </v>
          </cell>
          <cell r="G34" t="str">
            <v>To improve cardiac rehabilitation services which are known to dramatically reduce cardiac mortality and morbidity both at local and national levels. Data is collected on to the Clinical Audit Platform.</v>
          </cell>
          <cell r="H34" t="str">
            <v>2006</v>
          </cell>
          <cell r="I34"/>
          <cell r="J34" t="str">
            <v>Of a confidential or personal nature relating to patients, service users or the public</v>
          </cell>
          <cell r="K34" t="str">
            <v>Clinical Audit and Registries Management P0270/01</v>
          </cell>
          <cell r="L34" t="str">
            <v>Alyson Whitmarsh ( ALWH2 )</v>
          </cell>
          <cell r="M34" t="str">
            <v>Gary Jevon ( GAJE1 )</v>
          </cell>
          <cell r="O34"/>
          <cell r="P34" t="str">
            <v>Additional functions (s.270 of Health and Social Care Act 2012)</v>
          </cell>
          <cell r="Q34" t="str">
            <v>Data Processor</v>
          </cell>
          <cell r="S34"/>
          <cell r="U34"/>
          <cell r="V34" t="str">
            <v>Yes</v>
          </cell>
          <cell r="X34" t="str">
            <v>Yes</v>
          </cell>
          <cell r="Y34" t="str">
            <v>Yes</v>
          </cell>
          <cell r="Z34" t="str">
            <v>Yes</v>
          </cell>
          <cell r="AB34" t="str">
            <v>Yes</v>
          </cell>
          <cell r="AC34" t="str">
            <v>Yes</v>
          </cell>
          <cell r="AD34" t="str">
            <v>Yes</v>
          </cell>
          <cell r="AE34" t="str">
            <v>Exception (Please specify)</v>
          </cell>
          <cell r="AF34" t="str">
            <v>5yrs after closure of audit</v>
          </cell>
          <cell r="AG34" t="str">
            <v>No</v>
          </cell>
          <cell r="AH34" t="str">
            <v>No</v>
          </cell>
        </row>
        <row r="35">
          <cell r="A35" t="str">
            <v>IAR0000061</v>
          </cell>
          <cell r="B35">
            <v>6</v>
          </cell>
          <cell r="C35" t="str">
            <v>Alyson Whitmarsh (ALWH2)</v>
          </cell>
          <cell r="D35">
            <v>43212.480080439796</v>
          </cell>
          <cell r="F35" t="str">
            <v>Community-Based Surgery Audit</v>
          </cell>
          <cell r="G35" t="str">
            <v>Audit of minor surgery carried out in community settings</v>
          </cell>
          <cell r="H35" t="str">
            <v>01/04/2013</v>
          </cell>
          <cell r="I35" t="str">
            <v>31/03/2016</v>
          </cell>
          <cell r="J35" t="str">
            <v>Of a confidential or personal nature relating to patients, service users or the public</v>
          </cell>
          <cell r="K35" t="str">
            <v>Clinical Audit and Registries Management P0270/01</v>
          </cell>
          <cell r="L35" t="str">
            <v>Alyson Whitmarsh ( ALWH2 )</v>
          </cell>
          <cell r="M35" t="str">
            <v>Alison Roe ( ALRO3 )</v>
          </cell>
          <cell r="O35"/>
          <cell r="P35" t="str">
            <v>Additional functions (s.270 of Health and Social Care Act 2012)</v>
          </cell>
          <cell r="Q35" t="str">
            <v>Data Processor</v>
          </cell>
          <cell r="S35"/>
          <cell r="U35"/>
          <cell r="V35" t="str">
            <v>No</v>
          </cell>
          <cell r="X35" t="str">
            <v>Yes</v>
          </cell>
          <cell r="Y35" t="str">
            <v>Yes</v>
          </cell>
          <cell r="Z35" t="str">
            <v>Yes</v>
          </cell>
          <cell r="AB35" t="str">
            <v>Yes</v>
          </cell>
          <cell r="AC35" t="str">
            <v>Yes</v>
          </cell>
          <cell r="AD35" t="str">
            <v>Yes</v>
          </cell>
          <cell r="AE35" t="str">
            <v>Exception (Please specify)</v>
          </cell>
          <cell r="AF35" t="str">
            <v>5yrs after closure of audit</v>
          </cell>
          <cell r="AG35" t="str">
            <v>No</v>
          </cell>
          <cell r="AH35" t="str">
            <v>No</v>
          </cell>
        </row>
        <row r="36">
          <cell r="A36" t="str">
            <v>IAR0000062</v>
          </cell>
          <cell r="B36">
            <v>6</v>
          </cell>
          <cell r="C36" t="str">
            <v>Alyson Whitmarsh (ALWH2)</v>
          </cell>
          <cell r="D36">
            <v>43212.480476539298</v>
          </cell>
          <cell r="F36" t="str">
            <v>NBCA National Bowel Cancer Audit (Audit Data, linked to Hospital Episode Statistics, Office for National Statistics Mortality, Radiotherapy Dataset, Patient Episode Data Wales, Systemic Anti-Cancer Therapy data, PROMS, National Emergency Laparotomy Audit.  In future will be linked to PREMS, Intensive Care National Audit and Research Centre data, Cancer Registration and Cancer Outcomes and Services dataset)</v>
          </cell>
          <cell r="G36" t="str">
            <v xml:space="preserve">To give clinicians and healthcare organisations reliable information that helps them review performance and make improvements.  Data is collected on the Clinical Audit Support Unit Clinical Audit Platform
</v>
          </cell>
          <cell r="H36" t="str">
            <v>2002</v>
          </cell>
          <cell r="I36"/>
          <cell r="J36" t="str">
            <v>Of a confidential or personal nature relating to patients, service users or the public</v>
          </cell>
          <cell r="K36" t="str">
            <v>Clinical Audit and Registries Management P0270/01</v>
          </cell>
          <cell r="L36" t="str">
            <v>Alyson Whitmarsh ( ALWH2 )</v>
          </cell>
          <cell r="M36" t="str">
            <v>Alison Roe ( ALRO3 )</v>
          </cell>
          <cell r="O36"/>
          <cell r="P36" t="str">
            <v>Additional functions (s.270 of Health and Social Care Act 2012)</v>
          </cell>
          <cell r="Q36" t="str">
            <v>Data Processor</v>
          </cell>
          <cell r="S36"/>
          <cell r="U36"/>
          <cell r="V36" t="str">
            <v>Yes</v>
          </cell>
          <cell r="X36" t="str">
            <v>Yes</v>
          </cell>
          <cell r="Y36" t="str">
            <v>Yes</v>
          </cell>
          <cell r="Z36" t="str">
            <v>Yes</v>
          </cell>
          <cell r="AB36" t="str">
            <v>Yes</v>
          </cell>
          <cell r="AC36" t="str">
            <v>Yes</v>
          </cell>
          <cell r="AD36" t="str">
            <v>Yes</v>
          </cell>
          <cell r="AE36" t="str">
            <v>Exception (Please specify)</v>
          </cell>
          <cell r="AF36" t="str">
            <v>5 years after end of contract</v>
          </cell>
          <cell r="AG36" t="str">
            <v>Yes</v>
          </cell>
          <cell r="AH36" t="str">
            <v>No</v>
          </cell>
        </row>
        <row r="37">
          <cell r="A37" t="str">
            <v>IAR0000065</v>
          </cell>
          <cell r="B37">
            <v>6</v>
          </cell>
          <cell r="C37" t="str">
            <v>Alyson Whitmarsh (ALWH2)</v>
          </cell>
          <cell r="D37">
            <v>43212.480912465297</v>
          </cell>
          <cell r="F37" t="str">
            <v>National Dementia and Antipsychotics Prescribing Audit</v>
          </cell>
          <cell r="G37" t="str">
            <v>The National Dementia and Antipsychotic Prescribing Audit collects information from GP practices on the prescribing of antipsychotic drugs for people with dementia. It aims to gather information from primary care to establish a national picture of prescribing antipsychotic medication in people with dementia</v>
          </cell>
          <cell r="H37" t="str">
            <v>2006</v>
          </cell>
          <cell r="I37" t="str">
            <v>2010</v>
          </cell>
          <cell r="J37" t="str">
            <v>Of a confidential or personal nature relating to patients, service users or the public</v>
          </cell>
          <cell r="K37" t="str">
            <v>Clinical Audit and Registries Management P0270/01</v>
          </cell>
          <cell r="L37" t="str">
            <v>Alyson Whitmarsh ( ALWH2 )</v>
          </cell>
          <cell r="M37" t="str">
            <v>Alison Roe ( ALRO3 )</v>
          </cell>
          <cell r="O37"/>
          <cell r="P37" t="str">
            <v>Additional functions (s.270 of Health and Social Care Act 2012)</v>
          </cell>
          <cell r="Q37" t="str">
            <v>Data Processor</v>
          </cell>
          <cell r="S37"/>
          <cell r="U37"/>
          <cell r="V37" t="str">
            <v>No</v>
          </cell>
          <cell r="X37" t="str">
            <v>Yes</v>
          </cell>
          <cell r="Y37" t="str">
            <v>Yes</v>
          </cell>
          <cell r="Z37" t="str">
            <v>Yes</v>
          </cell>
          <cell r="AA37" t="str">
            <v>No</v>
          </cell>
          <cell r="AB37" t="str">
            <v>Yes</v>
          </cell>
          <cell r="AC37" t="str">
            <v>Yes</v>
          </cell>
          <cell r="AD37" t="str">
            <v>Yes</v>
          </cell>
          <cell r="AE37" t="str">
            <v>Exception (Please specify)</v>
          </cell>
          <cell r="AF37" t="str">
            <v>5yrs after closure of audit</v>
          </cell>
          <cell r="AG37" t="str">
            <v>No</v>
          </cell>
          <cell r="AH37" t="str">
            <v>No</v>
          </cell>
        </row>
        <row r="38">
          <cell r="A38" t="str">
            <v>IAR0000067</v>
          </cell>
          <cell r="B38">
            <v>4</v>
          </cell>
          <cell r="C38" t="str">
            <v>Angela Faulding (ANFA)</v>
          </cell>
          <cell r="D38">
            <v>43213.374649502301</v>
          </cell>
          <cell r="F38" t="str">
            <v>NHS Data Model and Dictionary Version 3</v>
          </cell>
          <cell r="G38" t="str">
            <v>The NHS Data Model and Dictionary provides a reference point for approved Information Standards Notices to support health care activities within the NHS in England. It has been developed for everyone who is actively involved in the collection of data and the management of information in the NHS.</v>
          </cell>
          <cell r="H38" t="str">
            <v>1 May 2005</v>
          </cell>
          <cell r="I38"/>
          <cell r="J38" t="str">
            <v>Relating to non- confidential/ non- personal data</v>
          </cell>
          <cell r="K38" t="str">
            <v>Data Dictionary P0548/14</v>
          </cell>
          <cell r="L38" t="str">
            <v>Angela Faulding ( ANFA )</v>
          </cell>
          <cell r="M38"/>
          <cell r="O38"/>
          <cell r="S38"/>
          <cell r="U38"/>
          <cell r="AB38" t="str">
            <v>Yes</v>
          </cell>
          <cell r="AC38" t="str">
            <v>Yes</v>
          </cell>
          <cell r="AD38" t="str">
            <v>Yes</v>
          </cell>
          <cell r="AE38" t="str">
            <v>Exception (Please specify)</v>
          </cell>
          <cell r="AF38" t="str">
            <v>Reference data requiring long term archive</v>
          </cell>
          <cell r="AG38" t="str">
            <v>Yes</v>
          </cell>
          <cell r="AH38" t="str">
            <v>No</v>
          </cell>
        </row>
        <row r="39">
          <cell r="A39" t="str">
            <v>IAR0000068</v>
          </cell>
          <cell r="B39">
            <v>13</v>
          </cell>
          <cell r="C39" t="str">
            <v>Nick Armitage (NIAR1)</v>
          </cell>
          <cell r="D39">
            <v>43213.4616209491</v>
          </cell>
          <cell r="F39" t="str">
            <v>Hospital and Community Health Services workforce Minimum Data Set (wMDS)</v>
          </cell>
          <cell r="G39" t="str">
            <v>Storage of individual level workforce information collected from non-ESR providers of NHS funded care - Independent Sector and non-ESR FTs, collected through the workforce Minimum Data Set Collection Vehicle (wMDSCV) in response to the wMDS collection - http://content.digital.nhs.uk/wmds</v>
          </cell>
          <cell r="H39" t="str">
            <v>01/05/2015</v>
          </cell>
          <cell r="I39"/>
          <cell r="J39" t="str">
            <v>Of a confidential or personal nature relating to staff</v>
          </cell>
          <cell r="K39" t="str">
            <v>Workforce and Estates Activities P0272/01</v>
          </cell>
          <cell r="L39" t="str">
            <v>Kate Bedford ( KAAN2 )</v>
          </cell>
          <cell r="M39" t="str">
            <v>Nick Armitage ( NIAR1 )</v>
          </cell>
          <cell r="N39" t="str">
            <v>Not sure</v>
          </cell>
          <cell r="O39"/>
          <cell r="P39" t="str">
            <v>Commencement order</v>
          </cell>
          <cell r="Q39" t="str">
            <v>Joint Data Controller</v>
          </cell>
          <cell r="R39" t="str">
            <v>DH</v>
          </cell>
          <cell r="S39"/>
          <cell r="T39" t="str">
            <v>Processing is necessary for compliance with a legal obligation to which the controller is subject, Processing is necessary for the performance of a task carried out in the public interest or in the exercise of official authority vested in the controller</v>
          </cell>
          <cell r="U39"/>
          <cell r="W39" t="str">
            <v>Yes</v>
          </cell>
          <cell r="X39" t="str">
            <v>No</v>
          </cell>
          <cell r="Y39" t="str">
            <v>Yes</v>
          </cell>
          <cell r="Z39" t="str">
            <v>Yes</v>
          </cell>
          <cell r="AA39" t="str">
            <v>Yes</v>
          </cell>
          <cell r="AB39" t="str">
            <v>Yes</v>
          </cell>
          <cell r="AC39" t="str">
            <v>Yes</v>
          </cell>
          <cell r="AD39" t="str">
            <v>Yes</v>
          </cell>
          <cell r="AE39" t="str">
            <v>8 years</v>
          </cell>
          <cell r="AF39"/>
          <cell r="AG39" t="str">
            <v>Yes</v>
          </cell>
          <cell r="AI39" t="e">
            <v>#N/A</v>
          </cell>
        </row>
        <row r="40">
          <cell r="A40" t="str">
            <v>IAR0000070</v>
          </cell>
          <cell r="B40">
            <v>6</v>
          </cell>
          <cell r="C40" t="str">
            <v>Neil Gibbs (NEGI1)</v>
          </cell>
          <cell r="D40">
            <v>43209.628226932902</v>
          </cell>
          <cell r="F40" t="str">
            <v>Pandemic flu registration data</v>
          </cell>
          <cell r="G40" t="str">
            <v>Patient confidential data registered on an internet portal to enable diagnosis of flu symptoms and potentially issue medication for collection.</v>
          </cell>
          <cell r="H40" t="str">
            <v>01/12/2015</v>
          </cell>
          <cell r="I40"/>
          <cell r="J40" t="str">
            <v>Of a confidential or personal nature relating to patients, service users or the public</v>
          </cell>
          <cell r="K40" t="str">
            <v>Next Generation National Pandemic Flu Activities P0416/01</v>
          </cell>
          <cell r="L40" t="str">
            <v>Neil Gibbs ( NEGI1 )</v>
          </cell>
          <cell r="M40"/>
          <cell r="N40" t="str">
            <v>Consultation, Disclosure by transmission, Dissemination or otherwise making available, Recording, Restriction, Retrieval, Storage, Use</v>
          </cell>
          <cell r="O40"/>
          <cell r="P40" t="str">
            <v>Direction (s.254 of Health &amp;amp; Social Care Act 2012)</v>
          </cell>
          <cell r="Q40" t="str">
            <v>Data Processor</v>
          </cell>
          <cell r="S40"/>
          <cell r="U40"/>
          <cell r="V40" t="str">
            <v>Yes</v>
          </cell>
          <cell r="X40" t="str">
            <v>No</v>
          </cell>
          <cell r="Y40" t="str">
            <v>Yes</v>
          </cell>
          <cell r="Z40" t="str">
            <v>Yes</v>
          </cell>
          <cell r="AA40" t="str">
            <v>Yes</v>
          </cell>
          <cell r="AB40" t="str">
            <v>Yes</v>
          </cell>
          <cell r="AC40" t="str">
            <v>Yes</v>
          </cell>
          <cell r="AD40" t="str">
            <v>Yes</v>
          </cell>
          <cell r="AE40" t="str">
            <v>Exception (Please specify)</v>
          </cell>
          <cell r="AF40" t="str">
            <v>Indefinate through transfer to customer archive</v>
          </cell>
          <cell r="AG40" t="str">
            <v>Yes</v>
          </cell>
          <cell r="AH40" t="str">
            <v>No</v>
          </cell>
        </row>
        <row r="41">
          <cell r="A41" t="str">
            <v>IAR0000071</v>
          </cell>
          <cell r="B41">
            <v>5</v>
          </cell>
          <cell r="C41" t="str">
            <v>Gavin McIntosh (GAMC1)</v>
          </cell>
          <cell r="D41">
            <v>43209.513759756897</v>
          </cell>
          <cell r="F41" t="str">
            <v>Approved Clinical Coding Trainer and Auditor Details</v>
          </cell>
          <cell r="G41" t="str">
            <v>We hold details (name, contact details, employer, approved trainer/auditor status, feedback, etc.) for approved trainers and auditors. The information is required in order for us to ensure that clinical coding trainers and auditors have satisfied our requirements for retaining their approved status. Information is held in SharePoint (internal access only) and Delen (where there is a mixture of restricted and publicly accessible information).</v>
          </cell>
          <cell r="H41"/>
          <cell r="I41"/>
          <cell r="J41" t="str">
            <v>Of a confidential or personal nature relating to patients, service users or the public</v>
          </cell>
          <cell r="K41" t="str">
            <v>Terminology and Classifications Delivery Service P0548/13</v>
          </cell>
          <cell r="L41" t="str">
            <v>Lynn Bracewell ( LYBR )</v>
          </cell>
          <cell r="M41" t="str">
            <v>Gavin McIntosh ( GAMC1 )</v>
          </cell>
          <cell r="N41" t="str">
            <v>Retrieval, Storage, Use</v>
          </cell>
          <cell r="O41"/>
          <cell r="P41" t="str">
            <v>Additional functions (s.270 of Health and Social Care Act 2012)</v>
          </cell>
          <cell r="Q41" t="str">
            <v>Data Controller</v>
          </cell>
          <cell r="S41"/>
          <cell r="T41" t="str">
            <v>Processing is necessary for the performance of a task carried out in the public interest or in the exercise of official authority vested in the controller</v>
          </cell>
          <cell r="U41"/>
          <cell r="W41" t="str">
            <v>Yes</v>
          </cell>
          <cell r="X41" t="str">
            <v>No</v>
          </cell>
          <cell r="Y41" t="str">
            <v>Yes</v>
          </cell>
          <cell r="Z41" t="str">
            <v>No</v>
          </cell>
          <cell r="AA41" t="str">
            <v>Yes</v>
          </cell>
          <cell r="AB41" t="str">
            <v>Yes</v>
          </cell>
          <cell r="AC41" t="str">
            <v>Yes</v>
          </cell>
          <cell r="AD41" t="str">
            <v>Yes</v>
          </cell>
          <cell r="AE41" t="str">
            <v>8 years</v>
          </cell>
          <cell r="AF41"/>
          <cell r="AG41" t="str">
            <v>No</v>
          </cell>
          <cell r="AI41" t="str">
            <v>IAR0000071</v>
          </cell>
        </row>
        <row r="42">
          <cell r="A42" t="str">
            <v>IAR0000072</v>
          </cell>
          <cell r="B42">
            <v>5</v>
          </cell>
          <cell r="C42" t="str">
            <v>Gavin McIntosh (GAMC1)</v>
          </cell>
          <cell r="D42">
            <v>43209.514026817102</v>
          </cell>
          <cell r="F42" t="str">
            <v>Terminology and Classifications Delivery Service Distribution Lists</v>
          </cell>
          <cell r="G42" t="str">
            <v>We hold contact details, typically name, address, organisation, email and telephone numbers for stakeholders. These are voluntarily provided to us by individuals subscribing to our newsletter or registering for our systems.</v>
          </cell>
          <cell r="H42"/>
          <cell r="I42"/>
          <cell r="J42" t="str">
            <v>Of a confidential or personal nature relating to patients, service users or the public</v>
          </cell>
          <cell r="K42" t="str">
            <v>Terminology and Classifications Delivery Service P0548/13</v>
          </cell>
          <cell r="L42" t="str">
            <v>Lynn Bracewell ( LYBR )</v>
          </cell>
          <cell r="M42" t="str">
            <v>Gavin McIntosh ( GAMC1 )</v>
          </cell>
          <cell r="N42" t="str">
            <v>Storage, Use</v>
          </cell>
          <cell r="O42"/>
          <cell r="P42" t="str">
            <v>Additional functions (s.270 of Health and Social Care Act 2012)</v>
          </cell>
          <cell r="Q42" t="str">
            <v>Data Controller</v>
          </cell>
          <cell r="S42"/>
          <cell r="T42" t="str">
            <v>Processing is necessary for the performance of a task carried out in the public interest or in the exercise of official authority vested in the controller</v>
          </cell>
          <cell r="U42"/>
          <cell r="W42" t="str">
            <v>Yes</v>
          </cell>
          <cell r="X42" t="str">
            <v>No</v>
          </cell>
          <cell r="Y42" t="str">
            <v>Yes</v>
          </cell>
          <cell r="Z42" t="str">
            <v>No</v>
          </cell>
          <cell r="AA42" t="str">
            <v>Yes</v>
          </cell>
          <cell r="AB42" t="str">
            <v>Yes</v>
          </cell>
          <cell r="AC42" t="str">
            <v>Yes</v>
          </cell>
          <cell r="AD42" t="str">
            <v>Yes</v>
          </cell>
          <cell r="AE42" t="str">
            <v>8 years</v>
          </cell>
          <cell r="AF42"/>
          <cell r="AG42" t="str">
            <v>No</v>
          </cell>
          <cell r="AI42" t="str">
            <v>IAR0000072</v>
          </cell>
        </row>
        <row r="43">
          <cell r="A43" t="str">
            <v>IAR0000073</v>
          </cell>
          <cell r="B43">
            <v>7</v>
          </cell>
          <cell r="C43" t="str">
            <v>Gavin McIntosh (GAMC1)</v>
          </cell>
          <cell r="D43">
            <v>43209.513078044001</v>
          </cell>
          <cell r="F43" t="str">
            <v>Clinical Coding Query Resolutions</v>
          </cell>
          <cell r="G43" t="str">
            <v>We hold a large number (many thousands) of clinical coding queries submitted via our helpdesk service. These queries include details of the person submitting the query and will often be accompanied by anonymised clinical notes, which are required in order for us to provide reliable responses to the queries. The information is held for  significant period of time to enable research in support of standards development and responding to future queries. The information is held in Cherwell, SharePoint and published (without clinical notes) via Delen.</v>
          </cell>
          <cell r="H43"/>
          <cell r="I43"/>
          <cell r="J43" t="str">
            <v>Of a confidential or personal nature relating to patients, service users or the public</v>
          </cell>
          <cell r="K43" t="str">
            <v>Terminology and Classifications Delivery Service P0548/13</v>
          </cell>
          <cell r="L43" t="str">
            <v>Lynn Bracewell ( LYBR )</v>
          </cell>
          <cell r="M43" t="str">
            <v>Gavin McIntosh ( GAMC1 )</v>
          </cell>
          <cell r="N43" t="str">
            <v>Storage, Use</v>
          </cell>
          <cell r="O43"/>
          <cell r="P43" t="str">
            <v>Additional functions (s.270 of Health and Social Care Act 2012)</v>
          </cell>
          <cell r="Q43" t="str">
            <v>Data Controller</v>
          </cell>
          <cell r="S43"/>
          <cell r="T43" t="str">
            <v>Processing is necessary for the performance of a task carried out in the public interest or in the exercise of official authority vested in the controller</v>
          </cell>
          <cell r="U43"/>
          <cell r="W43" t="str">
            <v>Yes</v>
          </cell>
          <cell r="X43" t="str">
            <v>No</v>
          </cell>
          <cell r="Y43" t="str">
            <v>Yes</v>
          </cell>
          <cell r="Z43" t="str">
            <v>Yes</v>
          </cell>
          <cell r="AA43" t="str">
            <v>Yes</v>
          </cell>
          <cell r="AB43" t="str">
            <v>Yes</v>
          </cell>
          <cell r="AC43" t="str">
            <v>Yes</v>
          </cell>
          <cell r="AD43" t="str">
            <v>Yes</v>
          </cell>
          <cell r="AE43" t="str">
            <v>8 years</v>
          </cell>
          <cell r="AF43"/>
          <cell r="AG43" t="str">
            <v>No</v>
          </cell>
          <cell r="AI43" t="str">
            <v>IAR0000073</v>
          </cell>
        </row>
        <row r="44">
          <cell r="A44" t="str">
            <v>IAR0000074</v>
          </cell>
          <cell r="B44">
            <v>2</v>
          </cell>
          <cell r="C44" t="str">
            <v>Gavin McIntosh (GAMC1)</v>
          </cell>
          <cell r="D44">
            <v>43158.644172106498</v>
          </cell>
          <cell r="F44" t="str">
            <v>Terminology and Classifications Data Standards</v>
          </cell>
          <cell r="G44" t="str">
            <v>Information standards for the recording and analysis of health and care information to support the delivery of care, management of services and statistical analysis. Includes ICD-10, OPCS-4, SNOMED CT, dm+d, NICIP and READ</v>
          </cell>
          <cell r="H44"/>
          <cell r="I44"/>
          <cell r="J44" t="str">
            <v>Relating to non- confidential/ non- personal data</v>
          </cell>
          <cell r="K44" t="str">
            <v>Terminology and Classifications Delivery Service P0548/13</v>
          </cell>
          <cell r="L44" t="str">
            <v>Lynn Bracewell ( LYBR )</v>
          </cell>
          <cell r="M44" t="str">
            <v>Gavin McIntosh ( GAMC1 )</v>
          </cell>
          <cell r="O44"/>
          <cell r="S44"/>
          <cell r="U44"/>
          <cell r="AB44" t="str">
            <v>No</v>
          </cell>
          <cell r="AC44" t="str">
            <v>No</v>
          </cell>
          <cell r="AD44" t="str">
            <v>No</v>
          </cell>
          <cell r="AE44" t="str">
            <v>20 years</v>
          </cell>
          <cell r="AF44"/>
          <cell r="AG44" t="str">
            <v>Yes</v>
          </cell>
          <cell r="AH44" t="str">
            <v>No</v>
          </cell>
        </row>
        <row r="45">
          <cell r="A45" t="str">
            <v>IAR0000075</v>
          </cell>
          <cell r="B45">
            <v>15</v>
          </cell>
          <cell r="C45" t="str">
            <v>Kathryn Anderson (KAAN3)</v>
          </cell>
          <cell r="D45">
            <v>43217.505076238398</v>
          </cell>
          <cell r="F45" t="str">
            <v>National Back Office (NBO) Team 4 Foxpro Receipts Recording System..</v>
          </cell>
          <cell r="G45" t="str">
            <v>A database for recording of work received and processed by NBO Team 4 in relation to Court Orders, Charity Contact Service, 1939 Register Service and Criminal Case Review Commission. Also used for the purpose of reporting statistics, in relation to the above.</v>
          </cell>
          <cell r="H45" t="str">
            <v>2000</v>
          </cell>
          <cell r="I45" t="str">
            <v>2014</v>
          </cell>
          <cell r="J45" t="str">
            <v>Of a confidential or personal nature relating to patients, service users or the public</v>
          </cell>
          <cell r="K45" t="str">
            <v>NBO and Demographics P0449/08</v>
          </cell>
          <cell r="L45" t="str">
            <v>Stephen Smith ( STSM )</v>
          </cell>
          <cell r="M45" t="str">
            <v>Sue White ( SUWH3 )</v>
          </cell>
          <cell r="N45" t="str">
            <v>Recording</v>
          </cell>
          <cell r="O45"/>
          <cell r="P45" t="str">
            <v>Commencement order</v>
          </cell>
          <cell r="Q45" t="str">
            <v>Data Controller</v>
          </cell>
          <cell r="S45"/>
          <cell r="U45"/>
          <cell r="W45" t="str">
            <v>Yes</v>
          </cell>
          <cell r="X45" t="str">
            <v>Yes</v>
          </cell>
          <cell r="Y45" t="str">
            <v>Yes</v>
          </cell>
          <cell r="Z45" t="str">
            <v>No</v>
          </cell>
          <cell r="AA45" t="str">
            <v>Yes</v>
          </cell>
          <cell r="AB45" t="str">
            <v>Yes</v>
          </cell>
          <cell r="AC45" t="str">
            <v>No</v>
          </cell>
          <cell r="AD45" t="str">
            <v>Yes</v>
          </cell>
          <cell r="AE45" t="str">
            <v>8 years</v>
          </cell>
          <cell r="AF45"/>
          <cell r="AG45" t="str">
            <v>No</v>
          </cell>
          <cell r="AI45" t="e">
            <v>#N/A</v>
          </cell>
        </row>
        <row r="46">
          <cell r="A46" t="str">
            <v>IAR0000076</v>
          </cell>
          <cell r="B46">
            <v>9</v>
          </cell>
          <cell r="C46" t="str">
            <v>Kathryn Anderson (KAAN3)</v>
          </cell>
          <cell r="D46">
            <v>43229.496733298598</v>
          </cell>
          <cell r="F46" t="str">
            <v xml:space="preserve">1939 Enumeration Reference Materials </v>
          </cell>
          <cell r="G46" t="str">
            <v>Books used as a tracing tool which enables the linkage of 1939 addresses/areas with the corresponding entries in the National Register. This enables the identification of address residents, and their National Registration numbers. </v>
          </cell>
          <cell r="H46" t="str">
            <v>1939</v>
          </cell>
          <cell r="I46" t="str">
            <v>1952</v>
          </cell>
          <cell r="J46" t="str">
            <v>Relating to non- confidential/ non- personal data</v>
          </cell>
          <cell r="K46" t="str">
            <v>NBO and Demographics P0449/08</v>
          </cell>
          <cell r="L46" t="str">
            <v>Stephen Smith ( STSM )</v>
          </cell>
          <cell r="M46" t="str">
            <v>Sue White ( SUWH3 )</v>
          </cell>
          <cell r="O46"/>
          <cell r="S46"/>
          <cell r="U46"/>
          <cell r="AB46" t="str">
            <v>Yes</v>
          </cell>
          <cell r="AC46" t="str">
            <v>No</v>
          </cell>
          <cell r="AD46" t="str">
            <v>No</v>
          </cell>
          <cell r="AF46"/>
          <cell r="AG46" t="str">
            <v>No</v>
          </cell>
          <cell r="AH46" t="str">
            <v>No</v>
          </cell>
        </row>
        <row r="47">
          <cell r="A47" t="str">
            <v>IAR0000077</v>
          </cell>
          <cell r="B47">
            <v>8</v>
          </cell>
          <cell r="C47" t="str">
            <v>Sue White (SWHITE)</v>
          </cell>
          <cell r="D47">
            <v>43223.513615821801</v>
          </cell>
          <cell r="F47" t="str">
            <v xml:space="preserve">Birth and Death Registration Indexes. </v>
          </cell>
          <cell r="G47" t="str">
            <v>Microfilm containing birth and death civil registration information. Used for tracing/verification.</v>
          </cell>
          <cell r="H47" t="str">
            <v>1940</v>
          </cell>
          <cell r="I47" t="str">
            <v>1992</v>
          </cell>
          <cell r="J47" t="str">
            <v>Relating to non- confidential/ non- personal data</v>
          </cell>
          <cell r="K47" t="str">
            <v>NBO and Demographics P0449/08</v>
          </cell>
          <cell r="L47" t="str">
            <v>Stephen Smith ( STSM )</v>
          </cell>
          <cell r="M47" t="str">
            <v>Sue White ( SUWH3 )</v>
          </cell>
          <cell r="O47"/>
          <cell r="S47"/>
          <cell r="U47"/>
          <cell r="AB47" t="str">
            <v>Yes</v>
          </cell>
          <cell r="AC47" t="str">
            <v>No</v>
          </cell>
          <cell r="AD47" t="str">
            <v>No</v>
          </cell>
          <cell r="AF47"/>
          <cell r="AG47" t="str">
            <v>No</v>
          </cell>
          <cell r="AH47" t="str">
            <v>No</v>
          </cell>
        </row>
        <row r="48">
          <cell r="A48" t="str">
            <v>IAR0000078</v>
          </cell>
          <cell r="B48">
            <v>8</v>
          </cell>
          <cell r="C48" t="str">
            <v>Stephen Smith (STSM)</v>
          </cell>
          <cell r="D48">
            <v>43214.755146446798</v>
          </cell>
          <cell r="F48" t="str">
            <v>National Registration/National Health manual records for pre 29.09.39 dates of birth. Registers.</v>
          </cell>
          <cell r="G48" t="str">
            <v>The National Register (later became the NHS Central Register). Recorded demographic updates and the movement of individuals in England and Wales for the purposes of National Registration and later, to record NHS registrations. Microfilmed and used now for tracing/verification.</v>
          </cell>
          <cell r="H48" t="str">
            <v>1939</v>
          </cell>
          <cell r="I48" t="str">
            <v>1991</v>
          </cell>
          <cell r="J48" t="str">
            <v>Of a confidential or personal nature relating to patients, service users or the public</v>
          </cell>
          <cell r="K48" t="str">
            <v>NBO and Demographics P0449/08</v>
          </cell>
          <cell r="L48" t="str">
            <v>Stephen Smith ( STSM )</v>
          </cell>
          <cell r="M48" t="str">
            <v>Sue White ( SUWH3 )</v>
          </cell>
          <cell r="N48" t="str">
            <v>Recording</v>
          </cell>
          <cell r="O48"/>
          <cell r="P48" t="str">
            <v>Commencement order</v>
          </cell>
          <cell r="Q48" t="str">
            <v>Data Controller</v>
          </cell>
          <cell r="S48"/>
          <cell r="T48" t="str">
            <v>Processing is necessary for the performance of a task carried out in the public interest or in the exercise of official authority vested in the controller</v>
          </cell>
          <cell r="U48"/>
          <cell r="W48" t="str">
            <v>Yes</v>
          </cell>
          <cell r="X48" t="str">
            <v>Yes</v>
          </cell>
          <cell r="Y48" t="str">
            <v>Yes</v>
          </cell>
          <cell r="Z48" t="str">
            <v>Yes</v>
          </cell>
          <cell r="AA48" t="str">
            <v>Yes</v>
          </cell>
          <cell r="AB48" t="str">
            <v>Yes</v>
          </cell>
          <cell r="AC48" t="str">
            <v>Yes</v>
          </cell>
          <cell r="AD48" t="str">
            <v>No</v>
          </cell>
          <cell r="AF48"/>
          <cell r="AG48" t="str">
            <v>No</v>
          </cell>
          <cell r="AI48" t="e">
            <v>#N/A</v>
          </cell>
        </row>
        <row r="49">
          <cell r="A49" t="str">
            <v>IAR0000079</v>
          </cell>
          <cell r="B49">
            <v>7</v>
          </cell>
          <cell r="C49" t="str">
            <v>Kathryn Anderson (KAAN3)</v>
          </cell>
          <cell r="D49">
            <v>43217.497897650501</v>
          </cell>
          <cell r="F49" t="str">
            <v xml:space="preserve">Alphabetical Index 1 (AI1) </v>
          </cell>
          <cell r="G49" t="str">
            <v>Microfilm containing a copy of a card index created for the purposes of National Registration (later to be used for NHS purposes). The cards relate to individuals born prior to 29.09.39. The index was updated to include new registrations and to record changes to names and addresses. Used now for tracing/verification.  </v>
          </cell>
          <cell r="H49" t="str">
            <v>1939</v>
          </cell>
          <cell r="I49" t="str">
            <v>1991</v>
          </cell>
          <cell r="J49" t="str">
            <v>Of a confidential or personal nature relating to patients, service users or the public</v>
          </cell>
          <cell r="K49" t="str">
            <v>NBO and Demographics P0449/08</v>
          </cell>
          <cell r="L49" t="str">
            <v>Stephen Smith ( STSM )</v>
          </cell>
          <cell r="M49" t="str">
            <v>Sue White ( SUWH3 )</v>
          </cell>
          <cell r="N49" t="str">
            <v>Recording</v>
          </cell>
          <cell r="O49"/>
          <cell r="P49" t="str">
            <v>Commencement order</v>
          </cell>
          <cell r="Q49" t="str">
            <v>Data Controller</v>
          </cell>
          <cell r="S49"/>
          <cell r="T49" t="str">
            <v>Processing is necessary for the performance of a task carried out in the public interest or in the exercise of official authority vested in the controller</v>
          </cell>
          <cell r="U49"/>
          <cell r="W49" t="str">
            <v>Yes</v>
          </cell>
          <cell r="X49" t="str">
            <v>Yes</v>
          </cell>
          <cell r="Y49" t="str">
            <v>Yes</v>
          </cell>
          <cell r="Z49" t="str">
            <v>Yes</v>
          </cell>
          <cell r="AA49" t="str">
            <v>Yes</v>
          </cell>
          <cell r="AB49" t="str">
            <v>Yes</v>
          </cell>
          <cell r="AC49" t="str">
            <v>No</v>
          </cell>
          <cell r="AD49" t="str">
            <v>No</v>
          </cell>
          <cell r="AF49"/>
          <cell r="AG49" t="str">
            <v>No</v>
          </cell>
          <cell r="AI49" t="e">
            <v>#N/A</v>
          </cell>
        </row>
        <row r="50">
          <cell r="A50" t="str">
            <v>IAR0000080</v>
          </cell>
          <cell r="B50">
            <v>9</v>
          </cell>
          <cell r="C50" t="str">
            <v>Kathryn Anderson (KAAN3)</v>
          </cell>
          <cell r="D50">
            <v>43217.498345949098</v>
          </cell>
          <cell r="F50" t="str">
            <v xml:space="preserve">Alphabetical Index 2 (AI2) </v>
          </cell>
          <cell r="G50" t="str">
            <v>Microfilm containing a copy of a card index created for the purposes of National Registration (later to be used for NHS purposes). The cards relate to individuals born post 29.09.39. The index was updated to include new registrations and to record name changes. Used now for tracing/verification.</v>
          </cell>
          <cell r="H50" t="str">
            <v>1939</v>
          </cell>
          <cell r="I50" t="str">
            <v>1991</v>
          </cell>
          <cell r="J50" t="str">
            <v>Of a confidential or personal nature relating to patients, service users or the public</v>
          </cell>
          <cell r="K50" t="str">
            <v>NBO and Demographics P0449/08</v>
          </cell>
          <cell r="L50" t="str">
            <v>Stephen Smith ( STSM )</v>
          </cell>
          <cell r="M50" t="str">
            <v>Sue White ( SUWH3 )</v>
          </cell>
          <cell r="N50" t="str">
            <v>Recording</v>
          </cell>
          <cell r="O50"/>
          <cell r="P50" t="str">
            <v>Commencement order</v>
          </cell>
          <cell r="Q50" t="str">
            <v>Data Controller</v>
          </cell>
          <cell r="S50"/>
          <cell r="T50" t="str">
            <v>Processing is necessary for the performance of a task carried out in the public interest or in the exercise of official authority vested in the controller</v>
          </cell>
          <cell r="U50"/>
          <cell r="W50" t="str">
            <v>Yes</v>
          </cell>
          <cell r="X50" t="str">
            <v>Yes</v>
          </cell>
          <cell r="Y50" t="str">
            <v>Yes</v>
          </cell>
          <cell r="Z50" t="str">
            <v>Yes</v>
          </cell>
          <cell r="AA50" t="str">
            <v>Yes</v>
          </cell>
          <cell r="AB50" t="str">
            <v>Yes</v>
          </cell>
          <cell r="AC50" t="str">
            <v>No</v>
          </cell>
          <cell r="AD50" t="str">
            <v>No</v>
          </cell>
          <cell r="AF50"/>
          <cell r="AG50" t="str">
            <v>No</v>
          </cell>
          <cell r="AI50" t="e">
            <v>#N/A</v>
          </cell>
        </row>
        <row r="51">
          <cell r="A51" t="str">
            <v>IAR0000081</v>
          </cell>
          <cell r="B51">
            <v>7</v>
          </cell>
          <cell r="C51" t="str">
            <v>Kathryn Anderson (KAAN3)</v>
          </cell>
          <cell r="D51">
            <v>43217.529807094899</v>
          </cell>
          <cell r="F51" t="str">
            <v xml:space="preserve">National Registration/National Health manual records for Merchant Seamen. </v>
          </cell>
          <cell r="G51" t="str">
            <v>Microfilm containing a copy of a card index created for the purposes of National Registration (later to be used for NHS purposes). The cards relate to individuals returning from sea between 1943 and 1952.</v>
          </cell>
          <cell r="H51" t="str">
            <v>1943</v>
          </cell>
          <cell r="I51" t="str">
            <v>1952</v>
          </cell>
          <cell r="J51" t="str">
            <v>Of a confidential or personal nature relating to patients, service users or the public</v>
          </cell>
          <cell r="K51" t="str">
            <v>NBO and Demographics P0449/08</v>
          </cell>
          <cell r="L51" t="str">
            <v>Stephen Smith ( STSM )</v>
          </cell>
          <cell r="M51" t="str">
            <v>Sue White ( SUWH3 )</v>
          </cell>
          <cell r="N51" t="str">
            <v>Recording</v>
          </cell>
          <cell r="O51"/>
          <cell r="P51" t="str">
            <v>Commencement order</v>
          </cell>
          <cell r="Q51" t="str">
            <v>Data Controller</v>
          </cell>
          <cell r="S51"/>
          <cell r="T51" t="str">
            <v>Processing is necessary for the performance of a task carried out in the public interest or in the exercise of official authority vested in the controller</v>
          </cell>
          <cell r="U51"/>
          <cell r="W51" t="str">
            <v>Yes</v>
          </cell>
          <cell r="X51" t="str">
            <v>Yes</v>
          </cell>
          <cell r="Y51" t="str">
            <v>Yes</v>
          </cell>
          <cell r="Z51" t="str">
            <v>No</v>
          </cell>
          <cell r="AA51" t="str">
            <v>Yes</v>
          </cell>
          <cell r="AB51" t="str">
            <v>Yes</v>
          </cell>
          <cell r="AC51" t="str">
            <v>No</v>
          </cell>
          <cell r="AD51" t="str">
            <v>No</v>
          </cell>
          <cell r="AF51"/>
          <cell r="AG51" t="str">
            <v>No</v>
          </cell>
          <cell r="AI51" t="e">
            <v>#N/A</v>
          </cell>
        </row>
        <row r="52">
          <cell r="A52" t="str">
            <v>IAR0000082</v>
          </cell>
          <cell r="B52">
            <v>6</v>
          </cell>
          <cell r="C52" t="str">
            <v>Kathryn Anderson (KAAN3)</v>
          </cell>
          <cell r="D52">
            <v>43217.530329861103</v>
          </cell>
          <cell r="F52" t="str">
            <v xml:space="preserve">National Registration/National Health manual records for persons entering England/Wales from Northern Ireland. </v>
          </cell>
          <cell r="G52" t="str">
            <v>Microfilm containing a copy of a card index created for the purposes of National Registration (later to be used for NHS purposes). The cards relate to persons entering England/Wales from Northern Ireland. The index was updated to include new registrations and to record demographic updates and movement of individuals in England and Wales. Used now for tracing/verification.</v>
          </cell>
          <cell r="H52" t="str">
            <v>1939</v>
          </cell>
          <cell r="I52" t="str">
            <v>1991</v>
          </cell>
          <cell r="J52" t="str">
            <v>Of a confidential or personal nature relating to patients, service users or the public</v>
          </cell>
          <cell r="K52" t="str">
            <v>NBO and Demographics P0449/08</v>
          </cell>
          <cell r="L52" t="str">
            <v>Stephen Smith ( STSM )</v>
          </cell>
          <cell r="M52" t="str">
            <v>Sue White ( SUWH3 )</v>
          </cell>
          <cell r="N52" t="str">
            <v>Recording</v>
          </cell>
          <cell r="O52"/>
          <cell r="P52" t="str">
            <v>Commencement order</v>
          </cell>
          <cell r="Q52" t="str">
            <v>Data Controller</v>
          </cell>
          <cell r="S52"/>
          <cell r="T52" t="str">
            <v>Processing is necessary for the performance of a task carried out in the public interest or in the exercise of official authority vested in the controller</v>
          </cell>
          <cell r="U52"/>
          <cell r="W52" t="str">
            <v>Yes</v>
          </cell>
          <cell r="X52" t="str">
            <v>Yes</v>
          </cell>
          <cell r="Y52" t="str">
            <v>Yes</v>
          </cell>
          <cell r="Z52" t="str">
            <v>No</v>
          </cell>
          <cell r="AA52" t="str">
            <v>Yes</v>
          </cell>
          <cell r="AB52" t="str">
            <v>Yes</v>
          </cell>
          <cell r="AC52" t="str">
            <v>No</v>
          </cell>
          <cell r="AD52" t="str">
            <v>No</v>
          </cell>
          <cell r="AF52"/>
          <cell r="AG52" t="str">
            <v>No</v>
          </cell>
          <cell r="AI52" t="e">
            <v>#N/A</v>
          </cell>
        </row>
        <row r="53">
          <cell r="A53" t="str">
            <v>IAR0000083</v>
          </cell>
          <cell r="B53">
            <v>7</v>
          </cell>
          <cell r="C53" t="str">
            <v>Kathryn Anderson (KAAN3)</v>
          </cell>
          <cell r="D53">
            <v>43217.532418668998</v>
          </cell>
          <cell r="F53" t="str">
            <v xml:space="preserve">National Registration/National Health manual records for post 29.09.39 dates of birth. </v>
          </cell>
          <cell r="G53" t="str">
            <v>The National Register (later to become the NHS Central Register). Recorded demographic updates and the movement of individuals in England and Wales for the purposes of National Registration and later, to record NHS registrations. Used now for tracing/verification.  </v>
          </cell>
          <cell r="H53" t="str">
            <v>1939</v>
          </cell>
          <cell r="I53" t="str">
            <v>1991</v>
          </cell>
          <cell r="J53" t="str">
            <v>Of a confidential or personal nature relating to patients, service users or the public</v>
          </cell>
          <cell r="K53" t="str">
            <v>NBO and Demographics P0449/08</v>
          </cell>
          <cell r="L53" t="str">
            <v>Stephen Smith ( STSM )</v>
          </cell>
          <cell r="M53" t="str">
            <v>Sue White ( SUWH3 )</v>
          </cell>
          <cell r="N53" t="str">
            <v>Recording</v>
          </cell>
          <cell r="O53"/>
          <cell r="P53" t="str">
            <v>Commencement order</v>
          </cell>
          <cell r="Q53" t="str">
            <v>Data Controller</v>
          </cell>
          <cell r="S53"/>
          <cell r="T53" t="str">
            <v>Processing is necessary for the performance of a task carried out in the public interest or in the exercise of official authority vested in the controller</v>
          </cell>
          <cell r="U53"/>
          <cell r="W53" t="str">
            <v>Yes</v>
          </cell>
          <cell r="X53" t="str">
            <v>Yes</v>
          </cell>
          <cell r="Y53" t="str">
            <v>Yes</v>
          </cell>
          <cell r="Z53" t="str">
            <v>Yes</v>
          </cell>
          <cell r="AA53" t="str">
            <v>Yes</v>
          </cell>
          <cell r="AB53" t="str">
            <v>Yes</v>
          </cell>
          <cell r="AC53" t="str">
            <v>No</v>
          </cell>
          <cell r="AD53" t="str">
            <v>No</v>
          </cell>
          <cell r="AF53"/>
          <cell r="AG53" t="str">
            <v>No</v>
          </cell>
          <cell r="AI53" t="e">
            <v>#N/A</v>
          </cell>
        </row>
        <row r="54">
          <cell r="A54" t="str">
            <v>IAR0000084</v>
          </cell>
          <cell r="B54">
            <v>7</v>
          </cell>
          <cell r="C54" t="str">
            <v>Kathryn Anderson (KAAN3)</v>
          </cell>
          <cell r="D54">
            <v>43217.531424965302</v>
          </cell>
          <cell r="F54" t="str">
            <v xml:space="preserve">National Registration/National Health manual records for Passenger Entrants 1939 - 1940. </v>
          </cell>
          <cell r="G54" t="str">
            <v>The National Register (later to become the NHS Central Register). Recorded demographic updates and the movements of sea or air landing passengers in England and Wales 13.10.39 - 02.03.40, for the purposes of National Registration and later, to record NHS registrations. Used now for tracing/verification. </v>
          </cell>
          <cell r="H54" t="str">
            <v>1939</v>
          </cell>
          <cell r="I54" t="str">
            <v>1991</v>
          </cell>
          <cell r="J54" t="str">
            <v>Of a confidential or personal nature relating to patients, service users or the public</v>
          </cell>
          <cell r="K54" t="str">
            <v>NBO and Demographics P0449/08</v>
          </cell>
          <cell r="L54" t="str">
            <v>Stephen Smith ( STSM )</v>
          </cell>
          <cell r="M54" t="str">
            <v>Sue White ( SUWH3 )</v>
          </cell>
          <cell r="N54" t="str">
            <v>Recording</v>
          </cell>
          <cell r="O54"/>
          <cell r="P54" t="str">
            <v>Commencement order</v>
          </cell>
          <cell r="Q54" t="str">
            <v>Data Controller</v>
          </cell>
          <cell r="S54"/>
          <cell r="T54" t="str">
            <v>Processing is necessary for the performance of a task carried out in the public interest or in the exercise of official authority vested in the controller</v>
          </cell>
          <cell r="U54"/>
          <cell r="W54" t="str">
            <v>Yes</v>
          </cell>
          <cell r="X54" t="str">
            <v>Yes</v>
          </cell>
          <cell r="Y54" t="str">
            <v>Yes</v>
          </cell>
          <cell r="Z54" t="str">
            <v>No</v>
          </cell>
          <cell r="AA54" t="str">
            <v>Yes</v>
          </cell>
          <cell r="AB54" t="str">
            <v>Yes</v>
          </cell>
          <cell r="AC54" t="str">
            <v>No</v>
          </cell>
          <cell r="AD54" t="str">
            <v>No</v>
          </cell>
          <cell r="AF54"/>
          <cell r="AG54" t="str">
            <v>No</v>
          </cell>
          <cell r="AI54" t="e">
            <v>#N/A</v>
          </cell>
        </row>
        <row r="55">
          <cell r="A55" t="str">
            <v>IAR0000085</v>
          </cell>
          <cell r="B55">
            <v>7</v>
          </cell>
          <cell r="C55" t="str">
            <v>Kathryn Anderson (KAAN3)</v>
          </cell>
          <cell r="D55">
            <v>43217.5331125347</v>
          </cell>
          <cell r="F55" t="str">
            <v xml:space="preserve">National Registration/National Health manual records for persons entering England/Wales from the Channel Islands. </v>
          </cell>
          <cell r="G55" t="str">
            <v>Microfilm containing a copy of a card index created for the purposes of National Registration (later to be used for NHS purposes). The cards relate to persons entering England/Wales from the Channel Islands. The index was updated to include new registrations and to record demographic updates and movement of individuals in England and Wales. Used now for tracing/verification.</v>
          </cell>
          <cell r="H55" t="str">
            <v>1939</v>
          </cell>
          <cell r="I55" t="str">
            <v>1991</v>
          </cell>
          <cell r="J55" t="str">
            <v>Of a confidential or personal nature relating to patients, service users or the public</v>
          </cell>
          <cell r="K55" t="str">
            <v>NBO and Demographics P0449/08</v>
          </cell>
          <cell r="L55" t="str">
            <v>Stephen Smith ( STSM )</v>
          </cell>
          <cell r="M55" t="str">
            <v>Sue White ( SUWH3 )</v>
          </cell>
          <cell r="N55" t="str">
            <v>Recording</v>
          </cell>
          <cell r="O55"/>
          <cell r="P55" t="str">
            <v>Commencement order</v>
          </cell>
          <cell r="Q55" t="str">
            <v>Data Controller</v>
          </cell>
          <cell r="S55"/>
          <cell r="T55" t="str">
            <v>Processing is necessary for the performance of a task carried out in the public interest or in the exercise of official authority vested in the controller</v>
          </cell>
          <cell r="U55"/>
          <cell r="W55" t="str">
            <v>Yes</v>
          </cell>
          <cell r="X55" t="str">
            <v>Yes</v>
          </cell>
          <cell r="Y55" t="str">
            <v>Yes</v>
          </cell>
          <cell r="Z55" t="str">
            <v>No</v>
          </cell>
          <cell r="AA55" t="str">
            <v>Yes</v>
          </cell>
          <cell r="AB55" t="str">
            <v>Yes</v>
          </cell>
          <cell r="AC55" t="str">
            <v>No</v>
          </cell>
          <cell r="AD55" t="str">
            <v>No</v>
          </cell>
          <cell r="AF55"/>
          <cell r="AG55" t="str">
            <v>No</v>
          </cell>
          <cell r="AI55" t="e">
            <v>#N/A</v>
          </cell>
        </row>
        <row r="56">
          <cell r="A56" t="str">
            <v>IAR0000086</v>
          </cell>
          <cell r="B56">
            <v>6</v>
          </cell>
          <cell r="C56" t="str">
            <v>Kathryn Anderson (KAAN3)</v>
          </cell>
          <cell r="D56">
            <v>43217.533646875003</v>
          </cell>
          <cell r="F56" t="str">
            <v>National Registration/National Health manual records for War Refugees.</v>
          </cell>
          <cell r="G56" t="str">
            <v xml:space="preserve">The National Register (later to become the NHS Central Register). Recorded demographic updates and the movement of war refugees arriving in England and Wales during World War II for the purposes of National Registration and later (for any which remained in England/Wales) to record NHS registrations. Used now for tracing/verification. 
</v>
          </cell>
          <cell r="H56" t="str">
            <v>1939</v>
          </cell>
          <cell r="I56" t="str">
            <v>1991</v>
          </cell>
          <cell r="J56" t="str">
            <v>Of a confidential or personal nature relating to patients, service users or the public</v>
          </cell>
          <cell r="K56" t="str">
            <v>NBO and Demographics P0449/08</v>
          </cell>
          <cell r="L56" t="str">
            <v>Stephen Smith ( STSM )</v>
          </cell>
          <cell r="M56" t="str">
            <v>Sue White ( SUWH3 )</v>
          </cell>
          <cell r="N56" t="str">
            <v>Recording</v>
          </cell>
          <cell r="O56"/>
          <cell r="P56" t="str">
            <v>Commencement order</v>
          </cell>
          <cell r="Q56" t="str">
            <v>Data Controller</v>
          </cell>
          <cell r="S56"/>
          <cell r="T56" t="str">
            <v>Processing is necessary for the performance of a task carried out in the public interest or in the exercise of official authority vested in the controller</v>
          </cell>
          <cell r="U56"/>
          <cell r="W56" t="str">
            <v>Yes</v>
          </cell>
          <cell r="X56" t="str">
            <v>Yes</v>
          </cell>
          <cell r="Y56" t="str">
            <v>Yes</v>
          </cell>
          <cell r="Z56" t="str">
            <v>No</v>
          </cell>
          <cell r="AA56" t="str">
            <v>Yes</v>
          </cell>
          <cell r="AB56" t="str">
            <v>Yes</v>
          </cell>
          <cell r="AC56" t="str">
            <v>No</v>
          </cell>
          <cell r="AD56" t="str">
            <v>No</v>
          </cell>
          <cell r="AF56"/>
          <cell r="AG56" t="str">
            <v>No</v>
          </cell>
          <cell r="AI56" t="e">
            <v>#N/A</v>
          </cell>
        </row>
        <row r="57">
          <cell r="A57" t="str">
            <v>IAR0000088</v>
          </cell>
          <cell r="B57">
            <v>6</v>
          </cell>
          <cell r="C57" t="str">
            <v>James Scanlan (JASC1)</v>
          </cell>
          <cell r="D57">
            <v>43214.685013194401</v>
          </cell>
          <cell r="F57" t="str">
            <v>Single Sign On</v>
          </cell>
          <cell r="G57" t="str">
            <v>This is a common authentication platform for external internet facing web users.</v>
          </cell>
          <cell r="H57" t="str">
            <v>01/08/2008</v>
          </cell>
          <cell r="I57"/>
          <cell r="J57" t="str">
            <v>Other confidential or personal data (e.g. finance or contracts etc)</v>
          </cell>
          <cell r="K57" t="str">
            <v>IT Dev - IT Development General P0424/18</v>
          </cell>
          <cell r="L57" t="str">
            <v>David Bryant ( DABR7 )</v>
          </cell>
          <cell r="M57" t="str">
            <v>James Scanlan ( JASC1 )</v>
          </cell>
          <cell r="N57" t="str">
            <v>Organisation, Recording, Retrieval, Storage, Use</v>
          </cell>
          <cell r="O57"/>
          <cell r="P57" t="str">
            <v>Additional functions (s.270 of Health and Social Care Act 2012)</v>
          </cell>
          <cell r="Q57" t="str">
            <v>Data Controller</v>
          </cell>
          <cell r="S57"/>
          <cell r="T57" t="str">
            <v>Processing is necessary for the performance of a task carried out in the public interest or in the exercise of official authority vested in the controller</v>
          </cell>
          <cell r="U57"/>
          <cell r="W57" t="str">
            <v>Yes</v>
          </cell>
          <cell r="X57" t="str">
            <v>No</v>
          </cell>
          <cell r="Y57" t="str">
            <v>Yes</v>
          </cell>
          <cell r="Z57" t="str">
            <v>No</v>
          </cell>
          <cell r="AA57" t="str">
            <v>No</v>
          </cell>
          <cell r="AB57" t="str">
            <v>Yes</v>
          </cell>
          <cell r="AC57" t="str">
            <v>Yes</v>
          </cell>
          <cell r="AD57" t="str">
            <v>No</v>
          </cell>
          <cell r="AE57" t="str">
            <v>Exception (Please specify)</v>
          </cell>
          <cell r="AF57"/>
          <cell r="AG57" t="str">
            <v>Yes</v>
          </cell>
          <cell r="AI57" t="str">
            <v>IAR0000088</v>
          </cell>
        </row>
        <row r="58">
          <cell r="A58" t="str">
            <v>IAR0000089</v>
          </cell>
          <cell r="B58">
            <v>8</v>
          </cell>
          <cell r="C58" t="str">
            <v>Kate Croft (KACR3)</v>
          </cell>
          <cell r="D58">
            <v>43224.496119247699</v>
          </cell>
          <cell r="F58" t="str">
            <v>Mental Health Services Data Set</v>
          </cell>
          <cell r="G58" t="str">
            <v>The Mental Health Services Data Set (MHSDS) contains record-level data about the care of children, young people and adults who are in contact with mental health, learning disabilities or autism spectrum disorder services.</v>
          </cell>
          <cell r="H58" t="str">
            <v>01/01/2016</v>
          </cell>
          <cell r="I58"/>
          <cell r="J58" t="str">
            <v>Of a confidential or personal nature relating to patients, service users or the public</v>
          </cell>
          <cell r="K58" t="str">
            <v>Mental Health Services Data Set P0283/02</v>
          </cell>
          <cell r="L58" t="str">
            <v>Kate Croft ( KACR3 )</v>
          </cell>
          <cell r="M58" t="str">
            <v>Rebecca Lee ( RELE1 )</v>
          </cell>
          <cell r="N58" t="str">
            <v>Adaptation or alteration, Alignment or combination, Consultation, Disclosure by transmission, Dissemination or otherwise making available, Not sure, Restriction, Storage, Structuring, Use</v>
          </cell>
          <cell r="O58"/>
          <cell r="P58" t="str">
            <v>Direction (s.254 of Health &amp;amp; Social Care Act 2012)</v>
          </cell>
          <cell r="Q58" t="str">
            <v>Data Controller</v>
          </cell>
          <cell r="S58"/>
          <cell r="T58" t="str">
            <v>Processing is necessary for compliance with a legal obligation to which the controller is subject, Processing is necessary for the performance of a task carried out in the public interest or in the exercise of official authority vested in the controller</v>
          </cell>
          <cell r="U58"/>
          <cell r="W58" t="str">
            <v>Yes</v>
          </cell>
          <cell r="X58" t="str">
            <v>Yes</v>
          </cell>
          <cell r="Y58" t="str">
            <v>Yes</v>
          </cell>
          <cell r="Z58" t="str">
            <v>Yes</v>
          </cell>
          <cell r="AA58" t="str">
            <v>Yes</v>
          </cell>
          <cell r="AB58" t="str">
            <v>Yes</v>
          </cell>
          <cell r="AC58" t="str">
            <v>No, but a Privacy Impact Assessment (PIA) exists</v>
          </cell>
          <cell r="AD58" t="str">
            <v>Yes</v>
          </cell>
          <cell r="AE58" t="str">
            <v>20 years</v>
          </cell>
          <cell r="AF58"/>
          <cell r="AG58" t="str">
            <v>Yes</v>
          </cell>
          <cell r="AI58" t="str">
            <v>IAR0000089</v>
          </cell>
        </row>
        <row r="59">
          <cell r="A59" t="str">
            <v>IAR0000090</v>
          </cell>
          <cell r="B59">
            <v>6</v>
          </cell>
          <cell r="C59" t="str">
            <v>Kate Croft (KACR3)</v>
          </cell>
          <cell r="D59">
            <v>43224.498081979204</v>
          </cell>
          <cell r="F59" t="str">
            <v>Assuring Transformation Data Set</v>
          </cell>
          <cell r="G59" t="str">
            <v>Data is collected about inpatients with learning disabilities and/or autistic spectrum disorder whose care is commissioned in England. The scope includes patients with ‘a bed’ designated for the treatment or care of people with a learning disability or those with ‘a bed’ designated for mental illness treatment. It supports the NHS England Transforming Care Programme.</v>
          </cell>
          <cell r="H59" t="str">
            <v>01/02/2015</v>
          </cell>
          <cell r="I59"/>
          <cell r="J59" t="str">
            <v>Of a confidential or personal nature relating to patients, service users or the public</v>
          </cell>
          <cell r="K59" t="str">
            <v>LD Assuring Transformation P0283/20</v>
          </cell>
          <cell r="L59" t="str">
            <v>Kate Croft ( KACR3 )</v>
          </cell>
          <cell r="M59" t="str">
            <v>Sharon Thandi ( SHTH1 )</v>
          </cell>
          <cell r="N59" t="str">
            <v>Not sure</v>
          </cell>
          <cell r="O59"/>
          <cell r="P59" t="str">
            <v>Direction (s.254 of Health &amp;amp; Social Care Act 2012)</v>
          </cell>
          <cell r="Q59" t="str">
            <v>Data Controller</v>
          </cell>
          <cell r="S59"/>
          <cell r="T59" t="str">
            <v>Processing is necessary for compliance with a legal obligation to which the controller is subject, Processing is necessary for the performance of a task carried out in the public interest or in the exercise of official authority vested in the controller</v>
          </cell>
          <cell r="U59"/>
          <cell r="W59" t="str">
            <v>Yes</v>
          </cell>
          <cell r="X59" t="str">
            <v>Yes</v>
          </cell>
          <cell r="Y59" t="str">
            <v>Yes</v>
          </cell>
          <cell r="Z59" t="str">
            <v>Yes</v>
          </cell>
          <cell r="AA59" t="str">
            <v>Yes</v>
          </cell>
          <cell r="AB59" t="str">
            <v>Yes</v>
          </cell>
          <cell r="AC59" t="str">
            <v>Yes</v>
          </cell>
          <cell r="AD59" t="str">
            <v>Yes</v>
          </cell>
          <cell r="AE59" t="str">
            <v>8 years</v>
          </cell>
          <cell r="AF59"/>
          <cell r="AG59" t="str">
            <v>Yes</v>
          </cell>
          <cell r="AI59" t="str">
            <v>IAR0000090</v>
          </cell>
        </row>
        <row r="60">
          <cell r="A60" t="str">
            <v>IAR0000091</v>
          </cell>
          <cell r="B60">
            <v>7</v>
          </cell>
          <cell r="C60" t="str">
            <v>Kate Croft (KACR3)</v>
          </cell>
          <cell r="D60">
            <v>43224.493356794002</v>
          </cell>
          <cell r="F60" t="str">
            <v>Improving Access to Psychological Therapies</v>
          </cell>
          <cell r="G60" t="str">
            <v>Data is collected monthly from all patients referred to adult IAPT services. The IAPT Programme is run by the NHS in England and offers NICE approved therapies for treating people with anxiety and depression.</v>
          </cell>
          <cell r="H60" t="str">
            <v>01/04/2012</v>
          </cell>
          <cell r="I60"/>
          <cell r="J60" t="str">
            <v>Of a confidential or personal nature relating to patients, service users or the public</v>
          </cell>
          <cell r="K60" t="str">
            <v>MH IAPT Data Set P0283/05</v>
          </cell>
          <cell r="L60" t="str">
            <v>Kate Croft ( KACR3 )</v>
          </cell>
          <cell r="M60" t="str">
            <v>Stephanie Gebert ( STGE100 )</v>
          </cell>
          <cell r="N60" t="str">
            <v>Not sure</v>
          </cell>
          <cell r="O60"/>
          <cell r="P60" t="str">
            <v>Commencement order</v>
          </cell>
          <cell r="Q60" t="str">
            <v>Data Controller</v>
          </cell>
          <cell r="S60"/>
          <cell r="T60" t="str">
            <v>Processing is necessary for compliance with a legal obligation to which the controller is subject, Processing is necessary for the performance of a task carried out in the public interest or in the exercise of official authority vested in the controller</v>
          </cell>
          <cell r="U60"/>
          <cell r="W60" t="str">
            <v>Yes</v>
          </cell>
          <cell r="X60" t="str">
            <v>Yes</v>
          </cell>
          <cell r="Y60" t="str">
            <v>Yes</v>
          </cell>
          <cell r="Z60" t="str">
            <v>Yes</v>
          </cell>
          <cell r="AA60" t="str">
            <v>Yes</v>
          </cell>
          <cell r="AB60" t="str">
            <v>Yes</v>
          </cell>
          <cell r="AC60" t="str">
            <v>No, but a Privacy Impact Assessment (PIA) exists</v>
          </cell>
          <cell r="AD60" t="str">
            <v>Yes</v>
          </cell>
          <cell r="AE60" t="str">
            <v>20 years</v>
          </cell>
          <cell r="AF60"/>
          <cell r="AG60" t="str">
            <v>Yes</v>
          </cell>
          <cell r="AI60" t="str">
            <v>IAR0000091</v>
          </cell>
        </row>
        <row r="61">
          <cell r="A61" t="str">
            <v>IAR0000092</v>
          </cell>
          <cell r="B61">
            <v>6</v>
          </cell>
          <cell r="C61" t="str">
            <v>Kate Croft (KACR3)</v>
          </cell>
          <cell r="D61">
            <v>43214.554313692097</v>
          </cell>
          <cell r="F61" t="str">
            <v>Learning Disability Census</v>
          </cell>
          <cell r="G61" t="str">
            <v>The Census will consider inpatients receiving treatment / care in a facility registered by the Care Quality Commission as a hospital operated by either an NHS or independent sector provider. The facility will provide mental or behavioural healthcare in England. Record level returns will reflect only inpatients or individuals on leave with a bed held vacant for them at midnight on 30 September.
The individual will have 'a bed' normally designated for the treatment / care of people with a learning disability or will have 'a bed' designated for mental illness treatment / care and will be diagnosed or understood to have a learning disability and / or autistic spectrum disorder."</v>
          </cell>
          <cell r="H61" t="str">
            <v>30/09/2013</v>
          </cell>
          <cell r="I61" t="str">
            <v>30/09/2015</v>
          </cell>
          <cell r="J61" t="str">
            <v>Of a confidential or personal nature relating to patients, service users or the public</v>
          </cell>
          <cell r="K61" t="str">
            <v>LD Assuring Transformation P0283/20</v>
          </cell>
          <cell r="L61" t="str">
            <v>Kate Croft ( KACR3 )</v>
          </cell>
          <cell r="M61" t="str">
            <v>Sharon Thandi ( SHTH1 )</v>
          </cell>
          <cell r="N61" t="str">
            <v>Dissemination or otherwise making available, Not sure, Organisation, Recording, Restriction, Retrieval, Storage, Structuring, Use</v>
          </cell>
          <cell r="O61"/>
          <cell r="P61" t="str">
            <v>Direction (s.254 of Health &amp;amp; Social Care Act 2012)</v>
          </cell>
          <cell r="Q61" t="str">
            <v>Data Controller</v>
          </cell>
          <cell r="S61"/>
          <cell r="T61" t="str">
            <v>Processing is necessary for compliance with a legal obligation to which the controller is subject, Processing is necessary for the performance of a task carried out in the public interest or in the exercise of official authority vested in the controller</v>
          </cell>
          <cell r="U61"/>
          <cell r="W61" t="str">
            <v>Yes</v>
          </cell>
          <cell r="X61" t="str">
            <v>Yes</v>
          </cell>
          <cell r="Y61" t="str">
            <v>Yes</v>
          </cell>
          <cell r="Z61" t="str">
            <v>Yes</v>
          </cell>
          <cell r="AA61" t="str">
            <v>Yes</v>
          </cell>
          <cell r="AB61" t="str">
            <v>Yes</v>
          </cell>
          <cell r="AC61" t="str">
            <v>Yes</v>
          </cell>
          <cell r="AD61" t="str">
            <v>Yes</v>
          </cell>
          <cell r="AE61" t="str">
            <v>3 years</v>
          </cell>
          <cell r="AF61"/>
          <cell r="AG61" t="str">
            <v>No</v>
          </cell>
          <cell r="AI61" t="str">
            <v>IAR0000092</v>
          </cell>
        </row>
        <row r="62">
          <cell r="A62" t="str">
            <v>IAR0000093</v>
          </cell>
          <cell r="B62">
            <v>7</v>
          </cell>
          <cell r="C62" t="str">
            <v>Kate Croft (KACR3)</v>
          </cell>
          <cell r="D62">
            <v>43224.495319826397</v>
          </cell>
          <cell r="F62" t="str">
            <v>Improving Access to Psychological Therapies - Integrated Health pilot</v>
          </cell>
          <cell r="G62" t="str">
            <v>The IAPT programme has commissioned a pilot data collection and analysis of the impact of 'Integrated IAPT' services co-located in and integrated with physical health services, focused on people with anxiety/depression in the context of Long Term Conditions (LTCs) and/or Medically Unexplained Symptoms (MUS). These will be delivered in primary care and outpatient settings with savings expected in secondary care and primary care.</v>
          </cell>
          <cell r="H62" t="str">
            <v>01/01/2017</v>
          </cell>
          <cell r="I62" t="str">
            <v>31/03/2019</v>
          </cell>
          <cell r="J62" t="str">
            <v>Of a confidential or personal nature relating to patients, service users or the public</v>
          </cell>
          <cell r="K62" t="str">
            <v>MH IAPT Data Set P0283/05</v>
          </cell>
          <cell r="L62" t="str">
            <v>Kate Croft ( KACR3 )</v>
          </cell>
          <cell r="M62" t="str">
            <v>Stephanie Gebert ( STGE100 )</v>
          </cell>
          <cell r="N62" t="str">
            <v>Not sure</v>
          </cell>
          <cell r="O62"/>
          <cell r="P62" t="str">
            <v>Commencement order</v>
          </cell>
          <cell r="Q62" t="str">
            <v>Data Controller</v>
          </cell>
          <cell r="S62"/>
          <cell r="T62" t="str">
            <v>Processing is necessary for compliance with a legal obligation to which the controller is subject, Processing is necessary for the performance of a task carried out in the public interest or in the exercise of official authority vested in the controller</v>
          </cell>
          <cell r="U62"/>
          <cell r="W62" t="str">
            <v>Yes</v>
          </cell>
          <cell r="X62" t="str">
            <v>Yes</v>
          </cell>
          <cell r="Y62" t="str">
            <v>Yes</v>
          </cell>
          <cell r="Z62" t="str">
            <v>Yes</v>
          </cell>
          <cell r="AA62" t="str">
            <v>Yes</v>
          </cell>
          <cell r="AB62" t="str">
            <v>Yes</v>
          </cell>
          <cell r="AC62" t="str">
            <v>No, but a Privacy Impact Assessment (PIA) exists</v>
          </cell>
          <cell r="AD62" t="str">
            <v>Yes</v>
          </cell>
          <cell r="AE62" t="str">
            <v>8 years</v>
          </cell>
          <cell r="AF62"/>
          <cell r="AG62" t="str">
            <v>Yes</v>
          </cell>
          <cell r="AI62" t="e">
            <v>#N/A</v>
          </cell>
        </row>
        <row r="63">
          <cell r="A63" t="str">
            <v>IAR0000094</v>
          </cell>
          <cell r="B63">
            <v>4</v>
          </cell>
          <cell r="C63" t="str">
            <v>Kate Croft (KACR3)</v>
          </cell>
          <cell r="D63">
            <v>43224.494701967596</v>
          </cell>
          <cell r="F63" t="str">
            <v>Improving Access to Psychological Therapies - Employment Adivisor Pilot</v>
          </cell>
          <cell r="G63" t="str">
            <v>As part of the Spending Review 2015, investment in Employment Advisors (EA) in IAPT is being taken forward by the Work (Department for Work and Pensions) and Health (Department of Health) Joint Unit (WHU). The investment, used to increase the number of EAs embedded in IAPT services, will support more people with depression and anxiety to receive integrated psychological therapy and employment support. The EA in IAPT pilot will provide skills based interventions, information and practical support to help people receiving IAPT services to: remain in, return to, and find work</v>
          </cell>
          <cell r="H63" t="str">
            <v>01/08/2017</v>
          </cell>
          <cell r="I63" t="str">
            <v>31/03/2020</v>
          </cell>
          <cell r="J63" t="str">
            <v>Of a confidential or personal nature relating to patients, service users or the public</v>
          </cell>
          <cell r="K63" t="str">
            <v>MH IAPT Data Set P0283/05</v>
          </cell>
          <cell r="L63" t="str">
            <v>Kate Croft ( KACR3 )</v>
          </cell>
          <cell r="M63" t="str">
            <v>Stephanie Gebert ( STGE100 )</v>
          </cell>
          <cell r="N63" t="str">
            <v>Not sure</v>
          </cell>
          <cell r="O63"/>
          <cell r="P63" t="str">
            <v>Direction (s.254 of Health &amp;amp; Social Care Act 2012)</v>
          </cell>
          <cell r="Q63" t="str">
            <v>Data Controller</v>
          </cell>
          <cell r="S63"/>
          <cell r="T63" t="str">
            <v>Processing is necessary for compliance with a legal obligation to which the controller is subject, Processing is necessary for the performance of a task carried out in the public interest or in the exercise of official authority vested in the controller</v>
          </cell>
          <cell r="U63"/>
          <cell r="W63" t="str">
            <v>Yes</v>
          </cell>
          <cell r="X63" t="str">
            <v>Yes</v>
          </cell>
          <cell r="Y63" t="str">
            <v>Yes</v>
          </cell>
          <cell r="Z63" t="str">
            <v>Yes</v>
          </cell>
          <cell r="AA63" t="str">
            <v>Yes</v>
          </cell>
          <cell r="AB63" t="str">
            <v>Yes</v>
          </cell>
          <cell r="AC63" t="str">
            <v>No, but a Privacy Impact Assessment (PIA) exists</v>
          </cell>
          <cell r="AD63" t="str">
            <v>Yes</v>
          </cell>
          <cell r="AE63" t="str">
            <v>3 years</v>
          </cell>
          <cell r="AF63"/>
          <cell r="AG63" t="str">
            <v>Yes</v>
          </cell>
          <cell r="AI63" t="e">
            <v>#N/A</v>
          </cell>
        </row>
        <row r="64">
          <cell r="A64" t="str">
            <v>IAR0000099</v>
          </cell>
          <cell r="B64">
            <v>9</v>
          </cell>
          <cell r="C64" t="str">
            <v>Helen Lewis (HELE1)</v>
          </cell>
          <cell r="D64">
            <v>43215.430367361099</v>
          </cell>
          <cell r="F64" t="str">
            <v>Dental Working Patterns Survey</v>
          </cell>
          <cell r="G64" t="str">
            <v>To provide annual information on dentists' working hours and splilt between health service and private. Primarily used for the Doctors' and Dentists' Review Body to consider in order to make recommendations each year.</v>
          </cell>
          <cell r="H64" t="str">
            <v>01/04/2006</v>
          </cell>
          <cell r="I64"/>
          <cell r="J64" t="str">
            <v>Of a confidential or personal nature relating to staff</v>
          </cell>
          <cell r="K64" t="str">
            <v>Workforce and Estates Activities P0272/01</v>
          </cell>
          <cell r="L64" t="str">
            <v>Kate Bedford ( KAAN2 )</v>
          </cell>
          <cell r="M64" t="str">
            <v>Helen Lewis ( HELE1 ),Nick Armitage ( NIAR1 )</v>
          </cell>
          <cell r="N64" t="str">
            <v>Not sure</v>
          </cell>
          <cell r="O64"/>
          <cell r="P64" t="str">
            <v>Commencement order</v>
          </cell>
          <cell r="Q64" t="str">
            <v>Joint Data Controller</v>
          </cell>
          <cell r="R64" t="str">
            <v>ALB, DH, NHS England, Other (Please specify)</v>
          </cell>
          <cell r="S64" t="str">
            <v>British Dental Association, NHS Business Services Authority, Department of Health and Social Care, Welsh Government, NHS National Services Scotland, Health and Social Care Northern Ireland</v>
          </cell>
          <cell r="T64" t="str">
            <v>Processing is necessary for compliance with a legal obligation to which the controller is subject, Processing is necessary for the performance of a task carried out in the public interest or in the exercise of official authority vested in the controller</v>
          </cell>
          <cell r="U64"/>
          <cell r="W64" t="str">
            <v>Yes</v>
          </cell>
          <cell r="X64" t="str">
            <v>No</v>
          </cell>
          <cell r="Y64" t="str">
            <v>Yes</v>
          </cell>
          <cell r="Z64" t="str">
            <v>Yes</v>
          </cell>
          <cell r="AA64" t="str">
            <v>Yes</v>
          </cell>
          <cell r="AB64" t="str">
            <v>Yes</v>
          </cell>
          <cell r="AC64" t="str">
            <v>Yes</v>
          </cell>
          <cell r="AD64" t="str">
            <v>Yes</v>
          </cell>
          <cell r="AE64" t="str">
            <v>3 years</v>
          </cell>
          <cell r="AF64"/>
          <cell r="AG64" t="str">
            <v>Yes</v>
          </cell>
          <cell r="AI64" t="str">
            <v>IAR0000099</v>
          </cell>
        </row>
        <row r="65">
          <cell r="A65" t="str">
            <v>IAR0000100</v>
          </cell>
          <cell r="B65">
            <v>5</v>
          </cell>
          <cell r="C65" t="str">
            <v>Helen Lewis (HELE1)</v>
          </cell>
          <cell r="D65">
            <v>43215.424056944401</v>
          </cell>
          <cell r="F65" t="str">
            <v>Investment in General Practice</v>
          </cell>
          <cell r="G65" t="str">
            <v>To provide annual information on the amount of money paid to GP practices via PCOs in the UK.  Data provided by each of England, Wales, Northern Ireland and Scotland for publication as secondary analysis</v>
          </cell>
          <cell r="H65"/>
          <cell r="I65"/>
          <cell r="J65" t="str">
            <v>Relating to non- confidential/ non- personal data</v>
          </cell>
          <cell r="K65" t="str">
            <v>Workforce and Estates Activities P0272/01</v>
          </cell>
          <cell r="L65" t="str">
            <v>Kate Bedford ( KAAN2 )</v>
          </cell>
          <cell r="M65" t="str">
            <v>Helen Lewis ( HELE1 ),Nick Armitage ( NIAR1 )</v>
          </cell>
          <cell r="O65"/>
          <cell r="S65"/>
          <cell r="U65"/>
          <cell r="AB65" t="str">
            <v>Yes</v>
          </cell>
          <cell r="AC65" t="str">
            <v>Yes</v>
          </cell>
          <cell r="AD65" t="str">
            <v>Yes</v>
          </cell>
          <cell r="AE65" t="str">
            <v>8 years</v>
          </cell>
          <cell r="AF65"/>
          <cell r="AG65" t="str">
            <v>No</v>
          </cell>
          <cell r="AH65" t="str">
            <v>No</v>
          </cell>
        </row>
        <row r="66">
          <cell r="A66" t="str">
            <v>IAR0000101</v>
          </cell>
          <cell r="B66">
            <v>4</v>
          </cell>
          <cell r="C66" t="str">
            <v>Helen Lewis (HELE1)</v>
          </cell>
          <cell r="D66">
            <v>43215.424591087998</v>
          </cell>
          <cell r="F66" t="str">
            <v>GP finance supporting documents</v>
          </cell>
          <cell r="G66" t="str">
            <v xml:space="preserve">To provide figures requested to parties negotiating on GP contract </v>
          </cell>
          <cell r="H66" t="str">
            <v>30/09/2008</v>
          </cell>
          <cell r="I66"/>
          <cell r="J66" t="str">
            <v>Relating to non- confidential/ non- personal data</v>
          </cell>
          <cell r="K66" t="str">
            <v>Workforce and Estates Activities P0272/01</v>
          </cell>
          <cell r="L66" t="str">
            <v>Kate Bedford ( KAAN2 )</v>
          </cell>
          <cell r="M66" t="str">
            <v>Helen Lewis ( HELE1 ),Nick Armitage ( NIAR1 )</v>
          </cell>
          <cell r="O66"/>
          <cell r="S66"/>
          <cell r="U66"/>
          <cell r="AB66" t="str">
            <v>Yes</v>
          </cell>
          <cell r="AC66" t="str">
            <v>Yes</v>
          </cell>
          <cell r="AD66" t="str">
            <v>Yes</v>
          </cell>
          <cell r="AE66" t="str">
            <v>8 years</v>
          </cell>
          <cell r="AF66"/>
          <cell r="AG66" t="str">
            <v>No</v>
          </cell>
          <cell r="AH66" t="str">
            <v>No</v>
          </cell>
        </row>
        <row r="67">
          <cell r="A67" t="str">
            <v>IAR0000102</v>
          </cell>
          <cell r="B67">
            <v>5</v>
          </cell>
          <cell r="C67" t="str">
            <v>Helen Lewis (HELE1)</v>
          </cell>
          <cell r="D67">
            <v>43215.428181597199</v>
          </cell>
          <cell r="F67" t="str">
            <v>NHS Payments to General Practice</v>
          </cell>
          <cell r="G67" t="str">
            <v>To provide annual information on the amount of money paid by the NHS to General Practices in England.  Data provided by NHAIS and ISFE.</v>
          </cell>
          <cell r="H67" t="str">
            <v>30/09/2014</v>
          </cell>
          <cell r="I67"/>
          <cell r="J67" t="str">
            <v>Relating to non- confidential/ non- personal data</v>
          </cell>
          <cell r="K67" t="str">
            <v>Workforce and Estates Activities P0272/01</v>
          </cell>
          <cell r="L67" t="str">
            <v>Kate Bedford ( KAAN2 )</v>
          </cell>
          <cell r="M67" t="str">
            <v>Helen Lewis ( HELE1 ),Nick Armitage ( NIAR1 )</v>
          </cell>
          <cell r="O67"/>
          <cell r="S67"/>
          <cell r="U67"/>
          <cell r="AB67" t="str">
            <v>Yes</v>
          </cell>
          <cell r="AC67" t="str">
            <v>Yes</v>
          </cell>
          <cell r="AD67" t="str">
            <v>Yes</v>
          </cell>
          <cell r="AE67" t="str">
            <v>8 years</v>
          </cell>
          <cell r="AF67"/>
          <cell r="AG67" t="str">
            <v>Yes</v>
          </cell>
          <cell r="AH67" t="str">
            <v>No</v>
          </cell>
        </row>
        <row r="68">
          <cell r="A68" t="str">
            <v>IAR0000111</v>
          </cell>
          <cell r="B68">
            <v>5</v>
          </cell>
          <cell r="C68" t="str">
            <v>Jane Winter (JAWI4)</v>
          </cell>
          <cell r="D68">
            <v>43220.389494641197</v>
          </cell>
          <cell r="F68" t="str">
            <v>Prescriptions Cost Analysis</v>
          </cell>
          <cell r="G68" t="str">
            <v xml:space="preserve">Prescription information is taken from the Prescription Cost Analysis (PCA) system, supplied by NHS Prescription Services, a division of NHS Business Services Authority (BSA), and is based on a full analysis of all prescriptions dispensed in the community i.e. by community pharmacists and appliance contractors, dispensing doctors, and prescriptions submitted by prescribing doctors for items personally administered in England.  Also included are prescriptions written in Wales, Scotland, Northern Ireland and the Isle of Man but dispensed in England.  The data do not cover drugs dispensed in hospitals, including mental health trusts, or private prescriptions.
Prescribers are GPs, hospital doctors, dentists and non medical prescribers such as nurses and pharmacists.
</v>
          </cell>
          <cell r="H68" t="str">
            <v>01/01/1991</v>
          </cell>
          <cell r="I68"/>
          <cell r="J68" t="str">
            <v>Relating to non- confidential/ non- personal data</v>
          </cell>
          <cell r="K68" t="str">
            <v>Prescribing and Medicines Information and Analysis P0275/02</v>
          </cell>
          <cell r="L68" t="str">
            <v>Jane Winter ( JAWI4 )</v>
          </cell>
          <cell r="M68" t="str">
            <v>Ian Bullard ( IABU1 )</v>
          </cell>
          <cell r="O68"/>
          <cell r="S68"/>
          <cell r="U68"/>
          <cell r="AB68" t="str">
            <v>Yes</v>
          </cell>
          <cell r="AC68" t="str">
            <v>Yes</v>
          </cell>
          <cell r="AD68" t="str">
            <v>Yes</v>
          </cell>
          <cell r="AE68" t="str">
            <v>Exception (Please specify)</v>
          </cell>
          <cell r="AF68" t="str">
            <v>30 years plus for statistical purposes, reviewed annually</v>
          </cell>
          <cell r="AG68" t="str">
            <v>No</v>
          </cell>
          <cell r="AH68" t="str">
            <v>No</v>
          </cell>
        </row>
        <row r="69">
          <cell r="A69" t="str">
            <v>IAR0000112</v>
          </cell>
          <cell r="B69">
            <v>5</v>
          </cell>
          <cell r="C69" t="str">
            <v>Jane Winter (JAWI4)</v>
          </cell>
          <cell r="D69">
            <v>43220.3901190162</v>
          </cell>
          <cell r="F69" t="str">
            <v>Hospital Pharmacy Audit Index (HPAI)</v>
          </cell>
          <cell r="G69" t="str">
            <v>National and Regional level data of hospital dispensing information provided by IQVIA (previously known as IMS Health). A minimum of 97% of acute English hospitals supply data to IQVIA about all medicines issued by hospital pharmacy departments. National figures are grossed up to give England level estimates on the basis of bed numbers. However sub-national figures are not adjusted in any way and will be an under estimate if trusts do not contribute data.</v>
          </cell>
          <cell r="H69" t="str">
            <v>01/07/2000</v>
          </cell>
          <cell r="I69"/>
          <cell r="J69" t="str">
            <v>Relating to non- confidential/ non- personal data</v>
          </cell>
          <cell r="K69" t="str">
            <v>Prescribing and Medicines Information and Analysis P0275/02</v>
          </cell>
          <cell r="L69" t="str">
            <v>Jane Winter ( JAWI4 )</v>
          </cell>
          <cell r="M69" t="str">
            <v>Ian Bullard ( IABU1 )</v>
          </cell>
          <cell r="N69" t="str">
            <v>Not sure</v>
          </cell>
          <cell r="O69"/>
          <cell r="P69" t="str">
            <v>Not sure</v>
          </cell>
          <cell r="Q69" t="str">
            <v>Data Processor</v>
          </cell>
          <cell r="S69"/>
          <cell r="U69"/>
          <cell r="V69" t="str">
            <v>Unknown</v>
          </cell>
          <cell r="X69" t="str">
            <v>No</v>
          </cell>
          <cell r="Y69" t="str">
            <v>No</v>
          </cell>
          <cell r="Z69" t="str">
            <v>No</v>
          </cell>
          <cell r="AA69" t="str">
            <v>Yes</v>
          </cell>
          <cell r="AB69" t="str">
            <v>Yes</v>
          </cell>
          <cell r="AC69" t="str">
            <v>Yes</v>
          </cell>
          <cell r="AD69" t="str">
            <v>Yes</v>
          </cell>
          <cell r="AE69" t="str">
            <v>Exception (Please specify)</v>
          </cell>
          <cell r="AF69" t="str">
            <v>30 years for statistical purposes, reviewed annually</v>
          </cell>
          <cell r="AG69" t="str">
            <v>No</v>
          </cell>
          <cell r="AH69" t="str">
            <v>No</v>
          </cell>
        </row>
        <row r="70">
          <cell r="A70" t="str">
            <v>IAR0000113</v>
          </cell>
          <cell r="B70">
            <v>8</v>
          </cell>
          <cell r="C70" t="str">
            <v>Jane Winter (JAWI4)</v>
          </cell>
          <cell r="D70">
            <v>43220.390804710602</v>
          </cell>
          <cell r="F70" t="str">
            <v>The Health Improvement Network (THIN) database</v>
          </cell>
          <cell r="G70" t="str">
            <v>a database that NHS Digital have access to under contract from IQVIA (formerly known as IMS Health). It is a sample of anonymised patient level general practice records, which are representative of the population as a whole and the likelihood of re-identification is so remote that this is not regarded as personal data. Data cannot be published without approval by a nationally accredited ethics committee which has also approved the data collection scheme.</v>
          </cell>
          <cell r="H70" t="str">
            <v>01/04/2015</v>
          </cell>
          <cell r="I70"/>
          <cell r="J70" t="str">
            <v>Relating to non- confidential/ non- personal data</v>
          </cell>
          <cell r="K70" t="str">
            <v>Prescribing and Medicines Information and Analysis P0275/02</v>
          </cell>
          <cell r="L70" t="str">
            <v>Jane Winter ( JAWI4 )</v>
          </cell>
          <cell r="M70" t="str">
            <v>Ian Bullard ( IABU1 )</v>
          </cell>
          <cell r="N70" t="str">
            <v>Dissemination or otherwise making available, Storage, Use</v>
          </cell>
          <cell r="O70"/>
          <cell r="P70" t="str">
            <v>Additional functions (s.270 of Health and Social Care Act 2012)</v>
          </cell>
          <cell r="Q70" t="str">
            <v>Data Processor</v>
          </cell>
          <cell r="S70"/>
          <cell r="U70"/>
          <cell r="V70" t="str">
            <v>Yes</v>
          </cell>
          <cell r="X70" t="str">
            <v>No</v>
          </cell>
          <cell r="Y70" t="str">
            <v>No</v>
          </cell>
          <cell r="Z70" t="str">
            <v>No</v>
          </cell>
          <cell r="AA70" t="str">
            <v>No</v>
          </cell>
          <cell r="AB70" t="str">
            <v>Yes</v>
          </cell>
          <cell r="AC70" t="str">
            <v>Yes</v>
          </cell>
          <cell r="AD70" t="str">
            <v>Yes</v>
          </cell>
          <cell r="AE70" t="str">
            <v>3 years</v>
          </cell>
          <cell r="AF70"/>
          <cell r="AG70" t="str">
            <v>No</v>
          </cell>
          <cell r="AH70" t="str">
            <v>No</v>
          </cell>
        </row>
        <row r="71">
          <cell r="A71" t="str">
            <v>IAR0000114</v>
          </cell>
          <cell r="B71">
            <v>8</v>
          </cell>
          <cell r="C71" t="str">
            <v>Jane Winter (JAWI4)</v>
          </cell>
          <cell r="D71">
            <v>43220.391201192098</v>
          </cell>
          <cell r="F71" t="str">
            <v>CCG Prescribing data</v>
          </cell>
          <cell r="G71" t="str">
            <v xml:space="preserve">Quarterly data release on iView of prescribing data at BNF section level by CCG.
This information was obtained from the electronic Prescribing Analysis and Cost Tool (ePACT) system, maintained by NHS Prescription Services, a division of NHS Business Services Authority, which covers prescriptions prescribed by GPs, nurses, pharmacists and others in England and dispensed in the community in the UK.  For data at PCT/CCG level, prescriptions written by a prescriber located in a particular PCT/CCG but dispensed outside that PCT/CCG will be included in the PCT/CCG in which the prescriber is based. The data available in ePACT is a rolling 60 month dataset. Prescriptions written in England but dispensed outside England are included. Prescriptions written in hospitals /clinics that are dispensed in the community, prescriptions dispensed in hospitals, dental prescribing and private prescriptions are not included in ePACT data. It is important to note this as some BNF sections have a high proportion of prescriptions written in hospitals that are dispensed in the community.
</v>
          </cell>
          <cell r="H71" t="str">
            <v>01/04/2013</v>
          </cell>
          <cell r="I71"/>
          <cell r="J71" t="str">
            <v>Relating to non- confidential/ non- personal data</v>
          </cell>
          <cell r="K71" t="str">
            <v>Prescribing and Medicines Information and Analysis P0275/02</v>
          </cell>
          <cell r="L71" t="str">
            <v>Jane Winter ( JAWI4 )</v>
          </cell>
          <cell r="M71" t="str">
            <v>Ian Bullard ( IABU1 )</v>
          </cell>
          <cell r="O71"/>
          <cell r="S71"/>
          <cell r="U71"/>
          <cell r="AB71" t="str">
            <v>Yes</v>
          </cell>
          <cell r="AC71" t="str">
            <v>Yes</v>
          </cell>
          <cell r="AD71" t="str">
            <v>Yes</v>
          </cell>
          <cell r="AE71" t="str">
            <v>20 years</v>
          </cell>
          <cell r="AF71"/>
          <cell r="AG71" t="str">
            <v>No</v>
          </cell>
          <cell r="AH71" t="str">
            <v>No</v>
          </cell>
        </row>
        <row r="72">
          <cell r="A72" t="str">
            <v>IAR0000115</v>
          </cell>
          <cell r="B72">
            <v>6</v>
          </cell>
          <cell r="C72" t="str">
            <v>Jane Winter (JAWI4)</v>
          </cell>
          <cell r="D72">
            <v>43220.391543946796</v>
          </cell>
          <cell r="F72" t="str">
            <v>Practice Level Prescribing (PLP) data</v>
          </cell>
          <cell r="G72" t="str">
            <v xml:space="preserve">Monthly open data release of practice level prescribing data via Amazon Cloud.
This information was obtained from the electronic Prescribing Analysis and Cost tool (ePACT) system, maintained by NHS Prescription Services, a division of NHS Business Services Authority, which covers prescriptions prescribed by GPs, nurses, pharmacists and others in England and dispensed in the community in the UK.  The data available in ePACT is a rolling 60 month dataset. Prescriptions written in England but dispensed outside England are included. Prescriptions written in hospitals /clinics that are dispensed in the community, prescriptions dispensed in hospitals, dental prescribing and private prescriptions are not included in ePACT data. It is important to note this as some BNF sections have a high proportion of prescriptions written in hospitals that are dispensed in the community.
</v>
          </cell>
          <cell r="H72" t="str">
            <v>01/04/2010</v>
          </cell>
          <cell r="I72"/>
          <cell r="J72" t="str">
            <v>Relating to non- confidential/ non- personal data</v>
          </cell>
          <cell r="K72" t="str">
            <v>Prescribing and Medicines Information and Analysis P0275/02</v>
          </cell>
          <cell r="L72" t="str">
            <v>Jane Winter ( JAWI4 )</v>
          </cell>
          <cell r="M72" t="str">
            <v>Ian Bullard ( IABU1 )</v>
          </cell>
          <cell r="O72"/>
          <cell r="S72"/>
          <cell r="U72"/>
          <cell r="AB72" t="str">
            <v>Yes</v>
          </cell>
          <cell r="AC72" t="str">
            <v>Yes</v>
          </cell>
          <cell r="AD72" t="str">
            <v>Yes</v>
          </cell>
          <cell r="AE72" t="str">
            <v>20 years</v>
          </cell>
          <cell r="AF72"/>
          <cell r="AG72" t="str">
            <v>No</v>
          </cell>
          <cell r="AH72" t="str">
            <v>No</v>
          </cell>
        </row>
        <row r="73">
          <cell r="A73" t="str">
            <v>IAR0000116</v>
          </cell>
          <cell r="B73">
            <v>6</v>
          </cell>
          <cell r="C73" t="str">
            <v>Jane Winter (JAWI4)</v>
          </cell>
          <cell r="D73">
            <v>43220.3919443634</v>
          </cell>
          <cell r="F73" t="str">
            <v>PCT Prescribing data</v>
          </cell>
          <cell r="G73" t="str">
            <v xml:space="preserve">Quarterly data release on iView of prescribing data at BNF section level by PCT.
This information was obtained from the electronic Prescribing Analysis and Cost Tool (ePACT) system, maintained by NHS Prescription Services, a division of NHS Business Services Authority, which covers prescriptions prescribed by GPs, nurses, pharmacists and others in England and dispensed in the community in the UK.  For data at PCT/CCG level, prescriptions written by a prescriber located in a particular PCT/CCG but dispensed outside that PCT/CCG will be included in the PCT/CCG in which the prescriber is based. The data available in ePACT is a rolling 60 month dataset. Prescriptions written in England but dispensed outside England are included. Prescriptions written in hospitals /clinics that are dispensed in the community, prescriptions dispensed in hospitals, dental prescribing and private prescriptions are not included in ePACT data. It is important to note this as some BNF sections have a high proportion of prescriptions written in hospitals that are dispensed in the community.
</v>
          </cell>
          <cell r="H73" t="str">
            <v>01/04/2008</v>
          </cell>
          <cell r="I73" t="str">
            <v>31/03/2013</v>
          </cell>
          <cell r="J73" t="str">
            <v>Relating to non- confidential/ non- personal data</v>
          </cell>
          <cell r="K73" t="str">
            <v>Prescribing and Medicines Information and Analysis P0275/02</v>
          </cell>
          <cell r="L73" t="str">
            <v>Jane Winter ( JAWI4 )</v>
          </cell>
          <cell r="M73" t="str">
            <v>Ian Bullard ( IABU1 )</v>
          </cell>
          <cell r="O73"/>
          <cell r="S73"/>
          <cell r="U73"/>
          <cell r="AB73" t="str">
            <v>Yes</v>
          </cell>
          <cell r="AC73" t="str">
            <v>Yes</v>
          </cell>
          <cell r="AD73" t="str">
            <v>Yes</v>
          </cell>
          <cell r="AE73" t="str">
            <v>20 years</v>
          </cell>
          <cell r="AF73"/>
          <cell r="AG73" t="str">
            <v>No</v>
          </cell>
          <cell r="AH73" t="str">
            <v>No</v>
          </cell>
        </row>
        <row r="74">
          <cell r="A74" t="str">
            <v>IAR0000117</v>
          </cell>
          <cell r="B74">
            <v>6</v>
          </cell>
          <cell r="C74" t="str">
            <v>Jane Winter (JAWI4)</v>
          </cell>
          <cell r="D74">
            <v>43220.392301932901</v>
          </cell>
          <cell r="F74" t="str">
            <v>NHS Pharmaceutical Services PHS1</v>
          </cell>
          <cell r="G74" t="str">
            <v>Information on general NHS pharmaceutical services (provided by community pharmacies, dispensing doctors and appliance contractors) commissioned from NHS England (the contract managers) on behalf of the Department of Health. Please note this information is what is commissioned and not necessarily provided during the year, includes numbers for openings and closures, new applications, enhanced services and exempt services. The asset feeds into the General Pharmaceutical Services publication that is the only national level dataset that shows community pharmacy and appliance contractor information.
Data available in Excel from 01/04/2001, in DME from 01/04/2013.</v>
          </cell>
          <cell r="H74" t="str">
            <v>01/04/2013</v>
          </cell>
          <cell r="I74"/>
          <cell r="J74" t="str">
            <v>Relating to non- confidential/ non- personal data</v>
          </cell>
          <cell r="K74" t="str">
            <v>Prescribing and Medicines Information and Analysis P0275/02</v>
          </cell>
          <cell r="L74" t="str">
            <v>Jane Winter ( JAWI4 )</v>
          </cell>
          <cell r="M74" t="str">
            <v>Ian Bullard ( IABU1 )</v>
          </cell>
          <cell r="O74"/>
          <cell r="S74"/>
          <cell r="U74"/>
          <cell r="AB74" t="str">
            <v>Yes</v>
          </cell>
          <cell r="AC74" t="str">
            <v>Yes</v>
          </cell>
          <cell r="AD74" t="str">
            <v>Yes</v>
          </cell>
          <cell r="AE74" t="str">
            <v>20 years</v>
          </cell>
          <cell r="AF74" t="str">
            <v>30 years for statistical purposes</v>
          </cell>
          <cell r="AG74" t="str">
            <v>Yes</v>
          </cell>
          <cell r="AH74" t="str">
            <v>No</v>
          </cell>
        </row>
        <row r="75">
          <cell r="A75" t="str">
            <v>IAR0000118</v>
          </cell>
          <cell r="B75">
            <v>6</v>
          </cell>
          <cell r="C75" t="str">
            <v>Jane Winter (JAWI4)</v>
          </cell>
          <cell r="D75">
            <v>43220.393584108802</v>
          </cell>
          <cell r="F75" t="str">
            <v>Pharmacy C20 data</v>
          </cell>
          <cell r="G75" t="str">
            <v>List of pharmacy contractors and appliance contractors and their dispensing activity during the financial year as provided by NHS Prescription Services a division of NHS Business Services Authority. Please note, a contractor is only included in the C20 list if they have undertaken some pharmacy activity that required reimbursing by the NHS BSA.</v>
          </cell>
          <cell r="H75" t="str">
            <v>01/04/2007</v>
          </cell>
          <cell r="I75"/>
          <cell r="J75" t="str">
            <v>Relating to non- confidential/ non- personal data</v>
          </cell>
          <cell r="K75" t="str">
            <v>Prescribing and Medicines Information and Analysis P0275/02</v>
          </cell>
          <cell r="L75" t="str">
            <v>Jane Winter ( JAWI4 )</v>
          </cell>
          <cell r="M75" t="str">
            <v>Ian Bullard ( IABU1 )</v>
          </cell>
          <cell r="O75"/>
          <cell r="S75"/>
          <cell r="U75"/>
          <cell r="AB75" t="str">
            <v>Yes</v>
          </cell>
          <cell r="AC75" t="str">
            <v>Yes</v>
          </cell>
          <cell r="AD75" t="str">
            <v>Not sure</v>
          </cell>
          <cell r="AE75" t="str">
            <v>Exception (Please specify)</v>
          </cell>
          <cell r="AF75" t="str">
            <v>30 years for statistical purposes, reviewed annually</v>
          </cell>
          <cell r="AG75" t="str">
            <v>No</v>
          </cell>
          <cell r="AH75" t="str">
            <v>No</v>
          </cell>
        </row>
        <row r="76">
          <cell r="A76" t="str">
            <v>IAR0000119</v>
          </cell>
          <cell r="B76">
            <v>9</v>
          </cell>
          <cell r="C76" t="str">
            <v>Katharine Robbins (KARO1)</v>
          </cell>
          <cell r="D76">
            <v>43208.533114849502</v>
          </cell>
          <cell r="F76" t="str">
            <v>Maternity Services Data Set</v>
          </cell>
          <cell r="G76" t="str">
            <v>The MSDS should be implemented by all NHS-commissioned Maternity Services in England who have electronic data collection systems, including acute trusts, foundation trusts and private services commissioned by the NHS. The maternity care pathway covers antenatal, intrapartum and postnatal/postpartum episodes.</v>
          </cell>
          <cell r="H76" t="str">
            <v>01/06/2015</v>
          </cell>
          <cell r="I76"/>
          <cell r="J76" t="str">
            <v>Of a confidential or personal nature relating to patients, service users or the public</v>
          </cell>
          <cell r="K76" t="str">
            <v>MSDS Services P0554/01</v>
          </cell>
          <cell r="L76" t="str">
            <v>Katharine Robbins ( KARO1 )</v>
          </cell>
          <cell r="M76" t="str">
            <v>Giles Foster ( GIFO1 )</v>
          </cell>
          <cell r="N76" t="str">
            <v>Not sure</v>
          </cell>
          <cell r="O76"/>
          <cell r="P76" t="str">
            <v>Direction (s.254 of Health &amp;amp; Social Care Act 2012)</v>
          </cell>
          <cell r="Q76" t="str">
            <v>Data Controller</v>
          </cell>
          <cell r="S76"/>
          <cell r="U76"/>
          <cell r="W76" t="str">
            <v>Yes</v>
          </cell>
          <cell r="X76" t="str">
            <v>Yes</v>
          </cell>
          <cell r="Y76" t="str">
            <v>Yes</v>
          </cell>
          <cell r="Z76" t="str">
            <v>Yes</v>
          </cell>
          <cell r="AA76" t="str">
            <v>Yes</v>
          </cell>
          <cell r="AB76" t="str">
            <v>Yes</v>
          </cell>
          <cell r="AC76" t="str">
            <v>Yes</v>
          </cell>
          <cell r="AD76" t="str">
            <v>Yes</v>
          </cell>
          <cell r="AE76" t="str">
            <v>20 years</v>
          </cell>
          <cell r="AF76"/>
          <cell r="AG76" t="str">
            <v>Yes</v>
          </cell>
          <cell r="AI76" t="e">
            <v>#N/A</v>
          </cell>
        </row>
        <row r="77">
          <cell r="A77" t="str">
            <v>IAR0000120</v>
          </cell>
          <cell r="B77">
            <v>9</v>
          </cell>
          <cell r="C77" t="str">
            <v>Katharine Robbins (KARO1)</v>
          </cell>
          <cell r="D77">
            <v>43208.706128935199</v>
          </cell>
          <cell r="F77" t="str">
            <v>Children and Young People's Health Services Data Set</v>
          </cell>
          <cell r="G77" t="str">
            <v xml:space="preserve">Community Services that are funded and/or provided by the NHS are required to include their clinical activity in the CYPHS data set provided the patient is less than 19 years old. These activities may take place in locations including health centres, Sure Start centres, day care facilities, schools or community centres, mobile facilities or the patient's own home.
</v>
          </cell>
          <cell r="H77" t="str">
            <v>15/10/2015</v>
          </cell>
          <cell r="I77"/>
          <cell r="J77" t="str">
            <v>Of a confidential or personal nature relating to patients, service users or the public</v>
          </cell>
          <cell r="K77" t="str">
            <v>Comm Children and Young Peoples Health Services Data Set P0554/02</v>
          </cell>
          <cell r="L77" t="str">
            <v>Katharine Robbins ( KARO1 )</v>
          </cell>
          <cell r="M77" t="str">
            <v>,Sharon Thandi ( SHTH1 )</v>
          </cell>
          <cell r="N77" t="str">
            <v>Not sure</v>
          </cell>
          <cell r="O77"/>
          <cell r="P77" t="str">
            <v>Direction (s.254 of Health &amp;amp; Social Care Act 2012)</v>
          </cell>
          <cell r="Q77" t="str">
            <v>Data Controller</v>
          </cell>
          <cell r="S77"/>
          <cell r="U77"/>
          <cell r="W77" t="str">
            <v>Yes</v>
          </cell>
          <cell r="X77" t="str">
            <v>Yes</v>
          </cell>
          <cell r="Y77" t="str">
            <v>Yes</v>
          </cell>
          <cell r="Z77" t="str">
            <v>Yes</v>
          </cell>
          <cell r="AA77" t="str">
            <v>Yes</v>
          </cell>
          <cell r="AB77" t="str">
            <v>Yes</v>
          </cell>
          <cell r="AC77" t="str">
            <v>Yes</v>
          </cell>
          <cell r="AD77" t="str">
            <v>Not sure</v>
          </cell>
          <cell r="AE77" t="str">
            <v>20 years</v>
          </cell>
          <cell r="AF77"/>
          <cell r="AG77" t="str">
            <v>Yes</v>
          </cell>
          <cell r="AI77" t="e">
            <v>#N/A</v>
          </cell>
        </row>
        <row r="78">
          <cell r="A78" t="str">
            <v>IAR0000121</v>
          </cell>
          <cell r="B78">
            <v>10</v>
          </cell>
          <cell r="C78" t="str">
            <v>Katharine Robbins (KARO1)</v>
          </cell>
          <cell r="D78">
            <v>43208.706615277799</v>
          </cell>
          <cell r="F78" t="str">
            <v xml:space="preserve">Community Services Data Set </v>
          </cell>
          <cell r="G78" t="str">
            <v xml:space="preserve">Providers of publicly-funded community services are legally mandated to collect and submit community health data, as set out by the Health and Social Care Act 2012.
The Community Services Data Set (CSDS) expands the scope of the existing Children and Young People's Health Services Data Set (CYPHS) data set, by removing the 0-18 age restriction. The CSDS supersedes the CYPHS data set, to allow adult community data to be submitted.
</v>
          </cell>
          <cell r="H78" t="str">
            <v>13/11/2017</v>
          </cell>
          <cell r="I78"/>
          <cell r="J78" t="str">
            <v>Of a confidential or personal nature relating to patients, service users or the public</v>
          </cell>
          <cell r="K78" t="str">
            <v>Comm Children and Young Peoples Health Services Data Set P0554/02</v>
          </cell>
          <cell r="L78" t="str">
            <v>Katharine Robbins ( KARO1 )</v>
          </cell>
          <cell r="M78" t="str">
            <v>,Sharon Thandi ( SHTH1 )</v>
          </cell>
          <cell r="N78" t="str">
            <v>Not sure</v>
          </cell>
          <cell r="O78"/>
          <cell r="P78" t="str">
            <v>Direction (s.254 of Health &amp;amp; Social Care Act 2012)</v>
          </cell>
          <cell r="Q78" t="str">
            <v>Data Controller</v>
          </cell>
          <cell r="S78"/>
          <cell r="U78"/>
          <cell r="W78" t="str">
            <v>Yes</v>
          </cell>
          <cell r="X78" t="str">
            <v>Yes</v>
          </cell>
          <cell r="Y78" t="str">
            <v>Yes</v>
          </cell>
          <cell r="Z78" t="str">
            <v>Yes</v>
          </cell>
          <cell r="AA78" t="str">
            <v>Yes</v>
          </cell>
          <cell r="AB78" t="str">
            <v>Yes</v>
          </cell>
          <cell r="AC78" t="str">
            <v>Yes</v>
          </cell>
          <cell r="AD78" t="str">
            <v>Not sure</v>
          </cell>
          <cell r="AE78" t="str">
            <v>20 years</v>
          </cell>
          <cell r="AF78"/>
          <cell r="AG78" t="str">
            <v>Yes</v>
          </cell>
          <cell r="AI78" t="e">
            <v>#N/A</v>
          </cell>
        </row>
        <row r="79">
          <cell r="A79" t="str">
            <v>IAR0000122</v>
          </cell>
          <cell r="B79">
            <v>4</v>
          </cell>
          <cell r="C79" t="str">
            <v>James Scanlan (JASC1)</v>
          </cell>
          <cell r="D79">
            <v>43221.668421493101</v>
          </cell>
          <cell r="F79" t="str">
            <v>Cancer Waiting Times (Replacement)</v>
          </cell>
          <cell r="G79" t="str">
            <v>Replacement of current Cancer Waiting Times System.
Currently in Private BETA expected to go live April 2018</v>
          </cell>
          <cell r="H79" t="str">
            <v>02/10/2017</v>
          </cell>
          <cell r="I79" t="str">
            <v>01/04/2020</v>
          </cell>
          <cell r="J79" t="str">
            <v>Of a confidential or personal nature relating to patients, service users or the public</v>
          </cell>
          <cell r="K79" t="str">
            <v>Cancer Waiting Times Upgrade Activities P0541/01</v>
          </cell>
          <cell r="L79" t="str">
            <v>Tia Cheang ( TICH4 )</v>
          </cell>
          <cell r="M79" t="str">
            <v>James Scanlan ( JASC1 ),Netta Hollings ( NEHO2 )</v>
          </cell>
          <cell r="N79" t="str">
            <v>Dissemination or otherwise making available, Organisation, Recording, Retrieval, Storage, Use</v>
          </cell>
          <cell r="O79"/>
          <cell r="P79" t="str">
            <v>Direction (s.254 of Health &amp;amp; Social Care Act 2012)</v>
          </cell>
          <cell r="Q79" t="str">
            <v>Joint Data Controller</v>
          </cell>
          <cell r="R79" t="str">
            <v>NHS England</v>
          </cell>
          <cell r="S79"/>
          <cell r="T79" t="str">
            <v>Processing is necessary for the performance of a task carried out in the public interest or in the exercise of official authority vested in the controller</v>
          </cell>
          <cell r="U79"/>
          <cell r="W79" t="str">
            <v>Yes</v>
          </cell>
          <cell r="X79" t="str">
            <v>Yes</v>
          </cell>
          <cell r="Y79" t="str">
            <v>Yes</v>
          </cell>
          <cell r="Z79" t="str">
            <v>Yes</v>
          </cell>
          <cell r="AA79" t="str">
            <v>Yes</v>
          </cell>
          <cell r="AB79" t="str">
            <v>Yes</v>
          </cell>
          <cell r="AC79" t="str">
            <v>Yes</v>
          </cell>
          <cell r="AD79" t="str">
            <v>Yes</v>
          </cell>
          <cell r="AE79" t="str">
            <v>Exception (Please specify)</v>
          </cell>
          <cell r="AF79" t="str">
            <v xml:space="preserve">Beyond 20 years for lifetime of patient to allow for recurrent cancer treatments </v>
          </cell>
          <cell r="AG79" t="str">
            <v>No</v>
          </cell>
          <cell r="AI79" t="str">
            <v>IAR0000122</v>
          </cell>
        </row>
        <row r="80">
          <cell r="A80" t="str">
            <v>IAR0000123</v>
          </cell>
          <cell r="B80">
            <v>5</v>
          </cell>
          <cell r="C80" t="str">
            <v>Claire Corney (CLCO5)</v>
          </cell>
          <cell r="D80">
            <v>43224.502811030099</v>
          </cell>
          <cell r="F80" t="str">
            <v>National Data Opt-out</v>
          </cell>
          <cell r="G80" t="str">
            <v>List of NHS numbers of patients who have registered a national data opt-out to prevent their data being used for purposes beyond their individual care.  This asset is held in the Spine Clinical Data store and is used to uphold patient data sharing preferences across the whole of health and social care.  This includes NHS Digital data disseminations in line with the national data opt-out policy</v>
          </cell>
          <cell r="H80" t="str">
            <v>30/03/2018</v>
          </cell>
          <cell r="I80"/>
          <cell r="J80" t="str">
            <v>Of a confidential or personal nature relating to patients, service users or the public</v>
          </cell>
          <cell r="K80" t="str">
            <v>National Opt-Out Model Activities P0527/01</v>
          </cell>
          <cell r="L80" t="str">
            <v>Timothy Magor ( TIMA1 )</v>
          </cell>
          <cell r="M80" t="str">
            <v>Heather Pinches ( HEPI1 )</v>
          </cell>
          <cell r="N80" t="str">
            <v>Dissemination or otherwise making available, Recording, Retrieval, Storage, Use</v>
          </cell>
          <cell r="O80"/>
          <cell r="P80" t="str">
            <v>Direction (s.254 of Health &amp;amp; Social Care Act 2012)</v>
          </cell>
          <cell r="Q80" t="str">
            <v>Data Controller</v>
          </cell>
          <cell r="S80"/>
          <cell r="T80" t="str">
            <v>Processing is necessary for compliance with a legal obligation to which the controller is subject</v>
          </cell>
          <cell r="U80"/>
          <cell r="W80" t="str">
            <v>Yes</v>
          </cell>
          <cell r="X80" t="str">
            <v>Yes</v>
          </cell>
          <cell r="Y80" t="str">
            <v>Yes</v>
          </cell>
          <cell r="Z80" t="str">
            <v>No</v>
          </cell>
          <cell r="AA80" t="str">
            <v>No</v>
          </cell>
          <cell r="AB80" t="str">
            <v>Yes</v>
          </cell>
          <cell r="AC80" t="str">
            <v>Yes</v>
          </cell>
          <cell r="AD80" t="str">
            <v>Yes</v>
          </cell>
          <cell r="AE80" t="str">
            <v>Exception (Please specify)</v>
          </cell>
          <cell r="AF80" t="str">
            <v>Data will be retained until DHSC withdraw the policy offer of the national data opt-out</v>
          </cell>
          <cell r="AG80" t="str">
            <v>Yes</v>
          </cell>
          <cell r="AI80" t="str">
            <v>IAR0000123</v>
          </cell>
        </row>
        <row r="81">
          <cell r="A81" t="str">
            <v>IAR0000124</v>
          </cell>
          <cell r="B81">
            <v>5</v>
          </cell>
          <cell r="C81" t="str">
            <v>Claire Thompson (CLTH1)</v>
          </cell>
          <cell r="D81">
            <v>43203.634357835603</v>
          </cell>
          <cell r="F81" t="str">
            <v>Estates and Facilities Management System (EFM)</v>
          </cell>
          <cell r="G81" t="str">
            <v xml:space="preserve">To support national policy development and investment planning in the DH and the NHS directly through benchmarking and feedback information.
</v>
          </cell>
          <cell r="H81" t="str">
            <v>1999/2000</v>
          </cell>
          <cell r="I81"/>
          <cell r="J81" t="str">
            <v>Relating to non- confidential/ non- personal data</v>
          </cell>
          <cell r="K81" t="str">
            <v>Workforce and Estates Activities P0272/01</v>
          </cell>
          <cell r="L81" t="str">
            <v>Kate Bedford ( KAAN2 )</v>
          </cell>
          <cell r="M81" t="str">
            <v>Claire Thompson ( CLTH1 )</v>
          </cell>
          <cell r="O81"/>
          <cell r="S81"/>
          <cell r="U81"/>
          <cell r="AB81" t="str">
            <v>Yes</v>
          </cell>
          <cell r="AC81" t="str">
            <v>Yes</v>
          </cell>
          <cell r="AD81" t="str">
            <v>Yes</v>
          </cell>
          <cell r="AE81" t="str">
            <v>8 years</v>
          </cell>
          <cell r="AF81" t="str">
            <v>As long as contracted to do so (under current arrangements is all data back to 1999/2000)</v>
          </cell>
          <cell r="AG81" t="str">
            <v>Yes</v>
          </cell>
          <cell r="AH81" t="str">
            <v>No</v>
          </cell>
        </row>
        <row r="82">
          <cell r="A82" t="str">
            <v>IAR0000128</v>
          </cell>
          <cell r="B82">
            <v>3</v>
          </cell>
          <cell r="C82" t="str">
            <v>Chris Dew (CHDE3)</v>
          </cell>
          <cell r="D82">
            <v>43207.390688310203</v>
          </cell>
          <cell r="F82" t="str">
            <v xml:space="preserve">UK Genetics Testing Network data </v>
          </cell>
          <cell r="G82" t="str">
            <v xml:space="preserve">A collection of data from UK Genetic Testing Network (UKGTN) member laboratories.
The purpose of the data collection is to gain information on the access and provision to genetic testing provided by UKGTN member laboratories for NHS patients. The outputs from the data analysis supports commissioners in reviewing variation and taking action to improve access where required.
</v>
          </cell>
          <cell r="H82"/>
          <cell r="I82"/>
          <cell r="J82" t="str">
            <v>Of a confidential or personal nature relating to patients, service users or the public</v>
          </cell>
          <cell r="K82" t="str">
            <v>Directly Commissioned Indicators P0273/01</v>
          </cell>
          <cell r="L82" t="str">
            <v>Chris Dew ( CHDE3 )</v>
          </cell>
          <cell r="M82" t="str">
            <v>Walt Treloar ( WATR1 )</v>
          </cell>
          <cell r="N82" t="str">
            <v>Not sure</v>
          </cell>
          <cell r="O82"/>
          <cell r="P82" t="str">
            <v>Direction (s.254 of Health &amp;amp; Social Care Act 2012)</v>
          </cell>
          <cell r="Q82" t="str">
            <v>Data Controller</v>
          </cell>
          <cell r="S82"/>
          <cell r="T82" t="str">
            <v>Processing is necessary for compliance with a legal obligation to which the controller is subject</v>
          </cell>
          <cell r="U82"/>
          <cell r="W82" t="str">
            <v>Yes</v>
          </cell>
          <cell r="X82" t="str">
            <v>Yes</v>
          </cell>
          <cell r="Y82" t="str">
            <v>Yes</v>
          </cell>
          <cell r="Z82" t="str">
            <v>Yes</v>
          </cell>
          <cell r="AA82" t="str">
            <v>Yes</v>
          </cell>
          <cell r="AB82" t="str">
            <v>Yes</v>
          </cell>
          <cell r="AC82" t="str">
            <v>Yes</v>
          </cell>
          <cell r="AD82" t="str">
            <v>Yes</v>
          </cell>
          <cell r="AE82" t="str">
            <v>Exception (Please specify)</v>
          </cell>
          <cell r="AF82" t="str">
            <v>To be reviewed annually as part of commissioning of service</v>
          </cell>
          <cell r="AG82" t="str">
            <v>Yes</v>
          </cell>
          <cell r="AI82" t="str">
            <v>IAR0000128</v>
          </cell>
        </row>
        <row r="83">
          <cell r="A83" t="str">
            <v>IAR0000129</v>
          </cell>
          <cell r="B83">
            <v>2</v>
          </cell>
          <cell r="C83" t="str">
            <v>Chris Dew (CHDE3)</v>
          </cell>
          <cell r="D83">
            <v>43207.3898722222</v>
          </cell>
          <cell r="F83" t="str">
            <v>Summary Hospital-level Mortality Indicator (SHMI) data</v>
          </cell>
          <cell r="G83" t="str">
            <v>Statistical data derived from linked HES-ONS data to estimate the risk of mortality in patients treated in hospital</v>
          </cell>
          <cell r="H83" t="str">
            <v>01/10/2016</v>
          </cell>
          <cell r="I83"/>
          <cell r="J83" t="str">
            <v>Of a confidential or personal nature relating to patients, service users or the public</v>
          </cell>
          <cell r="K83" t="str">
            <v>Directly Commissioned Indicators P0273/01</v>
          </cell>
          <cell r="L83" t="str">
            <v>Chris Dew ( CHDE3 )</v>
          </cell>
          <cell r="M83" t="str">
            <v>Sally Harrison ( SAJO1 )</v>
          </cell>
          <cell r="N83" t="str">
            <v>Not sure</v>
          </cell>
          <cell r="O83"/>
          <cell r="P83" t="str">
            <v>Commencement order</v>
          </cell>
          <cell r="Q83" t="str">
            <v>Data Controller</v>
          </cell>
          <cell r="S83"/>
          <cell r="T83" t="str">
            <v>Processing is necessary for compliance with a legal obligation to which the controller is subject</v>
          </cell>
          <cell r="U83"/>
          <cell r="W83" t="str">
            <v>Yes</v>
          </cell>
          <cell r="X83" t="str">
            <v>No</v>
          </cell>
          <cell r="Y83" t="str">
            <v>Yes</v>
          </cell>
          <cell r="Z83" t="str">
            <v>Yes</v>
          </cell>
          <cell r="AA83" t="str">
            <v>Yes</v>
          </cell>
          <cell r="AB83" t="str">
            <v>Yes</v>
          </cell>
          <cell r="AC83" t="str">
            <v>Yes</v>
          </cell>
          <cell r="AD83" t="str">
            <v>Yes</v>
          </cell>
          <cell r="AE83" t="str">
            <v>Exception (Please specify)</v>
          </cell>
          <cell r="AF83" t="str">
            <v>Statistical time series retained to enable longer term analyses but reviewed every 3 years</v>
          </cell>
          <cell r="AG83" t="str">
            <v>Yes</v>
          </cell>
          <cell r="AI83" t="str">
            <v>IAR0000129</v>
          </cell>
        </row>
        <row r="84">
          <cell r="A84" t="str">
            <v>IAR0000130</v>
          </cell>
          <cell r="B84">
            <v>8</v>
          </cell>
          <cell r="C84" t="str">
            <v>Steven Webster (STWE1)</v>
          </cell>
          <cell r="D84">
            <v>43215.513331597198</v>
          </cell>
          <cell r="F84" t="str">
            <v>Health Survey for England</v>
          </cell>
          <cell r="G84" t="str">
            <v>Annual sample population survey, monitoring trends in the nation's health, estimating the proportion of people in England who have specified health conditions, and the prevalence of risk factors and behaviours associated with these conditions.</v>
          </cell>
          <cell r="H84" t="str">
            <v>20/12/2006</v>
          </cell>
          <cell r="I84"/>
          <cell r="J84" t="str">
            <v>Of a confidential or personal nature relating to patients, service users or the public</v>
          </cell>
          <cell r="K84" t="str">
            <v>Population Health Activities P0284/35</v>
          </cell>
          <cell r="L84" t="str">
            <v>Steven Webster ( STWE1 )</v>
          </cell>
          <cell r="M84" t="str">
            <v>Alison Neave ( ALNE1 )</v>
          </cell>
          <cell r="N84" t="str">
            <v>Adaptation or alteration, Alignment or combination, Consultation, Disclosure by transmission, Dissemination or otherwise making available, Erasure or destruction, Not sure, Organisation, Recording, Restriction, Retrieval, Storage, Structuring, Use</v>
          </cell>
          <cell r="O84"/>
          <cell r="P84" t="str">
            <v>Commencement order</v>
          </cell>
          <cell r="Q84" t="str">
            <v>Data Controller</v>
          </cell>
          <cell r="S84"/>
          <cell r="T84" t="str">
            <v>The data subject has given consent to the processing of his or her personal data for one or more specific purposes</v>
          </cell>
          <cell r="U84"/>
          <cell r="W84" t="str">
            <v>Yes</v>
          </cell>
          <cell r="X84" t="str">
            <v>No</v>
          </cell>
          <cell r="Y84" t="str">
            <v>Yes</v>
          </cell>
          <cell r="Z84" t="str">
            <v>Yes</v>
          </cell>
          <cell r="AA84" t="str">
            <v>Yes</v>
          </cell>
          <cell r="AB84" t="str">
            <v>Yes</v>
          </cell>
          <cell r="AC84" t="str">
            <v>Yes</v>
          </cell>
          <cell r="AD84" t="str">
            <v>Yes</v>
          </cell>
          <cell r="AE84" t="str">
            <v>20 years</v>
          </cell>
          <cell r="AF84"/>
          <cell r="AG84" t="str">
            <v>Yes</v>
          </cell>
          <cell r="AI84" t="e">
            <v>#N/A</v>
          </cell>
        </row>
        <row r="85">
          <cell r="A85" t="str">
            <v>IAR0000131</v>
          </cell>
          <cell r="B85">
            <v>5</v>
          </cell>
          <cell r="C85" t="str">
            <v>Steven Webster (STWE1)</v>
          </cell>
          <cell r="D85">
            <v>43215.514721180603</v>
          </cell>
          <cell r="F85" t="str">
            <v>Smoking, Drinking and Drug use among young people in England</v>
          </cell>
          <cell r="G85" t="str">
            <v>A regular sample survey of secondary school pupils in England in years 7 to 11 (mostly aged 11 to 15). The survey presents information on the percentage of pupils who have ever smoked, tried alcohol or taken drugs and their attitudes towards these behaviours.  It also includes breakdowns by age, gender, ethnicity and region.</v>
          </cell>
          <cell r="H85" t="str">
            <v>31/08/2005</v>
          </cell>
          <cell r="I85"/>
          <cell r="J85" t="str">
            <v>Of a confidential or personal nature relating to patients, service users or the public</v>
          </cell>
          <cell r="K85" t="str">
            <v>Population Health Activities P0284/35</v>
          </cell>
          <cell r="L85" t="str">
            <v>Steven Webster ( STWE1 )</v>
          </cell>
          <cell r="M85" t="str">
            <v>Paul Niblett ( PANI2 )</v>
          </cell>
          <cell r="N85" t="str">
            <v>Adaptation or alteration, Alignment or combination, Consultation, Disclosure by transmission, Dissemination or otherwise making available, Erasure or destruction, Not sure, Organisation, Recording, Restriction, Retrieval, Storage, Structuring, Use</v>
          </cell>
          <cell r="O85"/>
          <cell r="P85" t="str">
            <v>Commencement order</v>
          </cell>
          <cell r="Q85" t="str">
            <v>Data Controller</v>
          </cell>
          <cell r="S85"/>
          <cell r="T85" t="str">
            <v>The data subject has given consent to the processing of his or her personal data for one or more specific purposes</v>
          </cell>
          <cell r="U85"/>
          <cell r="W85" t="str">
            <v>Yes</v>
          </cell>
          <cell r="X85" t="str">
            <v>No</v>
          </cell>
          <cell r="Y85" t="str">
            <v>Yes</v>
          </cell>
          <cell r="Z85" t="str">
            <v>Yes</v>
          </cell>
          <cell r="AA85" t="str">
            <v>Yes</v>
          </cell>
          <cell r="AB85" t="str">
            <v>Yes</v>
          </cell>
          <cell r="AC85" t="str">
            <v>Yes</v>
          </cell>
          <cell r="AD85" t="str">
            <v>Yes</v>
          </cell>
          <cell r="AE85" t="str">
            <v>20 years</v>
          </cell>
          <cell r="AF85"/>
          <cell r="AG85" t="str">
            <v>Yes</v>
          </cell>
          <cell r="AI85" t="e">
            <v>#N/A</v>
          </cell>
        </row>
        <row r="86">
          <cell r="A86" t="str">
            <v>IAR0000132</v>
          </cell>
          <cell r="B86">
            <v>5</v>
          </cell>
          <cell r="C86" t="str">
            <v>Steven Webster (STWE1)</v>
          </cell>
          <cell r="D86">
            <v>43215.515481134302</v>
          </cell>
          <cell r="F86" t="str">
            <v>Adult Psychiatric Morbidity Survey</v>
          </cell>
          <cell r="G86" t="str">
            <v xml:space="preserve">A periodic (7 yearly) survey series providing data on the prevalence of both treated and untreated psychiatric disorders in the English adult population (aged 16 and over). </v>
          </cell>
          <cell r="H86" t="str">
            <v>27/01/2009</v>
          </cell>
          <cell r="I86"/>
          <cell r="J86" t="str">
            <v>Of a confidential or personal nature relating to patients, service users or the public</v>
          </cell>
          <cell r="K86" t="str">
            <v>Population Health Activities P0284/35</v>
          </cell>
          <cell r="L86" t="str">
            <v>Steven Webster ( STWE1 )</v>
          </cell>
          <cell r="M86" t="str">
            <v>Alison Neave ( ALNE1 )</v>
          </cell>
          <cell r="N86" t="str">
            <v>Adaptation or alteration, Alignment or combination, Consultation, Disclosure by transmission, Dissemination or otherwise making available, Erasure or destruction, Not sure, Organisation, Recording, Restriction, Retrieval, Storage, Structuring, Use</v>
          </cell>
          <cell r="O86"/>
          <cell r="P86" t="str">
            <v>Commencement order</v>
          </cell>
          <cell r="Q86" t="str">
            <v>Data Controller</v>
          </cell>
          <cell r="S86"/>
          <cell r="T86" t="str">
            <v>The data subject has given consent to the processing of his or her personal data for one or more specific purposes</v>
          </cell>
          <cell r="U86"/>
          <cell r="W86" t="str">
            <v>Yes</v>
          </cell>
          <cell r="X86" t="str">
            <v>No</v>
          </cell>
          <cell r="Y86" t="str">
            <v>Yes</v>
          </cell>
          <cell r="Z86" t="str">
            <v>Yes</v>
          </cell>
          <cell r="AA86" t="str">
            <v>Yes</v>
          </cell>
          <cell r="AB86" t="str">
            <v>Yes</v>
          </cell>
          <cell r="AC86" t="str">
            <v>Yes</v>
          </cell>
          <cell r="AD86" t="str">
            <v>Yes</v>
          </cell>
          <cell r="AE86" t="str">
            <v>20 years</v>
          </cell>
          <cell r="AF86"/>
          <cell r="AG86" t="str">
            <v>Yes</v>
          </cell>
          <cell r="AI86" t="e">
            <v>#N/A</v>
          </cell>
        </row>
        <row r="87">
          <cell r="A87" t="str">
            <v>IAR0000133</v>
          </cell>
          <cell r="B87">
            <v>6</v>
          </cell>
          <cell r="C87" t="str">
            <v>Steven Webster (STWE1)</v>
          </cell>
          <cell r="D87">
            <v>43215.5159720718</v>
          </cell>
          <cell r="F87" t="str">
            <v>Adult Dental Health Survey</v>
          </cell>
          <cell r="G87" t="str">
            <v>This periodic (10 yearly) survey gives a picture of the dental health of the adult population and how this has changed over time.</v>
          </cell>
          <cell r="H87" t="str">
            <v>08/12/2010</v>
          </cell>
          <cell r="I87"/>
          <cell r="J87" t="str">
            <v>Of a confidential or personal nature relating to patients, service users or the public</v>
          </cell>
          <cell r="K87" t="str">
            <v>Population Health Activities P0284/35</v>
          </cell>
          <cell r="L87" t="str">
            <v>Steven Webster ( STWE1 )</v>
          </cell>
          <cell r="M87" t="str">
            <v>Alison Neave ( ALNE1 )</v>
          </cell>
          <cell r="N87" t="str">
            <v>Adaptation or alteration, Alignment or combination, Consultation, Disclosure by transmission, Dissemination or otherwise making available, Erasure or destruction, Not sure, Organisation, Recording, Restriction, Retrieval, Storage, Structuring, Use</v>
          </cell>
          <cell r="O87"/>
          <cell r="P87" t="str">
            <v>Commencement order</v>
          </cell>
          <cell r="Q87" t="str">
            <v>Data Controller</v>
          </cell>
          <cell r="S87"/>
          <cell r="T87" t="str">
            <v>The data subject has given consent to the processing of his or her personal data for one or more specific purposes</v>
          </cell>
          <cell r="U87"/>
          <cell r="W87" t="str">
            <v>Yes</v>
          </cell>
          <cell r="X87" t="str">
            <v>No</v>
          </cell>
          <cell r="Y87" t="str">
            <v>Yes</v>
          </cell>
          <cell r="Z87" t="str">
            <v>Yes</v>
          </cell>
          <cell r="AA87" t="str">
            <v>Yes</v>
          </cell>
          <cell r="AB87" t="str">
            <v>Yes</v>
          </cell>
          <cell r="AC87" t="str">
            <v>Yes</v>
          </cell>
          <cell r="AD87" t="str">
            <v>Yes</v>
          </cell>
          <cell r="AE87" t="str">
            <v>20 years</v>
          </cell>
          <cell r="AF87"/>
          <cell r="AG87" t="str">
            <v>Yes</v>
          </cell>
          <cell r="AI87" t="e">
            <v>#N/A</v>
          </cell>
        </row>
        <row r="88">
          <cell r="A88" t="str">
            <v>IAR0000134</v>
          </cell>
          <cell r="B88">
            <v>7</v>
          </cell>
          <cell r="C88" t="str">
            <v>Steven Webster (STWE1)</v>
          </cell>
          <cell r="D88">
            <v>43215.516558645802</v>
          </cell>
          <cell r="F88" t="str">
            <v>Children's Dental Health Survey</v>
          </cell>
          <cell r="G88" t="str">
            <v>This periodic (10 yearly) survey gives a picture of the dental health of children in the population and how this has changed over time. It collects information about the condition of children's teeth, dental hygiene, oral health attitudes and behaviours and dental care received.</v>
          </cell>
          <cell r="H88" t="str">
            <v>19/03/2015</v>
          </cell>
          <cell r="I88"/>
          <cell r="J88" t="str">
            <v>Of a confidential or personal nature relating to patients, service users or the public</v>
          </cell>
          <cell r="K88" t="str">
            <v>Population Health Activities P0284/35</v>
          </cell>
          <cell r="L88" t="str">
            <v>Steven Webster ( STWE1 )</v>
          </cell>
          <cell r="M88" t="str">
            <v>Alison Neave ( ALNE1 )</v>
          </cell>
          <cell r="N88" t="str">
            <v>Adaptation or alteration, Alignment or combination, Consultation, Disclosure by transmission, Dissemination or otherwise making available, Erasure or destruction, Not sure, Organisation, Recording, Restriction, Retrieval, Storage, Structuring, Use</v>
          </cell>
          <cell r="O88"/>
          <cell r="P88" t="str">
            <v>Commencement order</v>
          </cell>
          <cell r="Q88" t="str">
            <v>Data Controller</v>
          </cell>
          <cell r="S88"/>
          <cell r="T88" t="str">
            <v>The data subject has given consent to the processing of his or her personal data for one or more specific purposes</v>
          </cell>
          <cell r="U88"/>
          <cell r="W88" t="str">
            <v>Yes</v>
          </cell>
          <cell r="X88" t="str">
            <v>No</v>
          </cell>
          <cell r="Y88" t="str">
            <v>Yes</v>
          </cell>
          <cell r="Z88" t="str">
            <v>Yes</v>
          </cell>
          <cell r="AA88" t="str">
            <v>Yes</v>
          </cell>
          <cell r="AB88" t="str">
            <v>Yes</v>
          </cell>
          <cell r="AC88" t="str">
            <v>Yes</v>
          </cell>
          <cell r="AD88" t="str">
            <v>Yes</v>
          </cell>
          <cell r="AE88" t="str">
            <v>20 years</v>
          </cell>
          <cell r="AF88"/>
          <cell r="AG88" t="str">
            <v>Yes</v>
          </cell>
          <cell r="AI88" t="e">
            <v>#N/A</v>
          </cell>
        </row>
        <row r="89">
          <cell r="A89" t="str">
            <v>IAR0000135</v>
          </cell>
          <cell r="B89">
            <v>8</v>
          </cell>
          <cell r="C89" t="str">
            <v>Steven Webster (STWE1)</v>
          </cell>
          <cell r="D89">
            <v>43215.517064039399</v>
          </cell>
          <cell r="F89" t="str">
            <v>Mental health of children and young people in Great Britain</v>
          </cell>
          <cell r="G89" t="str">
            <v>This periodic survey measures the prevalence of mental disorders among children and notes any changes since the previous survey. It also provides profiles of children in each of the main disorder categories.</v>
          </cell>
          <cell r="H89" t="str">
            <v>31/08/2005</v>
          </cell>
          <cell r="I89"/>
          <cell r="J89" t="str">
            <v>Of a confidential or personal nature relating to patients, service users or the public</v>
          </cell>
          <cell r="K89" t="str">
            <v>Population Health Activities P0284/35</v>
          </cell>
          <cell r="L89" t="str">
            <v>Steven Webster ( STWE1 )</v>
          </cell>
          <cell r="M89" t="str">
            <v>Alison Neave ( ALNE1 )</v>
          </cell>
          <cell r="N89" t="str">
            <v>Adaptation or alteration, Alignment or combination, Consultation, Disclosure by transmission, Dissemination or otherwise making available, Erasure or destruction, Not sure, Organisation, Recording, Restriction, Retrieval, Storage, Structuring, Use</v>
          </cell>
          <cell r="O89"/>
          <cell r="P89" t="str">
            <v>Commencement order</v>
          </cell>
          <cell r="Q89" t="str">
            <v>Data Controller</v>
          </cell>
          <cell r="S89"/>
          <cell r="T89" t="str">
            <v>The data subject has given consent to the processing of his or her personal data for one or more specific purposes</v>
          </cell>
          <cell r="U89"/>
          <cell r="W89" t="str">
            <v>Yes</v>
          </cell>
          <cell r="X89" t="str">
            <v>No</v>
          </cell>
          <cell r="Y89" t="str">
            <v>Yes</v>
          </cell>
          <cell r="Z89" t="str">
            <v>Yes</v>
          </cell>
          <cell r="AA89" t="str">
            <v>Yes</v>
          </cell>
          <cell r="AB89" t="str">
            <v>Yes</v>
          </cell>
          <cell r="AC89" t="str">
            <v>Yes</v>
          </cell>
          <cell r="AD89" t="str">
            <v>Yes</v>
          </cell>
          <cell r="AE89" t="str">
            <v>20 years</v>
          </cell>
          <cell r="AF89"/>
          <cell r="AG89" t="str">
            <v>Yes</v>
          </cell>
          <cell r="AI89" t="e">
            <v>#N/A</v>
          </cell>
        </row>
        <row r="90">
          <cell r="A90" t="str">
            <v>IAR0000136</v>
          </cell>
          <cell r="B90">
            <v>9</v>
          </cell>
          <cell r="C90" t="str">
            <v>Steven Webster (STWE1)</v>
          </cell>
          <cell r="D90">
            <v>43215.517567094903</v>
          </cell>
          <cell r="F90" t="str">
            <v>What about YOUth? survey</v>
          </cell>
          <cell r="G90" t="str">
            <v>A new survey designed to collect robust local authority (LA) level data on a range of health behaviours amongst 15 year-olds. Data has been collected on general health, diet, use of free time, physical activity, smoking, drinking, emotional wellbeing, drugs and bullying.</v>
          </cell>
          <cell r="H90" t="str">
            <v>08/12/2015</v>
          </cell>
          <cell r="I90"/>
          <cell r="J90" t="str">
            <v>Of a confidential or personal nature relating to patients, service users or the public</v>
          </cell>
          <cell r="K90" t="str">
            <v>Population Health Activities P0284/35</v>
          </cell>
          <cell r="L90" t="str">
            <v>Steven Webster ( STWE1 )</v>
          </cell>
          <cell r="M90" t="str">
            <v>Paul Niblett ( PANI2 )</v>
          </cell>
          <cell r="N90" t="str">
            <v>Adaptation or alteration, Alignment or combination, Consultation, Disclosure by transmission, Dissemination or otherwise making available, Erasure or destruction, Not sure, Organisation, Recording, Restriction, Retrieval, Storage, Structuring, Use</v>
          </cell>
          <cell r="O90"/>
          <cell r="P90" t="str">
            <v>Commencement order</v>
          </cell>
          <cell r="Q90" t="str">
            <v>Data Controller</v>
          </cell>
          <cell r="S90"/>
          <cell r="T90" t="str">
            <v>The data subject has given consent to the processing of his or her personal data for one or more specific purposes</v>
          </cell>
          <cell r="U90"/>
          <cell r="W90" t="str">
            <v>Yes</v>
          </cell>
          <cell r="X90" t="str">
            <v>No</v>
          </cell>
          <cell r="Y90" t="str">
            <v>Yes</v>
          </cell>
          <cell r="Z90" t="str">
            <v>Yes</v>
          </cell>
          <cell r="AA90" t="str">
            <v>Yes</v>
          </cell>
          <cell r="AB90" t="str">
            <v>Yes</v>
          </cell>
          <cell r="AC90" t="str">
            <v>Yes</v>
          </cell>
          <cell r="AD90" t="str">
            <v>Yes</v>
          </cell>
          <cell r="AE90" t="str">
            <v>20 years</v>
          </cell>
          <cell r="AF90"/>
          <cell r="AG90" t="str">
            <v>No</v>
          </cell>
          <cell r="AI90" t="e">
            <v>#N/A</v>
          </cell>
        </row>
        <row r="91">
          <cell r="A91" t="str">
            <v>IAR0000137</v>
          </cell>
          <cell r="B91">
            <v>6</v>
          </cell>
          <cell r="C91" t="str">
            <v>Tony Childs (TOCH1)</v>
          </cell>
          <cell r="D91">
            <v>43216.403993981497</v>
          </cell>
          <cell r="F91" t="str">
            <v>Safeguarding Adults Collection (SAC)</v>
          </cell>
          <cell r="G91" t="str">
            <v>Aggregated annual collection from 152 Local Authorities in England to establish the number of safeguarding enquiries and subsequent investigations</v>
          </cell>
          <cell r="H91" t="str">
            <v>01/04/2015</v>
          </cell>
          <cell r="I91" t="str">
            <v>31/03/2025</v>
          </cell>
          <cell r="J91" t="str">
            <v>Relating to non- confidential/ non- personal data</v>
          </cell>
          <cell r="K91" t="str">
            <v>Social Care Statistics Activities P0274/01</v>
          </cell>
          <cell r="L91" t="str">
            <v>Tony Childs ( TOCH1 )</v>
          </cell>
          <cell r="M91" t="str">
            <v>Jim Butler</v>
          </cell>
          <cell r="N91" t="str">
            <v>Dissemination or otherwise making available, Recording, Storage, Use</v>
          </cell>
          <cell r="O91"/>
          <cell r="P91" t="str">
            <v>Commencement order</v>
          </cell>
          <cell r="Q91" t="str">
            <v>Data Controller</v>
          </cell>
          <cell r="S91"/>
          <cell r="T91" t="str">
            <v>The data subject has given consent to the processing of his or her personal data for one or more specific purposes</v>
          </cell>
          <cell r="U91"/>
          <cell r="W91" t="str">
            <v>Yes</v>
          </cell>
          <cell r="X91" t="str">
            <v>No</v>
          </cell>
          <cell r="Y91" t="str">
            <v>No</v>
          </cell>
          <cell r="Z91" t="str">
            <v>Yes</v>
          </cell>
          <cell r="AA91" t="str">
            <v>No</v>
          </cell>
          <cell r="AB91" t="str">
            <v>Yes</v>
          </cell>
          <cell r="AC91" t="str">
            <v>Yes</v>
          </cell>
          <cell r="AD91" t="str">
            <v>Yes</v>
          </cell>
          <cell r="AE91" t="str">
            <v>8 years</v>
          </cell>
          <cell r="AF91"/>
          <cell r="AG91" t="str">
            <v>Yes</v>
          </cell>
          <cell r="AH91" t="str">
            <v>No</v>
          </cell>
        </row>
        <row r="92">
          <cell r="A92" t="str">
            <v>IAR0000138</v>
          </cell>
          <cell r="B92">
            <v>7</v>
          </cell>
          <cell r="C92" t="str">
            <v>Steven Webster (STWE1)</v>
          </cell>
          <cell r="D92">
            <v>43215.5181948264</v>
          </cell>
          <cell r="F92" t="str">
            <v>Survey of Carers in Households - England</v>
          </cell>
          <cell r="G92" t="str">
            <v>Survey of the prevalence of caring in England, the demographic profile of carers, the impact of caring duties upon the carer, details of the services carers receive and a profile of the cared for people; excludes people providing care in a professional capacity.</v>
          </cell>
          <cell r="H92" t="str">
            <v>14/12/2010</v>
          </cell>
          <cell r="I92"/>
          <cell r="J92" t="str">
            <v>Of a confidential or personal nature relating to patients, service users or the public</v>
          </cell>
          <cell r="K92" t="str">
            <v>Population Health Activities P0284/35</v>
          </cell>
          <cell r="L92" t="str">
            <v>Steven Webster ( STWE1 )</v>
          </cell>
          <cell r="M92" t="str">
            <v>Alison Neave ( ALNE1 )</v>
          </cell>
          <cell r="N92" t="str">
            <v>Adaptation or alteration, Alignment or combination, Consultation, Disclosure by transmission, Dissemination or otherwise making available, Erasure or destruction, Not sure, Organisation, Recording, Restriction, Retrieval, Storage, Structuring, Use</v>
          </cell>
          <cell r="O92"/>
          <cell r="P92" t="str">
            <v>Commencement order</v>
          </cell>
          <cell r="Q92" t="str">
            <v>Data Controller</v>
          </cell>
          <cell r="S92"/>
          <cell r="T92" t="str">
            <v>The data subject has given consent to the processing of his or her personal data for one or more specific purposes</v>
          </cell>
          <cell r="U92"/>
          <cell r="W92" t="str">
            <v>Yes</v>
          </cell>
          <cell r="X92" t="str">
            <v>No</v>
          </cell>
          <cell r="Y92" t="str">
            <v>Yes</v>
          </cell>
          <cell r="Z92" t="str">
            <v>Yes</v>
          </cell>
          <cell r="AA92" t="str">
            <v>Yes</v>
          </cell>
          <cell r="AB92" t="str">
            <v>Yes</v>
          </cell>
          <cell r="AC92" t="str">
            <v>Yes</v>
          </cell>
          <cell r="AD92" t="str">
            <v>Yes</v>
          </cell>
          <cell r="AE92" t="str">
            <v>20 years</v>
          </cell>
          <cell r="AF92"/>
          <cell r="AG92" t="str">
            <v>No</v>
          </cell>
          <cell r="AI92" t="e">
            <v>#N/A</v>
          </cell>
        </row>
        <row r="93">
          <cell r="A93" t="str">
            <v>IAR0000139</v>
          </cell>
          <cell r="B93">
            <v>6</v>
          </cell>
          <cell r="C93" t="str">
            <v>Steven Webster (STWE1)</v>
          </cell>
          <cell r="D93">
            <v>43215.5192831366</v>
          </cell>
          <cell r="F93" t="str">
            <v>National Child Measurement Programme</v>
          </cell>
          <cell r="G93" t="str">
            <v>The National Child Measurement Programme (NCMP) measures the height and weight of children in reception class (aged 4 to 5) and year 6 (aged 10 to 11), to assess overweight and obesity levels in children within primary schools. Data are collected annually from over 1 million children.</v>
          </cell>
          <cell r="H93" t="str">
            <v>21/02/2008</v>
          </cell>
          <cell r="I93"/>
          <cell r="J93" t="str">
            <v>Of a confidential or personal nature relating to patients, service users or the public</v>
          </cell>
          <cell r="K93" t="str">
            <v>Population Health Activities P0284/35</v>
          </cell>
          <cell r="L93" t="str">
            <v>Steven Webster ( STWE1 )</v>
          </cell>
          <cell r="M93" t="str">
            <v>Paul Niblett ( PANI2 )</v>
          </cell>
          <cell r="N93" t="str">
            <v>Adaptation or alteration, Alignment or combination, Consultation, Disclosure by transmission, Dissemination or otherwise making available, Erasure or destruction, Not sure, Organisation, Recording, Restriction, Retrieval, Storage, Structuring, Use</v>
          </cell>
          <cell r="O93"/>
          <cell r="P93" t="str">
            <v>Commencement order</v>
          </cell>
          <cell r="Q93" t="str">
            <v>Joint Data Controller</v>
          </cell>
          <cell r="R93" t="str">
            <v>Other (Please specify)</v>
          </cell>
          <cell r="S93" t="str">
            <v>PHE</v>
          </cell>
          <cell r="T93" t="str">
            <v>Processing is necessary for compliance with a legal obligation to which the controller is subject</v>
          </cell>
          <cell r="U93"/>
          <cell r="W93" t="str">
            <v>Yes</v>
          </cell>
          <cell r="X93" t="str">
            <v>Yes</v>
          </cell>
          <cell r="Y93" t="str">
            <v>Yes</v>
          </cell>
          <cell r="Z93" t="str">
            <v>Yes</v>
          </cell>
          <cell r="AA93" t="str">
            <v>Yes</v>
          </cell>
          <cell r="AB93" t="str">
            <v>Yes</v>
          </cell>
          <cell r="AC93" t="str">
            <v>Yes</v>
          </cell>
          <cell r="AD93" t="str">
            <v>Yes</v>
          </cell>
          <cell r="AE93" t="str">
            <v>20 years</v>
          </cell>
          <cell r="AF93"/>
          <cell r="AG93" t="str">
            <v>Yes</v>
          </cell>
          <cell r="AI93" t="e">
            <v>#N/A</v>
          </cell>
        </row>
        <row r="94">
          <cell r="A94" t="str">
            <v>IAR0000140</v>
          </cell>
          <cell r="B94">
            <v>4</v>
          </cell>
          <cell r="C94" t="str">
            <v>Steven Webster (STWE1)</v>
          </cell>
          <cell r="D94">
            <v>43215.520794641197</v>
          </cell>
          <cell r="F94" t="str">
            <v>Statistics on NHS Stop Smoking Services - England</v>
          </cell>
          <cell r="G94" t="str">
            <v>Quarterly report presenting results from the monitoring of the NHS Stop Smoking Services in England. Reports on the number of people setting a quit date and those  who successfully quit at the 4 week follow-up. Also includes analyses of the key measures of the service including pregnant women, breakdowns by ethnic group and type of pharmacotherapy received. The results are given at national, regional and local authority levels</v>
          </cell>
          <cell r="H94" t="str">
            <v>26/10/2005</v>
          </cell>
          <cell r="I94"/>
          <cell r="J94" t="str">
            <v>Relating to non- confidential/ non- personal data</v>
          </cell>
          <cell r="K94" t="str">
            <v>Population Health Activities P0284/35</v>
          </cell>
          <cell r="L94" t="str">
            <v>Steven Webster ( STWE1 )</v>
          </cell>
          <cell r="M94" t="str">
            <v>Paul Niblett ( PANI2 )</v>
          </cell>
          <cell r="O94"/>
          <cell r="S94"/>
          <cell r="U94"/>
          <cell r="AB94" t="str">
            <v>No</v>
          </cell>
          <cell r="AC94" t="str">
            <v>Yes</v>
          </cell>
          <cell r="AD94" t="str">
            <v>Yes</v>
          </cell>
          <cell r="AE94" t="str">
            <v>20 years</v>
          </cell>
          <cell r="AF94"/>
          <cell r="AG94" t="str">
            <v>Yes</v>
          </cell>
          <cell r="AH94" t="str">
            <v>No</v>
          </cell>
        </row>
        <row r="95">
          <cell r="A95" t="str">
            <v>IAR0000141</v>
          </cell>
          <cell r="B95">
            <v>5</v>
          </cell>
          <cell r="C95" t="str">
            <v>Tony Childs (TOCH1)</v>
          </cell>
          <cell r="D95">
            <v>43216.404989120398</v>
          </cell>
          <cell r="F95" t="str">
            <v>Guardianship under the Mental Health Act</v>
          </cell>
          <cell r="G95" t="str">
            <v>Aggregated annual collection from 152 Local Authorities in England to establish the number of Guardianships recorded and managed under the Mental Health Act.</v>
          </cell>
          <cell r="H95" t="str">
            <v>01/04/2003</v>
          </cell>
          <cell r="I95" t="str">
            <v>31/03/2025</v>
          </cell>
          <cell r="J95" t="str">
            <v>Of a confidential or personal nature relating to patients, service users or the public</v>
          </cell>
          <cell r="K95" t="str">
            <v>Social Care Statistics Activities P0274/01</v>
          </cell>
          <cell r="L95" t="str">
            <v>Tony Childs ( TOCH1 )</v>
          </cell>
          <cell r="M95" t="str">
            <v>jim butler</v>
          </cell>
          <cell r="N95" t="str">
            <v>Dissemination or otherwise making available, Recording, Storage, Use</v>
          </cell>
          <cell r="O95"/>
          <cell r="P95" t="str">
            <v>Commencement order</v>
          </cell>
          <cell r="Q95" t="str">
            <v>Data Controller</v>
          </cell>
          <cell r="S95"/>
          <cell r="T95" t="str">
            <v>Processing is necessary for compliance with a legal obligation to which the controller is subject, The data subject has given consent to the processing of his or her personal data for one or more specific purposes</v>
          </cell>
          <cell r="U95"/>
          <cell r="W95" t="str">
            <v>Yes</v>
          </cell>
          <cell r="X95" t="str">
            <v>No</v>
          </cell>
          <cell r="Y95" t="str">
            <v>No</v>
          </cell>
          <cell r="Z95" t="str">
            <v>Yes</v>
          </cell>
          <cell r="AA95" t="str">
            <v>No</v>
          </cell>
          <cell r="AB95" t="str">
            <v>Yes</v>
          </cell>
          <cell r="AC95" t="str">
            <v>Yes</v>
          </cell>
          <cell r="AD95" t="str">
            <v>Yes</v>
          </cell>
          <cell r="AE95" t="str">
            <v>8 years</v>
          </cell>
          <cell r="AF95"/>
          <cell r="AG95" t="str">
            <v>No</v>
          </cell>
          <cell r="AI95" t="e">
            <v>#N/A</v>
          </cell>
        </row>
        <row r="96">
          <cell r="A96" t="str">
            <v>IAR0000142</v>
          </cell>
          <cell r="B96">
            <v>5</v>
          </cell>
          <cell r="C96" t="str">
            <v>Tony Childs (TOCH1)</v>
          </cell>
          <cell r="D96">
            <v>43216.404411921299</v>
          </cell>
          <cell r="F96" t="str">
            <v>Deferred Payment Agreements</v>
          </cell>
          <cell r="G96" t="str">
            <v>Aggregated annual collection from 152 Local Authorities in England to establish the number of deferred payment agreements managed by councils and the value of these</v>
          </cell>
          <cell r="H96" t="str">
            <v>01/04/2015</v>
          </cell>
          <cell r="I96" t="str">
            <v>31/03/2025</v>
          </cell>
          <cell r="J96" t="str">
            <v>Relating to non- confidential/ non- personal data</v>
          </cell>
          <cell r="K96" t="str">
            <v>Social Care Statistics Activities P0274/01</v>
          </cell>
          <cell r="L96" t="str">
            <v>Tony Childs ( TOCH1 )</v>
          </cell>
          <cell r="M96" t="str">
            <v>Jim Butler</v>
          </cell>
          <cell r="N96" t="str">
            <v>Dissemination or otherwise making available, Recording, Storage, Use</v>
          </cell>
          <cell r="O96"/>
          <cell r="P96" t="str">
            <v>Commencement order</v>
          </cell>
          <cell r="Q96" t="str">
            <v>Data Controller</v>
          </cell>
          <cell r="S96"/>
          <cell r="T96" t="str">
            <v>The data subject has given consent to the processing of his or her personal data for one or more specific purposes</v>
          </cell>
          <cell r="U96"/>
          <cell r="W96" t="str">
            <v>Yes</v>
          </cell>
          <cell r="X96" t="str">
            <v>No</v>
          </cell>
          <cell r="Y96" t="str">
            <v>No</v>
          </cell>
          <cell r="Z96" t="str">
            <v>Yes</v>
          </cell>
          <cell r="AA96" t="str">
            <v>No</v>
          </cell>
          <cell r="AB96" t="str">
            <v>Yes</v>
          </cell>
          <cell r="AC96" t="str">
            <v>Yes</v>
          </cell>
          <cell r="AD96" t="str">
            <v>Yes</v>
          </cell>
          <cell r="AE96" t="str">
            <v>8 years</v>
          </cell>
          <cell r="AF96"/>
          <cell r="AG96" t="str">
            <v>Yes</v>
          </cell>
          <cell r="AH96" t="str">
            <v>No</v>
          </cell>
        </row>
        <row r="97">
          <cell r="A97" t="str">
            <v>IAR0000143</v>
          </cell>
          <cell r="B97">
            <v>6</v>
          </cell>
          <cell r="C97" t="str">
            <v>Tony Childs (TOCH1)</v>
          </cell>
          <cell r="D97">
            <v>43216.406948807897</v>
          </cell>
          <cell r="F97" t="str">
            <v>Blind and Partially Sighted People Register</v>
          </cell>
          <cell r="G97" t="str">
            <v>Aggregated triennial collection from 152 Local Authorities in England to establish the number of people registered as blind or partially sighted</v>
          </cell>
          <cell r="H97" t="str">
            <v>01/04/2003</v>
          </cell>
          <cell r="I97" t="str">
            <v>31/03/2020</v>
          </cell>
          <cell r="J97" t="str">
            <v>Relating to non- confidential/ non- personal data</v>
          </cell>
          <cell r="K97" t="str">
            <v>Social Care Statistics Activities P0274/01</v>
          </cell>
          <cell r="L97" t="str">
            <v>Tony Childs ( TOCH1 )</v>
          </cell>
          <cell r="M97" t="str">
            <v>Sarah Liley</v>
          </cell>
          <cell r="N97" t="str">
            <v>Dissemination or otherwise making available, Recording, Storage, Use</v>
          </cell>
          <cell r="O97"/>
          <cell r="P97" t="str">
            <v>Commencement order</v>
          </cell>
          <cell r="Q97" t="str">
            <v>Data Controller</v>
          </cell>
          <cell r="S97"/>
          <cell r="T97" t="str">
            <v>The data subject has given consent to the processing of his or her personal data for one or more specific purposes</v>
          </cell>
          <cell r="U97"/>
          <cell r="W97" t="str">
            <v>Yes</v>
          </cell>
          <cell r="X97" t="str">
            <v>No</v>
          </cell>
          <cell r="Y97" t="str">
            <v>No</v>
          </cell>
          <cell r="Z97" t="str">
            <v>Yes</v>
          </cell>
          <cell r="AA97" t="str">
            <v>No</v>
          </cell>
          <cell r="AB97" t="str">
            <v>Yes</v>
          </cell>
          <cell r="AC97" t="str">
            <v>Yes</v>
          </cell>
          <cell r="AD97" t="str">
            <v>Yes</v>
          </cell>
          <cell r="AE97" t="str">
            <v>8 years</v>
          </cell>
          <cell r="AF97"/>
          <cell r="AG97" t="str">
            <v>Yes</v>
          </cell>
          <cell r="AH97" t="str">
            <v>No</v>
          </cell>
        </row>
        <row r="98">
          <cell r="A98" t="str">
            <v>IAR0000144</v>
          </cell>
          <cell r="B98">
            <v>19</v>
          </cell>
          <cell r="C98" t="str">
            <v>Dave Lockett (DALO2)</v>
          </cell>
          <cell r="D98">
            <v>43223.736939664399</v>
          </cell>
          <cell r="F98" t="str">
            <v>Spine Core user information</v>
          </cell>
          <cell r="G98" t="str">
            <v>User-data held within SPINE only for the purposes of registration, service management and audit. There are 3 data sets in this information asset:
1. Spine user-audit data:  User Unique Identity and system-addressing information, used to record and analyse user-activity.
2. MESH-user data:  key user-attributes required to use the Message Exchange for Social Care and Health (MESH) and MESH Online Enquiry Service (MOLES).
3. SDS-user data:  a cached copy of the Spine Directory from Care Identity Service (CIS), used to confirm key user-attributes during the processing of SPINE services.</v>
          </cell>
          <cell r="H98" t="str">
            <v>22/09/2014</v>
          </cell>
          <cell r="I98"/>
          <cell r="J98" t="str">
            <v>Of a confidential or personal nature relating to patients, service users or the public</v>
          </cell>
          <cell r="K98" t="str">
            <v>Spine - DDC P0050/12</v>
          </cell>
          <cell r="L98" t="str">
            <v>Dave Lockett ( DALO2 )</v>
          </cell>
          <cell r="M98" t="str">
            <v>Neil Gibbs ( NEGI1 )</v>
          </cell>
          <cell r="N98" t="str">
            <v>Recording</v>
          </cell>
          <cell r="O98"/>
          <cell r="P98" t="str">
            <v>Direction (s.254 of Health &amp;amp; Social Care Act 2012)</v>
          </cell>
          <cell r="Q98" t="str">
            <v>Data Controller</v>
          </cell>
          <cell r="S98"/>
          <cell r="T98" t="str">
            <v>Processing is necessary for compliance with a legal obligation to which the controller is subject, Processing is necessary for the performance of a task carried out in the public interest or in the exercise of official authority vested in the controller, Processing is necessary in order to protect the vital interests of the data subject or of another natural person</v>
          </cell>
          <cell r="U98"/>
          <cell r="W98" t="str">
            <v>Yes</v>
          </cell>
          <cell r="X98" t="str">
            <v>No</v>
          </cell>
          <cell r="Y98" t="str">
            <v>Yes</v>
          </cell>
          <cell r="Z98" t="str">
            <v>No</v>
          </cell>
          <cell r="AA98" t="str">
            <v>Yes</v>
          </cell>
          <cell r="AB98" t="str">
            <v>Yes</v>
          </cell>
          <cell r="AC98" t="str">
            <v>Yes</v>
          </cell>
          <cell r="AD98" t="str">
            <v>Yes</v>
          </cell>
          <cell r="AE98" t="str">
            <v>Exception (Please specify)</v>
          </cell>
          <cell r="AF98" t="str">
            <v>Spine user-audit data, which references application data, is retained for 30 years, as application data is held for 30 years after a patient's death.</v>
          </cell>
          <cell r="AG98" t="str">
            <v>No</v>
          </cell>
          <cell r="AI98" t="e">
            <v>#N/A</v>
          </cell>
        </row>
        <row r="99">
          <cell r="A99" t="str">
            <v>IAR0000146</v>
          </cell>
          <cell r="B99">
            <v>3</v>
          </cell>
          <cell r="C99" t="str">
            <v>Steven Webster (STWE1)</v>
          </cell>
          <cell r="D99">
            <v>43215.524647800899</v>
          </cell>
          <cell r="F99" t="str">
            <v>Statistics on Women's Smoking Status at Time of Delivery, England</v>
          </cell>
          <cell r="G99" t="str">
            <v xml:space="preserve">quarterly publication providing a measure of the prevalence of smoking among pregnant women at Commissioning Region, Area Team and Clinical Commissioning Group level. </v>
          </cell>
          <cell r="H99" t="str">
            <v>30/08/2012</v>
          </cell>
          <cell r="I99"/>
          <cell r="J99" t="str">
            <v>Relating to non- confidential/ non- personal data</v>
          </cell>
          <cell r="K99" t="str">
            <v>Population Health Activities P0284/35</v>
          </cell>
          <cell r="L99" t="str">
            <v>Steven Webster ( STWE1 )</v>
          </cell>
          <cell r="M99" t="str">
            <v>Paul Niblett ( PANI2 )</v>
          </cell>
          <cell r="O99"/>
          <cell r="S99"/>
          <cell r="U99"/>
          <cell r="AB99" t="str">
            <v>No</v>
          </cell>
          <cell r="AC99" t="str">
            <v>Yes</v>
          </cell>
          <cell r="AD99" t="str">
            <v>Yes</v>
          </cell>
          <cell r="AE99" t="str">
            <v>20 years</v>
          </cell>
          <cell r="AF99"/>
          <cell r="AG99" t="str">
            <v>Yes</v>
          </cell>
          <cell r="AH99" t="str">
            <v>No</v>
          </cell>
        </row>
        <row r="100">
          <cell r="A100" t="str">
            <v>IAR0000147</v>
          </cell>
          <cell r="B100">
            <v>6</v>
          </cell>
          <cell r="C100" t="str">
            <v>Tony Childs (TOCH1)</v>
          </cell>
          <cell r="D100">
            <v>43216.407518252301</v>
          </cell>
          <cell r="F100" t="str">
            <v xml:space="preserve">Adult Social Care Finance Return </v>
          </cell>
          <cell r="G100" t="str">
            <v>Aggregated annual collection from 152 Local Authorities in England to establish the financial data relating to social care</v>
          </cell>
          <cell r="H100" t="str">
            <v>01/04/2014</v>
          </cell>
          <cell r="I100" t="str">
            <v>31/03/2025</v>
          </cell>
          <cell r="J100" t="str">
            <v>Relating to non- confidential/ non- personal data</v>
          </cell>
          <cell r="K100" t="str">
            <v>Social Care Statistics Activities P0274/01</v>
          </cell>
          <cell r="L100" t="str">
            <v>Tony Childs ( TOCH1 )</v>
          </cell>
          <cell r="M100" t="str">
            <v>jim butler</v>
          </cell>
          <cell r="N100" t="str">
            <v>Dissemination or otherwise making available, Recording, Storage, Use</v>
          </cell>
          <cell r="O100"/>
          <cell r="P100" t="str">
            <v>Commencement order</v>
          </cell>
          <cell r="Q100" t="str">
            <v>Data Controller</v>
          </cell>
          <cell r="S100"/>
          <cell r="T100" t="str">
            <v>The data subject has given consent to the processing of his or her personal data for one or more specific purposes</v>
          </cell>
          <cell r="U100"/>
          <cell r="W100" t="str">
            <v>Yes</v>
          </cell>
          <cell r="X100" t="str">
            <v>No</v>
          </cell>
          <cell r="Y100" t="str">
            <v>No</v>
          </cell>
          <cell r="Z100" t="str">
            <v>Yes</v>
          </cell>
          <cell r="AA100" t="str">
            <v>No</v>
          </cell>
          <cell r="AB100" t="str">
            <v>Yes</v>
          </cell>
          <cell r="AC100" t="str">
            <v>Yes</v>
          </cell>
          <cell r="AD100" t="str">
            <v>Yes</v>
          </cell>
          <cell r="AE100" t="str">
            <v>8 years</v>
          </cell>
          <cell r="AF100"/>
          <cell r="AG100" t="str">
            <v>Yes</v>
          </cell>
          <cell r="AH100" t="str">
            <v>No</v>
          </cell>
        </row>
        <row r="101">
          <cell r="A101" t="str">
            <v>IAR0000148</v>
          </cell>
          <cell r="B101">
            <v>8</v>
          </cell>
          <cell r="C101" t="str">
            <v>Tony Childs (TOCH1)</v>
          </cell>
          <cell r="D101">
            <v>43216.407908911999</v>
          </cell>
          <cell r="F101" t="str">
            <v>Deprivation of Liberty Safeguards under the mental capacity act 2005</v>
          </cell>
          <cell r="G101" t="str">
            <v>Client level annual collection from 152 Local Authorities in England to establish the number of people where a DoLS was requested and ultimately accepted or rejected</v>
          </cell>
          <cell r="H101" t="str">
            <v>01/04/2009</v>
          </cell>
          <cell r="I101" t="str">
            <v>31/03/2025</v>
          </cell>
          <cell r="J101" t="str">
            <v>Of a confidential or personal nature relating to patients, service users or the public</v>
          </cell>
          <cell r="K101" t="str">
            <v>Social Care Statistics Activities P0274/01</v>
          </cell>
          <cell r="L101" t="str">
            <v>Tony Childs ( TOCH1 )</v>
          </cell>
          <cell r="M101" t="str">
            <v>jim butler</v>
          </cell>
          <cell r="N101" t="str">
            <v>Dissemination or otherwise making available, Recording, Storage, Use</v>
          </cell>
          <cell r="O101"/>
          <cell r="P101" t="str">
            <v>Commencement order</v>
          </cell>
          <cell r="Q101" t="str">
            <v>Data Controller</v>
          </cell>
          <cell r="S101"/>
          <cell r="T101" t="str">
            <v>Processing is necessary for compliance with a legal obligation to which the controller is subject</v>
          </cell>
          <cell r="U101"/>
          <cell r="W101" t="str">
            <v>Yes</v>
          </cell>
          <cell r="X101" t="str">
            <v>No</v>
          </cell>
          <cell r="Y101" t="str">
            <v>No</v>
          </cell>
          <cell r="Z101" t="str">
            <v>Yes</v>
          </cell>
          <cell r="AA101" t="str">
            <v>No</v>
          </cell>
          <cell r="AB101" t="str">
            <v>Yes</v>
          </cell>
          <cell r="AC101" t="str">
            <v>Yes</v>
          </cell>
          <cell r="AD101" t="str">
            <v>Yes</v>
          </cell>
          <cell r="AE101" t="str">
            <v>8 years</v>
          </cell>
          <cell r="AF101"/>
          <cell r="AG101" t="str">
            <v>Yes</v>
          </cell>
          <cell r="AI101" t="e">
            <v>#N/A</v>
          </cell>
        </row>
        <row r="102">
          <cell r="A102" t="str">
            <v>IAR0000149</v>
          </cell>
          <cell r="B102">
            <v>8</v>
          </cell>
          <cell r="C102" t="str">
            <v>Netta Hollings (NEHO2)</v>
          </cell>
          <cell r="D102">
            <v>43215.668237650498</v>
          </cell>
          <cell r="F102" t="str">
            <v>HES (including HES clear and HES DQ)</v>
          </cell>
          <cell r="G102" t="str">
            <v>Hospital Episode Statistics data provides a record level view of hospital activity
Available in both pseudo and clear varieties.</v>
          </cell>
          <cell r="H102"/>
          <cell r="I102"/>
          <cell r="J102" t="str">
            <v>Of a confidential or personal nature relating to patients, service users or the public</v>
          </cell>
          <cell r="K102" t="str">
            <v>Secondary Care Service P0282/01</v>
          </cell>
          <cell r="L102" t="str">
            <v>Tia Cheang ( TICH4 )</v>
          </cell>
          <cell r="M102" t="str">
            <v>Netta Hollings ( NEHO2 ),Paul McIntosh ( PAMC1 )</v>
          </cell>
          <cell r="N102" t="str">
            <v>Disclosure by transmission, Dissemination or otherwise making available, Organisation, Retrieval, Storage, Structuring, Use</v>
          </cell>
          <cell r="O102"/>
          <cell r="P102" t="str">
            <v>Direction (s.254 of Health &amp;amp; Social Care Act 2012)</v>
          </cell>
          <cell r="Q102" t="str">
            <v>Data Controller</v>
          </cell>
          <cell r="S102"/>
          <cell r="T102" t="str">
            <v>Processing is necessary for compliance with a legal obligation to which the controller is subject, Processing is necessary for the performance of a task carried out in the public interest or in the exercise of official authority vested in the controller</v>
          </cell>
          <cell r="U102"/>
          <cell r="W102" t="str">
            <v>Yes</v>
          </cell>
          <cell r="X102" t="str">
            <v>Yes</v>
          </cell>
          <cell r="Y102" t="str">
            <v>Yes</v>
          </cell>
          <cell r="Z102" t="str">
            <v>Yes</v>
          </cell>
          <cell r="AA102" t="str">
            <v>Yes</v>
          </cell>
          <cell r="AB102" t="str">
            <v>Yes</v>
          </cell>
          <cell r="AC102" t="str">
            <v>Yes</v>
          </cell>
          <cell r="AD102" t="str">
            <v>Yes</v>
          </cell>
          <cell r="AE102" t="str">
            <v>Exception (Please specify)</v>
          </cell>
          <cell r="AF102" t="str">
            <v>Currently indefinite but reviewed annually</v>
          </cell>
          <cell r="AG102" t="str">
            <v>Yes</v>
          </cell>
          <cell r="AI102" t="e">
            <v>#N/A</v>
          </cell>
        </row>
        <row r="103">
          <cell r="A103" t="str">
            <v>IAR0000150</v>
          </cell>
          <cell r="B103">
            <v>2</v>
          </cell>
          <cell r="C103" t="str">
            <v>Steven Webster (STWE1)</v>
          </cell>
          <cell r="D103">
            <v>43215.525192094901</v>
          </cell>
          <cell r="F103" t="str">
            <v xml:space="preserve">Sexual and Reproductive Health Services, England </v>
          </cell>
          <cell r="G103" t="str">
            <v xml:space="preserve">Annual report of activity in the community at dedicated Sexual and Reproductive Health (SRH) services, including activity at non NHS service providers where available.
SRH services include family planning services, community contraception clinics, integrated GUM and SRH services and young people's services e.g. Brook advisory centres. Prior to 2014 known as NHS Contraceptive Services report.
</v>
          </cell>
          <cell r="H103" t="str">
            <v>14/10/2015</v>
          </cell>
          <cell r="I103"/>
          <cell r="J103" t="str">
            <v>Relating to non- confidential/ non- personal data</v>
          </cell>
          <cell r="K103" t="str">
            <v>Population Health Activities P0284/35</v>
          </cell>
          <cell r="L103" t="str">
            <v>Steven Webster ( STWE1 )</v>
          </cell>
          <cell r="M103" t="str">
            <v>Paul Niblett ( PANI2 )</v>
          </cell>
          <cell r="O103"/>
          <cell r="S103"/>
          <cell r="U103"/>
          <cell r="AB103" t="str">
            <v>Not sure</v>
          </cell>
          <cell r="AC103" t="str">
            <v>Yes</v>
          </cell>
          <cell r="AD103" t="str">
            <v>Not sure</v>
          </cell>
          <cell r="AF103"/>
          <cell r="AG103" t="str">
            <v>Yes</v>
          </cell>
          <cell r="AH103" t="str">
            <v>No</v>
          </cell>
        </row>
        <row r="104">
          <cell r="A104" t="str">
            <v>IAR0000151</v>
          </cell>
          <cell r="B104">
            <v>6</v>
          </cell>
          <cell r="C104" t="str">
            <v>Tony Childs (TOCH1)</v>
          </cell>
          <cell r="D104">
            <v>43216.408322453703</v>
          </cell>
          <cell r="F104" t="str">
            <v>National Minimum Dataset for Social Care</v>
          </cell>
          <cell r="G104" t="str">
            <v>Aggregated annual collection from 152 Local Authorities in England to establish the number of people employed by local authorities within the social care sector</v>
          </cell>
          <cell r="H104" t="str">
            <v>01/09/2011</v>
          </cell>
          <cell r="I104" t="str">
            <v>31/03/2025</v>
          </cell>
          <cell r="J104" t="str">
            <v>Of a confidential or personal nature relating to staff</v>
          </cell>
          <cell r="K104" t="str">
            <v>Social Care Statistics Activities P0274/01</v>
          </cell>
          <cell r="L104" t="str">
            <v>Tony Childs ( TOCH1 )</v>
          </cell>
          <cell r="M104" t="str">
            <v>sarah liley</v>
          </cell>
          <cell r="N104" t="str">
            <v>Dissemination or otherwise making available, Storage, Use</v>
          </cell>
          <cell r="O104"/>
          <cell r="P104" t="str">
            <v>Commencement order</v>
          </cell>
          <cell r="Q104" t="str">
            <v>Data Controller in Common</v>
          </cell>
          <cell r="R104" t="str">
            <v>Other (Please specify)</v>
          </cell>
          <cell r="S104" t="str">
            <v>Skills for Care (NMDS-SC)</v>
          </cell>
          <cell r="T104" t="str">
            <v>Processing is necessary for compliance with a legal obligation to which the controller is subject, The data subject has given consent to the processing of his or her personal data for one or more specific purposes</v>
          </cell>
          <cell r="U104"/>
          <cell r="W104" t="str">
            <v>Yes</v>
          </cell>
          <cell r="X104" t="str">
            <v>No</v>
          </cell>
          <cell r="Y104" t="str">
            <v>No</v>
          </cell>
          <cell r="Z104" t="str">
            <v>Yes</v>
          </cell>
          <cell r="AA104" t="str">
            <v>No</v>
          </cell>
          <cell r="AB104" t="str">
            <v>Yes</v>
          </cell>
          <cell r="AC104" t="str">
            <v>Yes</v>
          </cell>
          <cell r="AD104" t="str">
            <v>Yes</v>
          </cell>
          <cell r="AE104" t="str">
            <v>8 years</v>
          </cell>
          <cell r="AF104"/>
          <cell r="AG104" t="str">
            <v>Yes</v>
          </cell>
          <cell r="AI104" t="e">
            <v>#N/A</v>
          </cell>
        </row>
        <row r="105">
          <cell r="A105" t="str">
            <v>IAR0000152</v>
          </cell>
          <cell r="B105">
            <v>7</v>
          </cell>
          <cell r="C105" t="str">
            <v>Tony Childs (TOCH1)</v>
          </cell>
          <cell r="D105">
            <v>43216.408647766199</v>
          </cell>
          <cell r="F105" t="str">
            <v>Short and Long Term return</v>
          </cell>
          <cell r="G105" t="str">
            <v>Aggregated annual collection from 152 Local Authorities in England to establish the number of activates completed / provided to users in the year by local authorities within the social care sector</v>
          </cell>
          <cell r="H105" t="str">
            <v>01/04/2014</v>
          </cell>
          <cell r="I105" t="str">
            <v>31/03/2025</v>
          </cell>
          <cell r="J105" t="str">
            <v>Relating to non- confidential/ non- personal data</v>
          </cell>
          <cell r="K105" t="str">
            <v>Social Care Statistics Activities P0274/01</v>
          </cell>
          <cell r="L105" t="str">
            <v>Tony Childs ( TOCH1 )</v>
          </cell>
          <cell r="M105" t="str">
            <v>jim butler</v>
          </cell>
          <cell r="N105" t="str">
            <v>Dissemination or otherwise making available, Recording, Storage, Use</v>
          </cell>
          <cell r="O105"/>
          <cell r="P105" t="str">
            <v>Commencement order</v>
          </cell>
          <cell r="Q105" t="str">
            <v>Data Controller</v>
          </cell>
          <cell r="S105"/>
          <cell r="T105" t="str">
            <v>The data subject has given consent to the processing of his or her personal data for one or more specific purposes</v>
          </cell>
          <cell r="U105"/>
          <cell r="W105" t="str">
            <v>Yes</v>
          </cell>
          <cell r="X105" t="str">
            <v>No</v>
          </cell>
          <cell r="Y105" t="str">
            <v>No</v>
          </cell>
          <cell r="Z105" t="str">
            <v>Yes</v>
          </cell>
          <cell r="AA105" t="str">
            <v>No</v>
          </cell>
          <cell r="AB105" t="str">
            <v>Yes</v>
          </cell>
          <cell r="AC105" t="str">
            <v>Yes</v>
          </cell>
          <cell r="AD105" t="str">
            <v>Yes</v>
          </cell>
          <cell r="AE105" t="str">
            <v>8 years</v>
          </cell>
          <cell r="AF105"/>
          <cell r="AG105" t="str">
            <v>Yes</v>
          </cell>
          <cell r="AH105" t="str">
            <v>No</v>
          </cell>
        </row>
        <row r="106">
          <cell r="A106" t="str">
            <v>IAR0000153</v>
          </cell>
          <cell r="B106">
            <v>2</v>
          </cell>
          <cell r="C106" t="str">
            <v>Steven Webster (STWE1)</v>
          </cell>
          <cell r="D106">
            <v>43215.525995914402</v>
          </cell>
          <cell r="F106" t="str">
            <v>Statistics on Smoking - England</v>
          </cell>
          <cell r="G106" t="str">
            <v>Annual statistical report presenting a range of information on smoking drawn from a variety of sources. Aims to present a broad picture of health issues relating to smoking in England and covers topics such as smoking prevalence, habits, behaviours and attitudes among adults and school children, smoking-related ill health and mortality and smoking-related costs.</v>
          </cell>
          <cell r="H106" t="str">
            <v>30/08/2006</v>
          </cell>
          <cell r="I106"/>
          <cell r="J106" t="str">
            <v>Relating to non- confidential/ non- personal data</v>
          </cell>
          <cell r="K106" t="str">
            <v>Population Health Activities P0284/35</v>
          </cell>
          <cell r="L106" t="str">
            <v>Steven Webster ( STWE1 )</v>
          </cell>
          <cell r="M106" t="str">
            <v>Paul Niblett ( PANI2 )</v>
          </cell>
          <cell r="O106"/>
          <cell r="S106"/>
          <cell r="U106"/>
          <cell r="AB106" t="str">
            <v>Not sure</v>
          </cell>
          <cell r="AC106" t="str">
            <v>Yes</v>
          </cell>
          <cell r="AD106" t="str">
            <v>Not sure</v>
          </cell>
          <cell r="AF106"/>
          <cell r="AG106" t="str">
            <v>Yes</v>
          </cell>
          <cell r="AH106" t="str">
            <v>No</v>
          </cell>
        </row>
        <row r="107">
          <cell r="A107" t="str">
            <v>IAR0000154</v>
          </cell>
          <cell r="B107">
            <v>9</v>
          </cell>
          <cell r="C107" t="str">
            <v>Tony Childs (TOCH1)</v>
          </cell>
          <cell r="D107">
            <v>43216.409038229198</v>
          </cell>
          <cell r="F107" t="str">
            <v>Personal Social Services Adult Social Care Survey</v>
          </cell>
          <cell r="G107" t="str">
            <v>Annual collection from 152 Local Authorities in England of responses to our survey to establish the thoughts, feelings and situation of individuals and their experiences within the social care sector</v>
          </cell>
          <cell r="H107" t="str">
            <v>01/04/2010</v>
          </cell>
          <cell r="I107" t="str">
            <v>31/03/2025</v>
          </cell>
          <cell r="J107" t="str">
            <v>Relating to non- confidential/ non- personal data</v>
          </cell>
          <cell r="K107" t="str">
            <v>Social Care Statistics Activities P0274/01</v>
          </cell>
          <cell r="L107" t="str">
            <v>Tony Childs ( TOCH1 )</v>
          </cell>
          <cell r="M107" t="str">
            <v>Robyn Wilson ( ROWI4 )</v>
          </cell>
          <cell r="N107" t="str">
            <v>Dissemination or otherwise making available, Recording, Storage, Use</v>
          </cell>
          <cell r="O107"/>
          <cell r="P107" t="str">
            <v>Commencement order</v>
          </cell>
          <cell r="Q107" t="str">
            <v>Data Controller</v>
          </cell>
          <cell r="S107"/>
          <cell r="T107" t="str">
            <v>The data subject has given consent to the processing of his or her personal data for one or more specific purposes</v>
          </cell>
          <cell r="U107"/>
          <cell r="W107" t="str">
            <v>Yes</v>
          </cell>
          <cell r="X107" t="str">
            <v>No</v>
          </cell>
          <cell r="Y107" t="str">
            <v>No</v>
          </cell>
          <cell r="Z107" t="str">
            <v>Yes</v>
          </cell>
          <cell r="AA107" t="str">
            <v>No</v>
          </cell>
          <cell r="AB107" t="str">
            <v>Yes</v>
          </cell>
          <cell r="AC107" t="str">
            <v>Yes</v>
          </cell>
          <cell r="AD107" t="str">
            <v>Yes</v>
          </cell>
          <cell r="AE107" t="str">
            <v>8 years</v>
          </cell>
          <cell r="AF107"/>
          <cell r="AG107" t="str">
            <v>Yes</v>
          </cell>
          <cell r="AH107" t="str">
            <v>No</v>
          </cell>
        </row>
        <row r="108">
          <cell r="A108" t="str">
            <v>IAR0000155</v>
          </cell>
          <cell r="B108">
            <v>7</v>
          </cell>
          <cell r="C108" t="str">
            <v>Netta Hollings (NEHO2)</v>
          </cell>
          <cell r="D108">
            <v>43215.670553588003</v>
          </cell>
          <cell r="F108" t="str">
            <v>Diagnostic Imaging Dataset</v>
          </cell>
          <cell r="G108" t="str">
            <v>DID is a record level dataset of 16 fields recording all imaging activity within an acute setting provided directly by NHS trusts or commissioned by NHS trusts and delivered by a third party provider.</v>
          </cell>
          <cell r="H108"/>
          <cell r="I108"/>
          <cell r="J108" t="str">
            <v>Of a confidential or personal nature relating to patients, service users or the public</v>
          </cell>
          <cell r="K108" t="str">
            <v>Diagnostic Imaging DataSet (DIDS) P0282/08</v>
          </cell>
          <cell r="L108" t="str">
            <v>Tia Cheang ( TICH4 )</v>
          </cell>
          <cell r="M108" t="str">
            <v>Netta Hollings ( NEHO2 ),Dominic Gair ( DOGA1 )</v>
          </cell>
          <cell r="N108" t="str">
            <v>Disclosure by transmission, Dissemination or otherwise making available, Not sure, Organisation, Retrieval, Storage, Structuring, Use</v>
          </cell>
          <cell r="O108"/>
          <cell r="P108" t="str">
            <v>Direction (s.254 of Health &amp;amp; Social Care Act 2012), Not sure</v>
          </cell>
          <cell r="Q108" t="str">
            <v>Data Controller in Common</v>
          </cell>
          <cell r="R108" t="str">
            <v>NHS England, Other (Please specify)</v>
          </cell>
          <cell r="S108" t="str">
            <v>PHE</v>
          </cell>
          <cell r="T108" t="str">
            <v>Processing is necessary for compliance with a legal obligation to which the controller is subject, Processing is necessary for the performance of a task carried out in the public interest or in the exercise of official authority vested in the controller, Processing is necessary in order to protect the vital interests of the data subject or of another natural person</v>
          </cell>
          <cell r="U108"/>
          <cell r="W108" t="str">
            <v>Yes</v>
          </cell>
          <cell r="X108" t="str">
            <v>Yes</v>
          </cell>
          <cell r="Y108" t="str">
            <v>Yes</v>
          </cell>
          <cell r="Z108" t="str">
            <v>Yes</v>
          </cell>
          <cell r="AA108" t="str">
            <v>Yes</v>
          </cell>
          <cell r="AB108" t="str">
            <v>Yes</v>
          </cell>
          <cell r="AC108" t="str">
            <v>Yes</v>
          </cell>
          <cell r="AD108" t="str">
            <v>Yes</v>
          </cell>
          <cell r="AE108" t="str">
            <v>Exception (Please specify)</v>
          </cell>
          <cell r="AF108" t="str">
            <v>Reviewed annually</v>
          </cell>
          <cell r="AG108" t="str">
            <v>No</v>
          </cell>
          <cell r="AI108" t="e">
            <v>#N/A</v>
          </cell>
        </row>
        <row r="109">
          <cell r="A109" t="str">
            <v>IAR0000156</v>
          </cell>
          <cell r="B109">
            <v>2</v>
          </cell>
          <cell r="C109" t="str">
            <v>Steven Webster (STWE1)</v>
          </cell>
          <cell r="D109">
            <v>43215.5265168982</v>
          </cell>
          <cell r="F109" t="str">
            <v>Statistics on Alcohol: England</v>
          </cell>
          <cell r="G109" t="str">
            <v>This statistical report presents a range of information on alcohol use and misuse by adults and children drawn together from a variety of sources for England.  It includes data from the Office for National Statistics (ONS) and Public Health England (PHE) which is being published on the same day as this report.  More information can be found in the source publications which contain a wider range of data and analysis.</v>
          </cell>
          <cell r="H109" t="str">
            <v>30/06/2006</v>
          </cell>
          <cell r="I109"/>
          <cell r="J109" t="str">
            <v>Relating to non- confidential/ non- personal data</v>
          </cell>
          <cell r="K109" t="str">
            <v>Population Health Activities P0284/35</v>
          </cell>
          <cell r="L109" t="str">
            <v>Steven Webster ( STWE1 )</v>
          </cell>
          <cell r="M109" t="str">
            <v>Paul Niblett ( PANI2 )</v>
          </cell>
          <cell r="O109"/>
          <cell r="S109"/>
          <cell r="U109"/>
          <cell r="AB109" t="str">
            <v>Not sure</v>
          </cell>
          <cell r="AC109" t="str">
            <v>Yes</v>
          </cell>
          <cell r="AD109" t="str">
            <v>Not sure</v>
          </cell>
          <cell r="AF109"/>
          <cell r="AG109" t="str">
            <v>Yes</v>
          </cell>
          <cell r="AH109" t="str">
            <v>No</v>
          </cell>
        </row>
        <row r="110">
          <cell r="A110" t="str">
            <v>IAR0000157</v>
          </cell>
          <cell r="B110">
            <v>7</v>
          </cell>
          <cell r="C110" t="str">
            <v>Tony Childs (TOCH1)</v>
          </cell>
          <cell r="D110">
            <v>43216.409372222202</v>
          </cell>
          <cell r="F110" t="str">
            <v>Personal Social Services Survey of Adult Carers</v>
          </cell>
          <cell r="G110" t="str">
            <v>Annual collection from 152 Local Authorities in England of responses to our survey to establish the thoughts, feelings and situation of individuals who provide care and their experiences within the social care sector</v>
          </cell>
          <cell r="H110" t="str">
            <v>01/04/2010</v>
          </cell>
          <cell r="I110" t="str">
            <v>31/03/2025</v>
          </cell>
          <cell r="J110" t="str">
            <v>Relating to non- confidential/ non- personal data</v>
          </cell>
          <cell r="K110" t="str">
            <v>Social Care Statistics Activities P0274/01</v>
          </cell>
          <cell r="L110" t="str">
            <v>Tony Childs ( TOCH1 )</v>
          </cell>
          <cell r="M110" t="str">
            <v>Robyn Wilson ( ROWI4 )</v>
          </cell>
          <cell r="N110" t="str">
            <v>Dissemination or otherwise making available, Recording, Storage, Use</v>
          </cell>
          <cell r="O110"/>
          <cell r="P110" t="str">
            <v>Commencement order</v>
          </cell>
          <cell r="Q110" t="str">
            <v>Data Controller</v>
          </cell>
          <cell r="S110"/>
          <cell r="T110" t="str">
            <v>The data subject has given consent to the processing of his or her personal data for one or more specific purposes</v>
          </cell>
          <cell r="U110"/>
          <cell r="W110" t="str">
            <v>Yes</v>
          </cell>
          <cell r="X110" t="str">
            <v>No</v>
          </cell>
          <cell r="Y110" t="str">
            <v>No</v>
          </cell>
          <cell r="Z110" t="str">
            <v>Yes</v>
          </cell>
          <cell r="AA110" t="str">
            <v>No</v>
          </cell>
          <cell r="AB110" t="str">
            <v>Yes</v>
          </cell>
          <cell r="AC110" t="str">
            <v>Yes</v>
          </cell>
          <cell r="AD110" t="str">
            <v>Yes</v>
          </cell>
          <cell r="AE110" t="str">
            <v>8 years</v>
          </cell>
          <cell r="AF110"/>
          <cell r="AG110" t="str">
            <v>Yes</v>
          </cell>
          <cell r="AH110" t="str">
            <v>No</v>
          </cell>
        </row>
        <row r="111">
          <cell r="A111" t="str">
            <v>IAR0000158</v>
          </cell>
          <cell r="B111">
            <v>2</v>
          </cell>
          <cell r="C111" t="str">
            <v>Steven Webster (STWE1)</v>
          </cell>
          <cell r="D111">
            <v>43215.527224455996</v>
          </cell>
          <cell r="F111" t="str">
            <v>Statistics on Obesity, Physical Activity and Diet - England</v>
          </cell>
          <cell r="G111" t="str">
            <v xml:space="preserve">This statistical report presents information on obesity, physical activity and diet, drawn together from a variety of sources. Topics covered include:
Obesity related hospital admissions.
Prescription items for the treatment of obesity.
Adult obesity prevalence.
Childhood obesity prevalence.
Physical activity levels among adults and children.
Diet among adults and children, including trends in purchases, and consumption of food and drink and energy intake.
</v>
          </cell>
          <cell r="H111" t="str">
            <v>20/12/2006</v>
          </cell>
          <cell r="I111"/>
          <cell r="J111" t="str">
            <v>Relating to non- confidential/ non- personal data</v>
          </cell>
          <cell r="K111" t="str">
            <v>Population Health Activities P0284/35</v>
          </cell>
          <cell r="L111" t="str">
            <v>Steven Webster ( STWE1 )</v>
          </cell>
          <cell r="M111" t="str">
            <v>Paul Niblett ( PANI2 )</v>
          </cell>
          <cell r="O111"/>
          <cell r="S111"/>
          <cell r="U111"/>
          <cell r="AB111" t="str">
            <v>Not sure</v>
          </cell>
          <cell r="AC111" t="str">
            <v>Yes</v>
          </cell>
          <cell r="AD111" t="str">
            <v>Not sure</v>
          </cell>
          <cell r="AF111"/>
          <cell r="AG111" t="str">
            <v>Yes</v>
          </cell>
          <cell r="AH111" t="str">
            <v>No</v>
          </cell>
        </row>
        <row r="112">
          <cell r="A112" t="str">
            <v>IAR0000159</v>
          </cell>
          <cell r="B112">
            <v>2</v>
          </cell>
          <cell r="C112" t="str">
            <v>Steven Webster (STWE1)</v>
          </cell>
          <cell r="D112">
            <v>43215.527771562498</v>
          </cell>
          <cell r="F112" t="str">
            <v>Statistics on Drug Misuse</v>
          </cell>
          <cell r="G112" t="str">
            <v xml:space="preserve">This statistical report presents a range of information on drug use by adults and children drawn together from a variety of sources. It focuses on England only where possible although some statistics are only readily available at GB or UK level or for England and Wales combined. </v>
          </cell>
          <cell r="H112" t="str">
            <v>25/05/2006</v>
          </cell>
          <cell r="I112"/>
          <cell r="J112" t="str">
            <v>Relating to non- confidential/ non- personal data</v>
          </cell>
          <cell r="K112" t="str">
            <v>Population Health Activities P0284/35</v>
          </cell>
          <cell r="L112" t="str">
            <v>Steven Webster ( STWE1 )</v>
          </cell>
          <cell r="M112" t="str">
            <v>Paul Niblett ( PANI2 )</v>
          </cell>
          <cell r="O112"/>
          <cell r="S112"/>
          <cell r="U112"/>
          <cell r="AB112" t="str">
            <v>Not sure</v>
          </cell>
          <cell r="AC112" t="str">
            <v>Yes</v>
          </cell>
          <cell r="AD112" t="str">
            <v>Not sure</v>
          </cell>
          <cell r="AF112"/>
          <cell r="AG112" t="str">
            <v>Yes</v>
          </cell>
          <cell r="AH112" t="str">
            <v>No</v>
          </cell>
        </row>
        <row r="113">
          <cell r="A113" t="str">
            <v>IAR0000160</v>
          </cell>
          <cell r="B113">
            <v>5</v>
          </cell>
          <cell r="C113" t="str">
            <v>Netta Hollings (NEHO2)</v>
          </cell>
          <cell r="D113">
            <v>43215.672143252297</v>
          </cell>
          <cell r="F113" t="str">
            <v>PROMS</v>
          </cell>
          <cell r="G113" t="str">
            <v>Record level data relating to reported outcomes post surgery.</v>
          </cell>
          <cell r="H113"/>
          <cell r="I113"/>
          <cell r="J113" t="str">
            <v>Of a confidential or personal nature relating to patients, service users or the public</v>
          </cell>
          <cell r="K113" t="str">
            <v>Secondary Care Service P0282/01</v>
          </cell>
          <cell r="L113" t="str">
            <v>Tia Cheang ( TICH4 )</v>
          </cell>
          <cell r="M113" t="str">
            <v>Netta Hollings ( NEHO2 ),Dominic Gair ( DOGA1 )</v>
          </cell>
          <cell r="N113" t="str">
            <v>Alignment or combination, Consultation, Disclosure by transmission, Dissemination or otherwise making available, Not sure, Organisation, Retrieval, Storage, Structuring, Use</v>
          </cell>
          <cell r="O113"/>
          <cell r="P113" t="str">
            <v>Commencement order</v>
          </cell>
          <cell r="Q113" t="str">
            <v>Joint Data Controller</v>
          </cell>
          <cell r="R113" t="str">
            <v>NHS England</v>
          </cell>
          <cell r="S113"/>
          <cell r="T113" t="str">
            <v>Processing is necessary for compliance with a legal obligation to which the controller is subject, The data subject has given consent to the processing of his or her personal data for one or more specific purposes</v>
          </cell>
          <cell r="U113"/>
          <cell r="W113" t="str">
            <v>Yes</v>
          </cell>
          <cell r="X113" t="str">
            <v>Yes</v>
          </cell>
          <cell r="Y113" t="str">
            <v>Yes</v>
          </cell>
          <cell r="Z113" t="str">
            <v>Yes</v>
          </cell>
          <cell r="AA113" t="str">
            <v>Yes</v>
          </cell>
          <cell r="AB113" t="str">
            <v>Yes</v>
          </cell>
          <cell r="AC113" t="str">
            <v>Yes</v>
          </cell>
          <cell r="AD113" t="str">
            <v>Yes</v>
          </cell>
          <cell r="AE113" t="str">
            <v>Exception (Please specify)</v>
          </cell>
          <cell r="AF113" t="str">
            <v>Reviewed annually</v>
          </cell>
          <cell r="AG113" t="str">
            <v>Yes</v>
          </cell>
          <cell r="AI113" t="e">
            <v>#N/A</v>
          </cell>
        </row>
        <row r="114">
          <cell r="A114" t="str">
            <v>IAR0000161</v>
          </cell>
          <cell r="B114">
            <v>4</v>
          </cell>
          <cell r="C114" t="str">
            <v>Netta Hollings (NEHO2)</v>
          </cell>
          <cell r="D114">
            <v>43215.673798113399</v>
          </cell>
          <cell r="F114" t="str">
            <v>PLICS</v>
          </cell>
          <cell r="G114" t="str">
            <v>Patient Level Information Costings is a record level collection on behalf of NHSI which gives an itemised breakdown of treatment a patient has received for tariff purposes</v>
          </cell>
          <cell r="H114"/>
          <cell r="I114"/>
          <cell r="J114" t="str">
            <v>Of a confidential or personal nature relating to patients, service users or the public</v>
          </cell>
          <cell r="K114" t="str">
            <v>Secondary Care Service P0282/01</v>
          </cell>
          <cell r="L114" t="str">
            <v>Tia Cheang ( TICH4 )</v>
          </cell>
          <cell r="M114" t="str">
            <v>Netta Hollings ( NEHO2 ),Dominic Gair ( DOGA1 )</v>
          </cell>
          <cell r="N114" t="str">
            <v>Adaptation or alteration, Disclosure by transmission, Dissemination or otherwise making available, Not sure, Organisation, Recording, Retrieval, Storage, Structuring</v>
          </cell>
          <cell r="O114"/>
          <cell r="P114" t="str">
            <v>Mandatory Request (s. 255 of Health &amp;amp; Social Care Act 2012)</v>
          </cell>
          <cell r="Q114" t="str">
            <v>Joint Data Controller</v>
          </cell>
          <cell r="R114" t="str">
            <v>Other (Please specify)</v>
          </cell>
          <cell r="S114" t="str">
            <v>NHSI</v>
          </cell>
          <cell r="T114" t="str">
            <v>Processing is necessary for the performance of a task carried out in the public interest or in the exercise of official authority vested in the controller</v>
          </cell>
          <cell r="U114"/>
          <cell r="W114" t="str">
            <v>Yes</v>
          </cell>
          <cell r="X114" t="str">
            <v>Yes</v>
          </cell>
          <cell r="Y114" t="str">
            <v>Yes</v>
          </cell>
          <cell r="Z114" t="str">
            <v>Yes</v>
          </cell>
          <cell r="AA114" t="str">
            <v>Yes</v>
          </cell>
          <cell r="AB114" t="str">
            <v>Yes</v>
          </cell>
          <cell r="AC114" t="str">
            <v>No, but a Privacy Impact Assessment (PIA) exists</v>
          </cell>
          <cell r="AD114" t="str">
            <v>Yes</v>
          </cell>
          <cell r="AE114" t="str">
            <v>8 years</v>
          </cell>
          <cell r="AF114"/>
          <cell r="AG114" t="str">
            <v>Yes</v>
          </cell>
          <cell r="AI114" t="e">
            <v>#N/A</v>
          </cell>
        </row>
        <row r="115">
          <cell r="A115" t="str">
            <v>IAR0000162</v>
          </cell>
          <cell r="B115">
            <v>4</v>
          </cell>
          <cell r="C115" t="str">
            <v>Netta Hollings (NEHO2)</v>
          </cell>
          <cell r="D115">
            <v>43215.6744350347</v>
          </cell>
          <cell r="F115" t="str">
            <v>ECDS</v>
          </cell>
          <cell r="G115" t="str">
            <v>Emergency Care Dataset contains record level data relating to patients in an Emergency Department Setting for Type 1&amp;2 A&amp;E</v>
          </cell>
          <cell r="H115"/>
          <cell r="I115"/>
          <cell r="J115" t="str">
            <v>Of a confidential or personal nature relating to patients, service users or the public</v>
          </cell>
          <cell r="K115" t="str">
            <v>Secondary Care Service P0282/01</v>
          </cell>
          <cell r="L115" t="str">
            <v>Tia Cheang ( TICH4 )</v>
          </cell>
          <cell r="M115" t="str">
            <v>Netta Hollings ( NEHO2 ),Dominic Gair ( DOGA1 )</v>
          </cell>
          <cell r="N115" t="str">
            <v>Adaptation or alteration, Alignment or combination, Consultation, Disclosure by transmission, Dissemination or otherwise making available, Not sure, Organisation, Recording, Retrieval, Storage, Structuring, Use</v>
          </cell>
          <cell r="O115"/>
          <cell r="P115" t="str">
            <v>Direction (s.254 of Health &amp;amp; Social Care Act 2012)</v>
          </cell>
          <cell r="Q115" t="str">
            <v>Joint Data Controller</v>
          </cell>
          <cell r="R115" t="str">
            <v>NHS England</v>
          </cell>
          <cell r="S115"/>
          <cell r="T115" t="str">
            <v>Processing is necessary for the performance of a task carried out in the public interest or in the exercise of official authority vested in the controller</v>
          </cell>
          <cell r="U115"/>
          <cell r="W115" t="str">
            <v>Yes</v>
          </cell>
          <cell r="X115" t="str">
            <v>Yes</v>
          </cell>
          <cell r="Y115" t="str">
            <v>Yes</v>
          </cell>
          <cell r="Z115" t="str">
            <v>Yes</v>
          </cell>
          <cell r="AA115" t="str">
            <v>Yes</v>
          </cell>
          <cell r="AB115" t="str">
            <v>Yes</v>
          </cell>
          <cell r="AC115" t="str">
            <v>No, but a Privacy Impact Assessment (PIA) exists</v>
          </cell>
          <cell r="AD115" t="str">
            <v>Not sure</v>
          </cell>
          <cell r="AF115"/>
          <cell r="AG115" t="str">
            <v>No</v>
          </cell>
          <cell r="AI115" t="e">
            <v>#N/A</v>
          </cell>
        </row>
        <row r="116">
          <cell r="A116" t="str">
            <v>IAR0000163</v>
          </cell>
          <cell r="B116">
            <v>2</v>
          </cell>
          <cell r="C116" t="str">
            <v>Steven Webster (STWE1)</v>
          </cell>
          <cell r="D116">
            <v>43215.528228009302</v>
          </cell>
          <cell r="F116" t="str">
            <v>Cervical Screening Programme - England</v>
          </cell>
          <cell r="G116" t="str">
            <v>This annual report presents information about the NHS Cervical Screening Programme in England and includes data on the call and recall system, on screening samples examined by pathology laboratories and on referrals to colposcopy clinics.</v>
          </cell>
          <cell r="H116" t="str">
            <v>28/10/2005</v>
          </cell>
          <cell r="I116"/>
          <cell r="J116" t="str">
            <v>Relating to non- confidential/ non- personal data</v>
          </cell>
          <cell r="K116" t="str">
            <v>Population Health Activities P0284/35</v>
          </cell>
          <cell r="L116" t="str">
            <v>Steven Webster ( STWE1 )</v>
          </cell>
          <cell r="M116" t="str">
            <v>Pritpal Rayat ( PRRA1 )</v>
          </cell>
          <cell r="O116"/>
          <cell r="S116"/>
          <cell r="U116"/>
          <cell r="AB116" t="str">
            <v>Not sure</v>
          </cell>
          <cell r="AC116" t="str">
            <v>Yes</v>
          </cell>
          <cell r="AD116" t="str">
            <v>Not sure</v>
          </cell>
          <cell r="AF116"/>
          <cell r="AG116" t="str">
            <v>Yes</v>
          </cell>
          <cell r="AH116" t="str">
            <v>No</v>
          </cell>
        </row>
        <row r="117">
          <cell r="A117" t="str">
            <v>IAR0000164</v>
          </cell>
          <cell r="B117">
            <v>3</v>
          </cell>
          <cell r="C117" t="str">
            <v>Netta Hollings (NEHO2)</v>
          </cell>
          <cell r="D117">
            <v>43215.675712071803</v>
          </cell>
          <cell r="F117" t="str">
            <v>HES DID linkage</v>
          </cell>
          <cell r="G117" t="str">
            <v>Linkage of the HES and DID assets for publication and extract</v>
          </cell>
          <cell r="H117"/>
          <cell r="I117"/>
          <cell r="J117" t="str">
            <v>Relating to non- confidential/ non- personal data</v>
          </cell>
          <cell r="K117" t="str">
            <v>Secondary Care Service P0282/01</v>
          </cell>
          <cell r="L117" t="str">
            <v>Tia Cheang ( TICH4 )</v>
          </cell>
          <cell r="M117" t="str">
            <v>Netta Hollings ( NEHO2 ),Paul McIntosh ( PAMC1 ),Dominic Gair ( DOGA1 )</v>
          </cell>
          <cell r="O117"/>
          <cell r="S117"/>
          <cell r="U117"/>
          <cell r="AB117" t="str">
            <v>Not sure</v>
          </cell>
          <cell r="AC117" t="str">
            <v>No</v>
          </cell>
          <cell r="AD117" t="str">
            <v>Yes</v>
          </cell>
          <cell r="AE117" t="str">
            <v>Exception (Please specify)</v>
          </cell>
          <cell r="AF117" t="str">
            <v>In line with parent data sets</v>
          </cell>
          <cell r="AG117" t="str">
            <v>Yes</v>
          </cell>
          <cell r="AH117" t="str">
            <v>No</v>
          </cell>
        </row>
        <row r="118">
          <cell r="A118" t="str">
            <v>IAR0000165</v>
          </cell>
          <cell r="B118">
            <v>3</v>
          </cell>
          <cell r="C118" t="str">
            <v>Tia Cheang (TICH4)</v>
          </cell>
          <cell r="D118">
            <v>43167.619212731501</v>
          </cell>
          <cell r="F118" t="str">
            <v>HES PROMS linkage</v>
          </cell>
          <cell r="G118" t="str">
            <v xml:space="preserve">Linkage of the HES and PROMS datasets for publication and extract </v>
          </cell>
          <cell r="H118"/>
          <cell r="I118"/>
          <cell r="J118" t="str">
            <v>Relating to non- confidential/ non- personal data</v>
          </cell>
          <cell r="K118" t="str">
            <v>Secondary Care Service P0282/01</v>
          </cell>
          <cell r="L118" t="str">
            <v>Tia Cheang ( TICH4 )</v>
          </cell>
          <cell r="M118" t="str">
            <v>Adam Mitchell ( ADMI2 )</v>
          </cell>
          <cell r="O118"/>
          <cell r="S118"/>
          <cell r="U118"/>
          <cell r="AB118" t="str">
            <v>Not sure</v>
          </cell>
          <cell r="AC118" t="str">
            <v>No</v>
          </cell>
          <cell r="AD118" t="str">
            <v>No</v>
          </cell>
          <cell r="AF118"/>
          <cell r="AG118" t="str">
            <v>Yes</v>
          </cell>
          <cell r="AH118" t="str">
            <v>No</v>
          </cell>
        </row>
        <row r="119">
          <cell r="A119" t="str">
            <v>IAR0000166</v>
          </cell>
          <cell r="B119">
            <v>5</v>
          </cell>
          <cell r="C119" t="str">
            <v>Phil Nixon (PHNI1)</v>
          </cell>
          <cell r="D119">
            <v>43214.934633217599</v>
          </cell>
          <cell r="F119" t="str">
            <v>NHS e-Referral Service - Live Service datasets</v>
          </cell>
          <cell r="G119" t="str">
            <v xml:space="preserve">NHS e-Referral Service - Core Live Service
1) Patient Demographic Data - To support creation and viewing of patient referrals
2) Appointment Bookings - To record patients' appointment details for their referral
3) Clinical Referral Information - To enable referring clinicians to attach relevant clinical documentation to the patient's referral, and to make this information available to the (first outpatient) service providing clinicians
4) Directory of Services - To support the referring process by providing a directory of services to which the patients can be referred to
5) Professional User and Organisation Data - To support the authentication and authorisation activities of NHS e-RS
6) Archived Referrals - To maintain a repository of historical data
7) Audit logs - To support auditability of the e-RS Service and to support fulfilling SARs (Subject Access Requests)
8) Anonymised Dataset - To support realistic testing of new NHS e-RS software releases
9) JIRA - To support tracking of the development activity of the NHS e-RS system
10) Technical Architecture Documentation - To document the technical architecture of the system
11) NHS e-Referral Service Help files https://nww.ebs.ncrs.nhs.uk/ers-help/index.htm
NHS e-Referral Service Key Performance Indicators
1) ebsx02, ebsx11, ebsx04, ebsx05 extracts 
NHS e-Referral Service - Internal Management Information
Extracts derived from the live e-RS service and associated provider data sets to support on-going management of the live service and paper switch off programme. Stored on the internal sharepoint instance.
1) ERS Engagement tracker held in Sharepoint details regional and national snapshot of Paper Switch Off progress against planned activity and utilisation.
2) Splunk reports 
3) ebsx02, ebsx11, ebsx04, ebsx05 extracts 
NHS e-Referral Service - External Management Information
Extracts derived from the live e-RS service and associated provider data sets to support on-going management of the live service and paper switch off programme. Provided through the e-RS application through EBSX extracts.
</v>
          </cell>
          <cell r="H119" t="str">
            <v>16/06/2015</v>
          </cell>
          <cell r="I119" t="str">
            <v>31/03/2021</v>
          </cell>
          <cell r="J119" t="str">
            <v>Of a confidential or personal nature relating to patients, service users or the public</v>
          </cell>
          <cell r="K119" t="str">
            <v>NHS e-Referral Live Service P0526/02</v>
          </cell>
          <cell r="L119" t="str">
            <v>Phil Nixon ( PHNI1 )</v>
          </cell>
          <cell r="M119" t="str">
            <v>Alek Radjenovick,Elizabeth Butcher ( ELBU2 )</v>
          </cell>
          <cell r="N119" t="str">
            <v>Dissemination or otherwise making available, Recording, Storage, Structuring</v>
          </cell>
          <cell r="O119"/>
          <cell r="P119" t="str">
            <v>Direction (s.254 of Health &amp;amp; Social Care Act 2012)</v>
          </cell>
          <cell r="Q119" t="str">
            <v>Data Controller</v>
          </cell>
          <cell r="S119"/>
          <cell r="T119" t="str">
            <v>Processing is necessary in order to protect the vital interests of the data subject or of another natural person</v>
          </cell>
          <cell r="U119"/>
          <cell r="W119" t="str">
            <v>Yes</v>
          </cell>
          <cell r="X119" t="str">
            <v>Yes</v>
          </cell>
          <cell r="Y119" t="str">
            <v>Yes</v>
          </cell>
          <cell r="Z119" t="str">
            <v>Yes</v>
          </cell>
          <cell r="AA119" t="str">
            <v>Yes</v>
          </cell>
          <cell r="AB119" t="str">
            <v>Yes</v>
          </cell>
          <cell r="AC119" t="str">
            <v>Yes</v>
          </cell>
          <cell r="AD119" t="str">
            <v>Yes</v>
          </cell>
          <cell r="AE119" t="str">
            <v>Exception (Please specify)</v>
          </cell>
          <cell r="AF119" t="str">
            <v>25 years</v>
          </cell>
          <cell r="AG119" t="str">
            <v>Yes</v>
          </cell>
          <cell r="AI119" t="e">
            <v>#N/A</v>
          </cell>
        </row>
        <row r="120">
          <cell r="A120" t="str">
            <v>IAR0000167</v>
          </cell>
          <cell r="B120">
            <v>3</v>
          </cell>
          <cell r="C120" t="str">
            <v>Netta Hollings (NEHO2)</v>
          </cell>
          <cell r="D120">
            <v>43215.679240196798</v>
          </cell>
          <cell r="F120" t="str">
            <v>HES ONS</v>
          </cell>
          <cell r="G120" t="str">
            <v>Linkage of HES Data to ONS death data to enable the creation of SHMI in Clinical Indicators</v>
          </cell>
          <cell r="H120"/>
          <cell r="I120"/>
          <cell r="J120" t="str">
            <v>Relating to non- confidential/ non- personal data</v>
          </cell>
          <cell r="K120" t="str">
            <v>Secondary Care Service P0282/01</v>
          </cell>
          <cell r="L120" t="str">
            <v>Tia Cheang ( TICH4 )</v>
          </cell>
          <cell r="M120" t="str">
            <v>Netta Hollings ( NEHO2 ),Paul McIntosh ( PAMC1 )</v>
          </cell>
          <cell r="O120"/>
          <cell r="S120"/>
          <cell r="U120"/>
          <cell r="AB120" t="str">
            <v>Not sure</v>
          </cell>
          <cell r="AC120" t="str">
            <v>No</v>
          </cell>
          <cell r="AD120" t="str">
            <v>No</v>
          </cell>
          <cell r="AF120"/>
          <cell r="AG120" t="str">
            <v>Yes</v>
          </cell>
          <cell r="AH120" t="str">
            <v>No</v>
          </cell>
        </row>
        <row r="121">
          <cell r="A121" t="str">
            <v>IAR0000168</v>
          </cell>
          <cell r="B121">
            <v>2</v>
          </cell>
          <cell r="C121" t="str">
            <v>Steven Webster (STWE1)</v>
          </cell>
          <cell r="D121">
            <v>43215.528808368101</v>
          </cell>
          <cell r="F121" t="str">
            <v>Cervical screening programme coverage</v>
          </cell>
          <cell r="G121" t="str">
            <v xml:space="preserve">Dashboard presenting cervical screening coverage data for GP Practices in England for two age groups, 25-49 years and 50-64 years. It also includes data for the number of women eligible and screened at each GP Practice. Provides timely, at a glance interactive coverage data for GP Practices that is updated on a quarterly basis.
</v>
          </cell>
          <cell r="H121" t="str">
            <v>16/06/2017</v>
          </cell>
          <cell r="I121"/>
          <cell r="J121" t="str">
            <v>Relating to non- confidential/ non- personal data</v>
          </cell>
          <cell r="K121" t="str">
            <v>Population Health Activities P0284/35</v>
          </cell>
          <cell r="L121" t="str">
            <v>Steven Webster ( STWE1 )</v>
          </cell>
          <cell r="M121" t="str">
            <v>Pritpal Rayat ( PRRA1 )</v>
          </cell>
          <cell r="O121"/>
          <cell r="S121"/>
          <cell r="U121"/>
          <cell r="AB121" t="str">
            <v>Not sure</v>
          </cell>
          <cell r="AC121" t="str">
            <v>Yes</v>
          </cell>
          <cell r="AD121" t="str">
            <v>Not sure</v>
          </cell>
          <cell r="AF121"/>
          <cell r="AG121" t="str">
            <v>Yes</v>
          </cell>
          <cell r="AH121" t="str">
            <v>No</v>
          </cell>
        </row>
        <row r="122">
          <cell r="A122" t="str">
            <v>IAR0000169</v>
          </cell>
          <cell r="B122">
            <v>3</v>
          </cell>
          <cell r="C122" t="str">
            <v>Netta Hollings (NEHO2)</v>
          </cell>
          <cell r="D122">
            <v>43215.680475428198</v>
          </cell>
          <cell r="F122" t="str">
            <v>HES: MHSDS</v>
          </cell>
          <cell r="G122" t="str">
            <v>HES linkage to Mental Health Data</v>
          </cell>
          <cell r="H122"/>
          <cell r="I122"/>
          <cell r="J122" t="str">
            <v>Relating to non- confidential/ non- personal data</v>
          </cell>
          <cell r="K122" t="str">
            <v>Secondary Care Service P0282/01</v>
          </cell>
          <cell r="L122" t="str">
            <v>Tia Cheang ( TICH4 )</v>
          </cell>
          <cell r="M122" t="str">
            <v>Netta Hollings ( NEHO2 ),Paul McIntosh ( PAMC1 ),Kate Croft ( KACR3 )</v>
          </cell>
          <cell r="O122"/>
          <cell r="S122"/>
          <cell r="U122"/>
          <cell r="AB122" t="str">
            <v>No</v>
          </cell>
          <cell r="AC122" t="str">
            <v>No</v>
          </cell>
          <cell r="AD122" t="str">
            <v>No</v>
          </cell>
          <cell r="AE122" t="str">
            <v>Exception (Please specify)</v>
          </cell>
          <cell r="AF122" t="str">
            <v>As per individual data sets</v>
          </cell>
          <cell r="AG122" t="str">
            <v>Yes</v>
          </cell>
          <cell r="AH122" t="str">
            <v>No</v>
          </cell>
        </row>
        <row r="123">
          <cell r="A123" t="str">
            <v>IAR0000170</v>
          </cell>
          <cell r="B123">
            <v>2</v>
          </cell>
          <cell r="C123" t="str">
            <v>Steven Webster (STWE1)</v>
          </cell>
          <cell r="D123">
            <v>43215.529342476897</v>
          </cell>
          <cell r="F123" t="str">
            <v xml:space="preserve">Breast Screening Programme, England </v>
          </cell>
          <cell r="G123" t="str">
            <v>Annual report presenting information about the NHS Breast Screening Programme in England in 2015-16 and including data on women invited for breast screening, coverage, uptake of invitations, outcomes of screening and cancers detected.</v>
          </cell>
          <cell r="H123" t="str">
            <v>28/02/2006</v>
          </cell>
          <cell r="I123"/>
          <cell r="J123" t="str">
            <v>Relating to non- confidential/ non- personal data</v>
          </cell>
          <cell r="K123" t="str">
            <v>Population Health Activities P0284/35</v>
          </cell>
          <cell r="L123" t="str">
            <v>Steven Webster ( STWE1 )</v>
          </cell>
          <cell r="M123" t="str">
            <v>Pritpal Rayat ( PRRA1 )</v>
          </cell>
          <cell r="O123"/>
          <cell r="S123"/>
          <cell r="U123"/>
          <cell r="AB123" t="str">
            <v>Not sure</v>
          </cell>
          <cell r="AC123" t="str">
            <v>Yes</v>
          </cell>
          <cell r="AD123" t="str">
            <v>Not sure</v>
          </cell>
          <cell r="AF123"/>
          <cell r="AG123" t="str">
            <v>Yes</v>
          </cell>
          <cell r="AH123" t="str">
            <v>No</v>
          </cell>
        </row>
        <row r="124">
          <cell r="A124" t="str">
            <v>IAR0000171</v>
          </cell>
          <cell r="B124">
            <v>3</v>
          </cell>
          <cell r="C124" t="str">
            <v>Steven Webster (STWE1)</v>
          </cell>
          <cell r="D124">
            <v>43215.597337152802</v>
          </cell>
          <cell r="F124" t="str">
            <v>Childhood Vaccination Coverage Statistics - England</v>
          </cell>
          <cell r="G124" t="str">
            <v xml:space="preserve">Information on childhood immunisation coverage at ages 1, 2 and 5 years  collected through the Cover of Vaccination Evaluated Rapidly (COVER) data collection for Upper Tier Local Authorities (LAs). Information on children aged 2, 3 and 4 immunised against seasonal flu from GPs through PHE's ImmForm system. Formerly known as NHS Immunisation statistics until 2014.
</v>
          </cell>
          <cell r="H124" t="str">
            <v>22/09/2005</v>
          </cell>
          <cell r="I124"/>
          <cell r="J124" t="str">
            <v>Relating to non- confidential/ non- personal data</v>
          </cell>
          <cell r="K124" t="str">
            <v>Population Health Activities P0284/35</v>
          </cell>
          <cell r="L124" t="str">
            <v>Steven Webster ( STWE1 )</v>
          </cell>
          <cell r="M124" t="str">
            <v>Pritpal Rayat ( PRRA1 )</v>
          </cell>
          <cell r="O124"/>
          <cell r="S124"/>
          <cell r="U124"/>
          <cell r="AB124" t="str">
            <v>Not sure</v>
          </cell>
          <cell r="AC124" t="str">
            <v>Yes</v>
          </cell>
          <cell r="AD124" t="str">
            <v>Not sure</v>
          </cell>
          <cell r="AF124"/>
          <cell r="AG124" t="str">
            <v>Yes</v>
          </cell>
          <cell r="AH124" t="str">
            <v>No</v>
          </cell>
        </row>
        <row r="125">
          <cell r="A125" t="str">
            <v>IAR0000172</v>
          </cell>
          <cell r="B125">
            <v>3</v>
          </cell>
          <cell r="C125" t="str">
            <v>Richard Irvine (RIIR1)</v>
          </cell>
          <cell r="D125">
            <v>43208.617504664398</v>
          </cell>
          <cell r="F125" t="str">
            <v>General Practice Forward View</v>
          </cell>
          <cell r="G125" t="str">
            <v>The GPFV, collected from CCGs, holds a range of data items in order to provide the insight required to support practices to build the capacity and capabilities required to meet these needs, including support to adopt new ways of working (at individual, practice and network or federation level) and to develop different ways of managing clinical demand. In addition to increasing self-care, the collected data will enable a greater understanding of the benefits of different triage methods and development of the broader workforce, or alternative services. Data items cover:
• Care Navigators – aggregate headcount data on the number of staff trained as Care Navigators within each practice (a role or set of skills / competencies undertaken by members of the practice team to help patients access advice and support).
• Online Consultations – aggregate data on the utilisation of online consultation systems 
• Access Activity – aggregate data in relation to Alternative Provider Medical Services (APMS) contracts for pre-bookable and same day access to appointments for patients, delivered in addition to services provided by general practice.
• Access Trajectories – aggregate data in relation to the proportion of the CCG population offered extended access services.</v>
          </cell>
          <cell r="H125" t="str">
            <v>31/08/2017</v>
          </cell>
          <cell r="I125" t="str">
            <v>31/03/2021</v>
          </cell>
          <cell r="J125" t="str">
            <v>Other confidential or personal data (e.g. finance or contracts etc)</v>
          </cell>
          <cell r="K125" t="str">
            <v>Data Collection Service P0449/06</v>
          </cell>
          <cell r="L125" t="str">
            <v>Stephen Smith ( STSM )</v>
          </cell>
          <cell r="M125" t="str">
            <v>Richard Irvine ( RIIR1 )</v>
          </cell>
          <cell r="N125" t="str">
            <v>Disclosure by transmission, Organisation, Storage, Structuring</v>
          </cell>
          <cell r="O125"/>
          <cell r="P125" t="str">
            <v>Direction (s.254 of Health &amp;amp; Social Care Act 2012)</v>
          </cell>
          <cell r="Q125" t="str">
            <v>Data Processor</v>
          </cell>
          <cell r="S125"/>
          <cell r="U125"/>
          <cell r="V125" t="str">
            <v>Yes</v>
          </cell>
          <cell r="X125" t="str">
            <v>No</v>
          </cell>
          <cell r="Y125" t="str">
            <v>No</v>
          </cell>
          <cell r="Z125" t="str">
            <v>No</v>
          </cell>
          <cell r="AA125" t="str">
            <v>No</v>
          </cell>
          <cell r="AB125" t="str">
            <v>Yes</v>
          </cell>
          <cell r="AC125" t="str">
            <v>No</v>
          </cell>
          <cell r="AD125" t="str">
            <v>Not sure</v>
          </cell>
          <cell r="AE125" t="str">
            <v>Exception (Please specify)</v>
          </cell>
          <cell r="AF125" t="str">
            <v>Data will only be stored by NHS Digital for the period covered</v>
          </cell>
          <cell r="AG125" t="str">
            <v>Yes</v>
          </cell>
          <cell r="AH125" t="str">
            <v>No</v>
          </cell>
        </row>
        <row r="126">
          <cell r="A126" t="str">
            <v>IAR0000173</v>
          </cell>
          <cell r="B126">
            <v>2</v>
          </cell>
          <cell r="C126" t="str">
            <v>Richard Irvine (RIIR1)</v>
          </cell>
          <cell r="D126">
            <v>43208.618225891201</v>
          </cell>
          <cell r="F126" t="str">
            <v>UK Severe Flu Surveillance</v>
          </cell>
          <cell r="G126" t="str">
            <v>This existing mandatory collection consists of aggregate data that is submitted from all NHS Acute Trusts (Foundation and Non Foundation) on patients with laboratory confirmed influenza infection admitted to intensive care.
The asset involves weekly collection during the influenza season of confirmed influenza admissions and deaths to intensive care by flu subtype and age group. The objectives of the collection are to:
1. Monitor and estimate the impact of influenza (both seasonal and pandemic) on the population
2. Describe the epidemiology of severe influenza (ICU admissions and deaths) in time, place and person
3. Be able to rapidly identify and describe the epidemiological features of a novel influenza virus
4. Monitor the impact of the introduction of the childhood influenza vaccination programme.
5. Inform evidence of community transmission of influenza and thus the recommendation to Department of Health to trigger anti-viral prescribing
6. Fulfil the requirements set out by the Chief Medical Officer’s Statistical Legacy Group (CMO-SLG) or the Influenza Surveillance Strategy Group (ISSG) and meet the recommendations made by the World Health Organization (WHO) or European Centre for Disease Control (ECDC) for surveillance of severe influenza.</v>
          </cell>
          <cell r="H126" t="str">
            <v>02/10/2017</v>
          </cell>
          <cell r="I126" t="str">
            <v>17/05/2020</v>
          </cell>
          <cell r="J126" t="str">
            <v>Other confidential or personal data (e.g. finance or contracts etc)</v>
          </cell>
          <cell r="K126" t="str">
            <v>Data Collection Service P0449/06</v>
          </cell>
          <cell r="L126" t="str">
            <v>Stephen Smith ( STSM )</v>
          </cell>
          <cell r="M126" t="str">
            <v>Richard Irvine ( RIIR1 )</v>
          </cell>
          <cell r="N126" t="str">
            <v>Disclosure by transmission, Organisation, Storage, Structuring</v>
          </cell>
          <cell r="O126"/>
          <cell r="P126" t="str">
            <v>Direction (s.254 of Health &amp;amp; Social Care Act 2012)</v>
          </cell>
          <cell r="Q126" t="str">
            <v>Data Processor</v>
          </cell>
          <cell r="S126"/>
          <cell r="U126"/>
          <cell r="V126" t="str">
            <v>Yes</v>
          </cell>
          <cell r="X126" t="str">
            <v>No</v>
          </cell>
          <cell r="Y126" t="str">
            <v>No</v>
          </cell>
          <cell r="Z126" t="str">
            <v>No</v>
          </cell>
          <cell r="AA126" t="str">
            <v>No</v>
          </cell>
          <cell r="AB126" t="str">
            <v>Yes</v>
          </cell>
          <cell r="AC126" t="str">
            <v>No</v>
          </cell>
          <cell r="AD126" t="str">
            <v>No</v>
          </cell>
          <cell r="AE126" t="str">
            <v>Exception (Please specify)</v>
          </cell>
          <cell r="AF126" t="str">
            <v>Data will only be stored by NHS Digital for the period covered</v>
          </cell>
          <cell r="AG126" t="str">
            <v>Yes</v>
          </cell>
          <cell r="AH126" t="str">
            <v>No</v>
          </cell>
        </row>
        <row r="127">
          <cell r="A127" t="str">
            <v>IAR0000174</v>
          </cell>
          <cell r="B127">
            <v>4</v>
          </cell>
          <cell r="C127" t="str">
            <v>Richard Irvine (RIIR1)</v>
          </cell>
          <cell r="D127">
            <v>43208.622319294001</v>
          </cell>
          <cell r="F127" t="str">
            <v>Friends and Family Test - Outpatient</v>
          </cell>
          <cell r="G127" t="str">
            <v>The asset represents data collected from patients and submitted to the centre for national publication include:
- Breakdown of response to a single FFT Question by possible answers
- Breakdown of the mode by which responses are submitted.
No patient level information is included in the collection. Despite no personal data being collected, additional steps are taken to remain in line with best practice around protection of patient identity, in line with the Governmental Statistical Service and Government Social Research’s Disclosure Control Policy for Tables Produced from Administrative Data Sources.
All relevant guidance and published data are available from the following NHS England pages:
https://www.england.nhs.uk/ourwork/pe/fft/fft-guidance/
https://www.england.nhs.uk/ourwork/pe/fft/fft-submission/
https://www.england.nhs.uk/ourwork/pe/fft/friends-and-family-test-data/</v>
          </cell>
          <cell r="H127" t="str">
            <v>01/05/2015</v>
          </cell>
          <cell r="I127" t="str">
            <v>07/03/2019</v>
          </cell>
          <cell r="J127" t="str">
            <v>Other confidential or personal data (e.g. finance or contracts etc)</v>
          </cell>
          <cell r="K127" t="str">
            <v>Data Collection Service P0449/06</v>
          </cell>
          <cell r="L127" t="str">
            <v>Stephen Smith ( STSM )</v>
          </cell>
          <cell r="M127" t="str">
            <v>Richard Irvine ( RIIR1 )</v>
          </cell>
          <cell r="N127" t="str">
            <v>Disclosure by transmission, Organisation, Structuring</v>
          </cell>
          <cell r="O127"/>
          <cell r="P127" t="str">
            <v>Direction (s.254 of Health &amp;amp; Social Care Act 2012)</v>
          </cell>
          <cell r="Q127" t="str">
            <v>Data Processor</v>
          </cell>
          <cell r="S127"/>
          <cell r="U127"/>
          <cell r="V127" t="str">
            <v>Yes</v>
          </cell>
          <cell r="X127" t="str">
            <v>No</v>
          </cell>
          <cell r="Y127" t="str">
            <v>No</v>
          </cell>
          <cell r="Z127" t="str">
            <v>No</v>
          </cell>
          <cell r="AA127" t="str">
            <v>No</v>
          </cell>
          <cell r="AB127" t="str">
            <v>Yes</v>
          </cell>
          <cell r="AC127" t="str">
            <v>No</v>
          </cell>
          <cell r="AD127" t="str">
            <v>Yes</v>
          </cell>
          <cell r="AE127" t="str">
            <v>Exception (Please specify)</v>
          </cell>
          <cell r="AF127" t="str">
            <v>Data will only be stored by NHS Digital for the period covered</v>
          </cell>
          <cell r="AG127" t="str">
            <v>Yes</v>
          </cell>
          <cell r="AH127" t="str">
            <v>No</v>
          </cell>
        </row>
        <row r="128">
          <cell r="A128" t="str">
            <v>IAR0000175</v>
          </cell>
          <cell r="B128">
            <v>2</v>
          </cell>
          <cell r="C128" t="str">
            <v>Richard Irvine (RIIR1)</v>
          </cell>
          <cell r="D128">
            <v>43208.623085648098</v>
          </cell>
          <cell r="F128" t="str">
            <v>Friends and Family Test - Community Health</v>
          </cell>
          <cell r="G128" t="str">
            <v xml:space="preserve">The asset represents data collected from patients and submitted to the centre for national publication include: 
- Breakdown of response to a single FFT Question by possible answers 
- Breakdown of the mode by which responses are submitted. 
No patient level information is included in the collection. Despite no personal data being collected, additional steps are taken to remain in line with best practice around protection of patient identity, in line with the Governmental Statistical Service and Government Social Research’s Disclosure Control Policy for Tables Produced from Administrative Data Sources. All relevant guidance and published data are available from the following NHS England pages: 
https://www.england.nhs.uk/ourwork/pe/fft/fft-guidance/ https://www.england.nhs.uk/ourwork/pe/fft/fft-submission/ https://www.england.nhs.uk/ourwork/pe/fft/friends-and-family-test-data/ </v>
          </cell>
          <cell r="H128" t="str">
            <v>01/02/2015</v>
          </cell>
          <cell r="I128" t="str">
            <v>07/03/2019</v>
          </cell>
          <cell r="J128" t="str">
            <v>Other confidential or personal data (e.g. finance or contracts etc)</v>
          </cell>
          <cell r="K128" t="str">
            <v>Data Collection Service P0449/06</v>
          </cell>
          <cell r="L128" t="str">
            <v>Stephen Smith ( STSM )</v>
          </cell>
          <cell r="M128" t="str">
            <v>Richard Irvine ( RIIR1 )</v>
          </cell>
          <cell r="N128" t="str">
            <v>Disclosure by transmission, Organisation, Storage, Structuring</v>
          </cell>
          <cell r="O128"/>
          <cell r="P128" t="str">
            <v>Direction (s.254 of Health &amp;amp; Social Care Act 2012)</v>
          </cell>
          <cell r="Q128" t="str">
            <v>Data Processor</v>
          </cell>
          <cell r="S128"/>
          <cell r="U128"/>
          <cell r="V128" t="str">
            <v>Yes</v>
          </cell>
          <cell r="X128" t="str">
            <v>No</v>
          </cell>
          <cell r="Y128" t="str">
            <v>No</v>
          </cell>
          <cell r="Z128" t="str">
            <v>No</v>
          </cell>
          <cell r="AA128" t="str">
            <v>No</v>
          </cell>
          <cell r="AB128" t="str">
            <v>Yes</v>
          </cell>
          <cell r="AC128" t="str">
            <v>No</v>
          </cell>
          <cell r="AD128" t="str">
            <v>Yes</v>
          </cell>
          <cell r="AE128" t="str">
            <v>Exception (Please specify)</v>
          </cell>
          <cell r="AF128" t="str">
            <v>Data will only be stored by NHS Digital for the period covered</v>
          </cell>
          <cell r="AG128" t="str">
            <v>Yes</v>
          </cell>
          <cell r="AH128" t="str">
            <v>No</v>
          </cell>
        </row>
        <row r="129">
          <cell r="A129" t="str">
            <v>IAR0000176</v>
          </cell>
          <cell r="B129">
            <v>2</v>
          </cell>
          <cell r="C129" t="str">
            <v>Richard Irvine (RIIR1)</v>
          </cell>
          <cell r="D129">
            <v>43208.623754710701</v>
          </cell>
          <cell r="F129" t="str">
            <v>Friends and Family Test - Inpatient</v>
          </cell>
          <cell r="G129" t="str">
            <v xml:space="preserve">The asset represents data collected from patients and submitted to the centre for national publication include: 
- Breakdown of response to a single FFT Question by possible answers 
- Breakdown of the mode by which responses are submitted. 
No patient level information is included in the collection. Despite no personal data being collected, additional steps are taken to remain in line with best practice around protection of patient identity, in line with the Governmental Statistical Service and Government Social Research’s Disclosure Control Policy for Tables Produced from Administrative Data Sources. All relevant guidance and published data are available from the following NHS England pages: 
https://www.england.nhs.uk/ourwork/pe/fft/fft-guidance/ https://www.england.nhs.uk/ourwork/pe/fft/fft-submission/ https://www.england.nhs.uk/ourwork/pe/fft/friends-and-family-test-data/ </v>
          </cell>
          <cell r="H129" t="str">
            <v>01/05/2013</v>
          </cell>
          <cell r="I129" t="str">
            <v>11/04/2019</v>
          </cell>
          <cell r="J129" t="str">
            <v>Other confidential or personal data (e.g. finance or contracts etc)</v>
          </cell>
          <cell r="K129" t="str">
            <v>Data Collection Service P0449/06</v>
          </cell>
          <cell r="L129" t="str">
            <v>Stephen Smith ( STSM )</v>
          </cell>
          <cell r="M129" t="str">
            <v>Richard Irvine ( RIIR1 )</v>
          </cell>
          <cell r="N129" t="str">
            <v>Disclosure by transmission, Organisation, Storage, Structuring</v>
          </cell>
          <cell r="O129"/>
          <cell r="P129" t="str">
            <v>Direction (s.254 of Health &amp;amp; Social Care Act 2012)</v>
          </cell>
          <cell r="Q129" t="str">
            <v>Data Processor</v>
          </cell>
          <cell r="S129"/>
          <cell r="U129"/>
          <cell r="V129" t="str">
            <v>Yes</v>
          </cell>
          <cell r="X129" t="str">
            <v>No</v>
          </cell>
          <cell r="Y129" t="str">
            <v>No</v>
          </cell>
          <cell r="Z129" t="str">
            <v>No</v>
          </cell>
          <cell r="AA129" t="str">
            <v>No</v>
          </cell>
          <cell r="AB129" t="str">
            <v>Yes</v>
          </cell>
          <cell r="AC129" t="str">
            <v>No</v>
          </cell>
          <cell r="AD129" t="str">
            <v>Yes</v>
          </cell>
          <cell r="AE129" t="str">
            <v>Exception (Please specify)</v>
          </cell>
          <cell r="AF129" t="str">
            <v>Data will only be stored by NHS Digital for the period covered</v>
          </cell>
          <cell r="AG129" t="str">
            <v>Yes</v>
          </cell>
          <cell r="AH129" t="str">
            <v>No</v>
          </cell>
        </row>
        <row r="130">
          <cell r="A130" t="str">
            <v>IAR0000177</v>
          </cell>
          <cell r="B130">
            <v>2</v>
          </cell>
          <cell r="C130" t="str">
            <v>Richard Irvine (RIIR1)</v>
          </cell>
          <cell r="D130">
            <v>43208.624393321799</v>
          </cell>
          <cell r="F130" t="str">
            <v>Friends and Family Test - Maternity</v>
          </cell>
          <cell r="G130" t="str">
            <v xml:space="preserve">The asset represents data collected from patients and submitted to the centre for national publication include: 
- Breakdown of response to a single FFT Question by possible answers 
- Breakdown of the mode by which responses are submitted. 
No patient level information is included in the collection. Despite no personal data being collected, additional steps are taken to remain in line with best practice around protection of patient identity, in line with the Governmental Statistical Service and Government Social Research’s Disclosure Control Policy for Tables Produced from Administrative Data Sources. All relevant guidance and published data are available from the following NHS England pages: 
https://www.england.nhs.uk/ourwork/pe/fft/fft-guidance/ https://www.england.nhs.uk/ourwork/pe/fft/fft-submission/ https://www.england.nhs.uk/ourwork/pe/fft/friends-and-family-test-data/ </v>
          </cell>
          <cell r="H130" t="str">
            <v>01/11/2013</v>
          </cell>
          <cell r="I130" t="str">
            <v>11/07/2019</v>
          </cell>
          <cell r="J130" t="str">
            <v>Other confidential or personal data (e.g. finance or contracts etc)</v>
          </cell>
          <cell r="K130" t="str">
            <v>Data Collection Service P0449/06</v>
          </cell>
          <cell r="L130" t="str">
            <v>Stephen Smith ( STSM )</v>
          </cell>
          <cell r="M130" t="str">
            <v>Richard Irvine ( RIIR1 )</v>
          </cell>
          <cell r="N130" t="str">
            <v>Disclosure by transmission, Organisation, Storage, Structuring</v>
          </cell>
          <cell r="O130"/>
          <cell r="P130" t="str">
            <v>Direction (s.254 of Health &amp;amp; Social Care Act 2012)</v>
          </cell>
          <cell r="Q130" t="str">
            <v>Data Processor</v>
          </cell>
          <cell r="S130"/>
          <cell r="U130"/>
          <cell r="V130" t="str">
            <v>Yes</v>
          </cell>
          <cell r="X130" t="str">
            <v>No</v>
          </cell>
          <cell r="Y130" t="str">
            <v>No</v>
          </cell>
          <cell r="Z130" t="str">
            <v>No</v>
          </cell>
          <cell r="AA130" t="str">
            <v>No</v>
          </cell>
          <cell r="AB130" t="str">
            <v>Yes</v>
          </cell>
          <cell r="AC130" t="str">
            <v>No</v>
          </cell>
          <cell r="AD130" t="str">
            <v>Yes</v>
          </cell>
          <cell r="AE130" t="str">
            <v>Exception (Please specify)</v>
          </cell>
          <cell r="AF130" t="str">
            <v>Data will only be stored by NHS Digital for the period covered</v>
          </cell>
          <cell r="AG130" t="str">
            <v>Yes</v>
          </cell>
          <cell r="AH130" t="str">
            <v>No</v>
          </cell>
        </row>
        <row r="131">
          <cell r="A131" t="str">
            <v>IAR0000178</v>
          </cell>
          <cell r="B131">
            <v>2</v>
          </cell>
          <cell r="C131" t="str">
            <v>Richard Irvine (RIIR1)</v>
          </cell>
          <cell r="D131">
            <v>43208.625009606498</v>
          </cell>
          <cell r="F131" t="str">
            <v>Friends and Family Test - Mental Health</v>
          </cell>
          <cell r="G131" t="str">
            <v xml:space="preserve">The asset represents data collected from patients and submitted to the centre for national publication include: 
- Breakdown of response to a single FFT Question by possible answers 
- Breakdown of the mode by which responses are submitted. 
No patient level information is included in the collection. Despite no personal data being collected, additional steps are taken to remain in line with best practice around protection of patient identity, in line with the Governmental Statistical Service and Government Social Research’s Disclosure Control Policy for Tables Produced from Administrative Data Sources. All relevant guidance and published data are available from the following NHS England pages: 
https://www.england.nhs.uk/ourwork/pe/fft/fft-guidance/ https://www.england.nhs.uk/ourwork/pe/fft/fft-submission/ https://www.england.nhs.uk/ourwork/pe/fft/friends-and-family-test-data/ </v>
          </cell>
          <cell r="H131" t="str">
            <v>01/02/2015</v>
          </cell>
          <cell r="I131" t="str">
            <v>11/07/2019</v>
          </cell>
          <cell r="J131" t="str">
            <v>Other confidential or personal data (e.g. finance or contracts etc)</v>
          </cell>
          <cell r="K131" t="str">
            <v>Data Collection Service P0449/06</v>
          </cell>
          <cell r="L131" t="str">
            <v>Stephen Smith ( STSM )</v>
          </cell>
          <cell r="M131" t="str">
            <v>Richard Irvine ( RIIR1 )</v>
          </cell>
          <cell r="N131" t="str">
            <v>Disclosure by transmission, Organisation, Storage, Structuring</v>
          </cell>
          <cell r="O131"/>
          <cell r="P131" t="str">
            <v>Direction (s.254 of Health &amp;amp; Social Care Act 2012)</v>
          </cell>
          <cell r="Q131" t="str">
            <v>Data Processor</v>
          </cell>
          <cell r="S131"/>
          <cell r="U131"/>
          <cell r="V131" t="str">
            <v>Yes</v>
          </cell>
          <cell r="X131" t="str">
            <v>No</v>
          </cell>
          <cell r="Y131" t="str">
            <v>No</v>
          </cell>
          <cell r="Z131" t="str">
            <v>No</v>
          </cell>
          <cell r="AA131" t="str">
            <v>No</v>
          </cell>
          <cell r="AB131" t="str">
            <v>Yes</v>
          </cell>
          <cell r="AC131" t="str">
            <v>No</v>
          </cell>
          <cell r="AD131" t="str">
            <v>Yes</v>
          </cell>
          <cell r="AE131" t="str">
            <v>Exception (Please specify)</v>
          </cell>
          <cell r="AF131" t="str">
            <v>Data will only be stored by NHS Digital for the period covered</v>
          </cell>
          <cell r="AG131" t="str">
            <v>Yes</v>
          </cell>
          <cell r="AH131" t="str">
            <v>No</v>
          </cell>
        </row>
        <row r="132">
          <cell r="A132" t="str">
            <v>IAR0000179</v>
          </cell>
          <cell r="B132">
            <v>2</v>
          </cell>
          <cell r="C132" t="str">
            <v>Richard Irvine (RIIR1)</v>
          </cell>
          <cell r="D132">
            <v>43208.625659293997</v>
          </cell>
          <cell r="F132" t="str">
            <v>Friends and Family Test - Ambulance</v>
          </cell>
          <cell r="G132" t="str">
            <v xml:space="preserve">The asset represents data collected from patients and submitted to the centre for national publication include: 
- Breakdown of response to a single FFT Question by possible answers 
- Breakdown of the mode by which responses are submitted. 
No patient level information is included in the collection. Despite no personal data being collected, additional steps are taken to remain in line with best practice around protection of patient identity, in line with the Governmental Statistical Service and Government Social Research’s Disclosure Control Policy for Tables Produced from Administrative Data Sources. All relevant guidance and published data are available from the following NHS England pages: 
https://www.england.nhs.uk/ourwork/pe/fft/fft-guidance/ https://www.england.nhs.uk/ourwork/pe/fft/fft-submission/ https://www.england.nhs.uk/ourwork/pe/fft/friends-and-family-test-data/ </v>
          </cell>
          <cell r="H132" t="str">
            <v>01/05/2015</v>
          </cell>
          <cell r="I132" t="str">
            <v>11/07/2019</v>
          </cell>
          <cell r="J132" t="str">
            <v>Other confidential or personal data (e.g. finance or contracts etc)</v>
          </cell>
          <cell r="K132" t="str">
            <v>Data Collection Service P0449/06</v>
          </cell>
          <cell r="L132" t="str">
            <v>Stephen Smith ( STSM )</v>
          </cell>
          <cell r="M132" t="str">
            <v>Richard Irvine ( RIIR1 )</v>
          </cell>
          <cell r="N132" t="str">
            <v>Disclosure by transmission, Organisation, Storage, Structuring</v>
          </cell>
          <cell r="O132"/>
          <cell r="P132" t="str">
            <v>Direction (s.254 of Health &amp;amp; Social Care Act 2012)</v>
          </cell>
          <cell r="Q132" t="str">
            <v>Data Processor</v>
          </cell>
          <cell r="S132"/>
          <cell r="U132"/>
          <cell r="V132" t="str">
            <v>Yes</v>
          </cell>
          <cell r="X132" t="str">
            <v>No</v>
          </cell>
          <cell r="Y132" t="str">
            <v>No</v>
          </cell>
          <cell r="Z132" t="str">
            <v>No</v>
          </cell>
          <cell r="AA132" t="str">
            <v>No</v>
          </cell>
          <cell r="AB132" t="str">
            <v>Yes</v>
          </cell>
          <cell r="AC132" t="str">
            <v>No</v>
          </cell>
          <cell r="AD132" t="str">
            <v>Yes</v>
          </cell>
          <cell r="AE132" t="str">
            <v>Exception (Please specify)</v>
          </cell>
          <cell r="AF132" t="str">
            <v>Data will only be stored by NHS Digital for the period covered</v>
          </cell>
          <cell r="AG132" t="str">
            <v>Yes</v>
          </cell>
          <cell r="AH132" t="str">
            <v>No</v>
          </cell>
        </row>
        <row r="133">
          <cell r="A133" t="str">
            <v>IAR0000180</v>
          </cell>
          <cell r="B133">
            <v>2</v>
          </cell>
          <cell r="C133" t="str">
            <v>Richard Irvine (RIIR1)</v>
          </cell>
          <cell r="D133">
            <v>43208.626768981499</v>
          </cell>
          <cell r="F133" t="str">
            <v>Friends and Family Test - Staff Non-Matrix</v>
          </cell>
          <cell r="G133" t="str">
            <v xml:space="preserve">The asset represents data collected from patients and submitted to the centre for national publication include: 
- Breakdown of response to a single FFT Question by possible answers 
- Breakdown of the mode by which responses are submitted. 
No patient level information is included in the collection. Despite no personal data being collected, additional steps are taken to remain in line with best practice around protection of patient identity, in line with the Governmental Statistical Service and Government Social Research’s Disclosure Control Policy for Tables Produced from Administrative Data Sources. All relevant guidance and published data are available from the following NHS England pages: 
https://www.england.nhs.uk/ourwork/pe/fft/fft-guidance/ https://www.england.nhs.uk/ourwork/pe/fft/fft-submission/ https://www.england.nhs.uk/ourwork/pe/fft/friends-and-family-test-data/ </v>
          </cell>
          <cell r="H133" t="str">
            <v>01/04/2014</v>
          </cell>
          <cell r="I133" t="str">
            <v>30/05/2019</v>
          </cell>
          <cell r="J133" t="str">
            <v>Other confidential or personal data (e.g. finance or contracts etc)</v>
          </cell>
          <cell r="K133" t="str">
            <v>Data Collection Service P0449/06</v>
          </cell>
          <cell r="L133" t="str">
            <v>Stephen Smith ( STSM )</v>
          </cell>
          <cell r="M133" t="str">
            <v>Richard Irvine ( RIIR1 )</v>
          </cell>
          <cell r="N133" t="str">
            <v>Disclosure by transmission, Organisation, Storage, Structuring</v>
          </cell>
          <cell r="O133"/>
          <cell r="P133" t="str">
            <v>Direction (s.254 of Health &amp;amp; Social Care Act 2012)</v>
          </cell>
          <cell r="Q133" t="str">
            <v>Data Processor</v>
          </cell>
          <cell r="S133"/>
          <cell r="U133"/>
          <cell r="V133" t="str">
            <v>Yes</v>
          </cell>
          <cell r="X133" t="str">
            <v>No</v>
          </cell>
          <cell r="Y133" t="str">
            <v>No</v>
          </cell>
          <cell r="Z133" t="str">
            <v>No</v>
          </cell>
          <cell r="AA133" t="str">
            <v>No</v>
          </cell>
          <cell r="AB133" t="str">
            <v>Yes</v>
          </cell>
          <cell r="AC133" t="str">
            <v>No</v>
          </cell>
          <cell r="AD133" t="str">
            <v>Yes</v>
          </cell>
          <cell r="AE133" t="str">
            <v>Exception (Please specify)</v>
          </cell>
          <cell r="AF133" t="str">
            <v>Data will only be stored by NHS Digital for the period covered</v>
          </cell>
          <cell r="AG133" t="str">
            <v>Yes</v>
          </cell>
          <cell r="AH133" t="str">
            <v>No</v>
          </cell>
        </row>
        <row r="134">
          <cell r="A134" t="str">
            <v>IAR0000181</v>
          </cell>
          <cell r="B134">
            <v>13</v>
          </cell>
          <cell r="C134" t="str">
            <v>Liam Coughlan (LICA2)</v>
          </cell>
          <cell r="D134">
            <v>43217.537679247704</v>
          </cell>
          <cell r="F134" t="str">
            <v>CareCERT Collect</v>
          </cell>
          <cell r="G134" t="str">
            <v>This is a database of email addresses, Phone Numbers, IP addresses and Names which is collected in order to inform organisations in Cyber Security Incidents and related matters</v>
          </cell>
          <cell r="H134" t="str">
            <v>01/06/2017</v>
          </cell>
          <cell r="I134"/>
          <cell r="J134" t="str">
            <v>Of a confidential or personal nature relating to patients, service users or the public</v>
          </cell>
          <cell r="K134" t="str">
            <v>DSC Service Optimisation P0566/04</v>
          </cell>
          <cell r="L134" t="str">
            <v>Chris Flynn ( CHFL2 )</v>
          </cell>
          <cell r="M134" t="str">
            <v>Liam Coughlan ( LICA2 )</v>
          </cell>
          <cell r="N134" t="str">
            <v>Organisation, Recording, Storage, Use</v>
          </cell>
          <cell r="O134"/>
          <cell r="P134" t="str">
            <v>Other (Please specify)</v>
          </cell>
          <cell r="Q134" t="str">
            <v>Data Controller</v>
          </cell>
          <cell r="S134"/>
          <cell r="T134" t="str">
            <v>Processing is necessary for the performance of a task carried out in the public interest or in the exercise of official authority vested in the controller</v>
          </cell>
          <cell r="U134"/>
          <cell r="W134" t="str">
            <v>Yes</v>
          </cell>
          <cell r="X134" t="str">
            <v>No</v>
          </cell>
          <cell r="Y134" t="str">
            <v>Yes</v>
          </cell>
          <cell r="Z134" t="str">
            <v>No</v>
          </cell>
          <cell r="AA134" t="str">
            <v>Yes</v>
          </cell>
          <cell r="AB134" t="str">
            <v>Yes</v>
          </cell>
          <cell r="AC134" t="str">
            <v>Yes</v>
          </cell>
          <cell r="AD134" t="str">
            <v>No</v>
          </cell>
          <cell r="AF134"/>
          <cell r="AG134" t="str">
            <v>No</v>
          </cell>
          <cell r="AI134" t="str">
            <v>IAR0000181</v>
          </cell>
        </row>
        <row r="135">
          <cell r="A135" t="str">
            <v>IAR0000183</v>
          </cell>
          <cell r="B135">
            <v>5</v>
          </cell>
          <cell r="C135" t="str">
            <v>Stephen Smith (STSM)</v>
          </cell>
          <cell r="D135">
            <v>43214.545459641202</v>
          </cell>
          <cell r="F135" t="str">
            <v xml:space="preserve">Personal Demographics Service (PDS) </v>
          </cell>
          <cell r="G135" t="str">
            <v>NHS Patient Demographic and Primary Health Care registration data.
Demographic data and GP level data relating to 
• all patients registered with primary care in the NHS in England, Wales and Isle of Man in 2004 to present. 
• patients who have utilised the NHS via secondary care, only.
• patients who since April 2015 have paid the Immigration Health Surcharge.
All patient records retain details of current and previous demographic data and primary health care registrations, including Removals from the NHS, eg. Scotland, Northern Ireland, Service Medical Officer. The patients chargeable status is also held, where appropriate.
NBO has responsibility for maintaining the quality of demographic data on PDS through reported data quality incidents.</v>
          </cell>
          <cell r="H135" t="str">
            <v>2004</v>
          </cell>
          <cell r="I135"/>
          <cell r="J135" t="str">
            <v>Of a confidential or personal nature relating to patients, service users or the public</v>
          </cell>
          <cell r="K135" t="str">
            <v>NBO and Demographics P0449/08</v>
          </cell>
          <cell r="L135" t="str">
            <v>Stephen Smith ( STSM )</v>
          </cell>
          <cell r="M135" t="str">
            <v>Steve Bennet ( STBE3 )</v>
          </cell>
          <cell r="N135" t="str">
            <v>Adaptation or alteration, Dissemination or otherwise making available, Recording, Restriction, Retrieval, Storage</v>
          </cell>
          <cell r="O135"/>
          <cell r="P135" t="str">
            <v>Commencement order, Direction (s.254 of Health &amp;amp; Social Care Act 2012)</v>
          </cell>
          <cell r="Q135" t="str">
            <v>Data Controller</v>
          </cell>
          <cell r="S135"/>
          <cell r="T135" t="str">
            <v>Processing is necessary for compliance with a legal obligation to which the controller is subject, Processing is necessary for the performance of a contract to which the data subject is party or in order to take steps at the request of the data subject prior to entering into a contract, Processing is necessary for the performance of a task carried out in the public interest or in the exercise of official authority vested in the controller, Processing is necessary in order to protect the vital interests of the data subject or of another natural person, The data subject has given consent to the processing of his or her personal data for one or more specific purposes</v>
          </cell>
          <cell r="U135"/>
          <cell r="W135" t="str">
            <v>Yes</v>
          </cell>
          <cell r="X135" t="str">
            <v>Yes</v>
          </cell>
          <cell r="Y135" t="str">
            <v>Yes</v>
          </cell>
          <cell r="Z135" t="str">
            <v>No</v>
          </cell>
          <cell r="AA135" t="str">
            <v>Yes</v>
          </cell>
          <cell r="AB135" t="str">
            <v>Yes</v>
          </cell>
          <cell r="AC135" t="str">
            <v>Yes</v>
          </cell>
          <cell r="AD135" t="str">
            <v>Yes</v>
          </cell>
          <cell r="AE135" t="str">
            <v>Exception (Please specify)</v>
          </cell>
          <cell r="AF135" t="str">
            <v>Indefinite.</v>
          </cell>
          <cell r="AG135" t="str">
            <v>No</v>
          </cell>
          <cell r="AI135" t="str">
            <v>IAR0000183</v>
          </cell>
        </row>
        <row r="136">
          <cell r="A136" t="str">
            <v>IAR0000184</v>
          </cell>
          <cell r="B136">
            <v>2</v>
          </cell>
          <cell r="C136" t="str">
            <v>Steven Webster (STWE1)</v>
          </cell>
          <cell r="D136">
            <v>43215.5977846065</v>
          </cell>
          <cell r="F136" t="str">
            <v>OECD dataset</v>
          </cell>
          <cell r="G136" t="str">
            <v>Annual dataset compiled to meet UK's obligations to Organisation for Economic Cooperation and Development's requirements. UK level aggregation of health data and indicators complied from all four home countries. Forms part of annual OECD Health Statistics publication.</v>
          </cell>
          <cell r="H136" t="str">
            <v>01/01/2006</v>
          </cell>
          <cell r="I136"/>
          <cell r="J136" t="str">
            <v>Relating to non- confidential/ non- personal data</v>
          </cell>
          <cell r="K136" t="str">
            <v>Population Health Activities P0284/35</v>
          </cell>
          <cell r="L136" t="str">
            <v>Steven Webster ( STWE1 )</v>
          </cell>
          <cell r="M136" t="str">
            <v>Robyn Wilson ( ROWI4 )</v>
          </cell>
          <cell r="O136"/>
          <cell r="S136"/>
          <cell r="U136"/>
          <cell r="AB136" t="str">
            <v>Not sure</v>
          </cell>
          <cell r="AC136" t="str">
            <v>Yes</v>
          </cell>
          <cell r="AD136" t="str">
            <v>Not sure</v>
          </cell>
          <cell r="AF136"/>
          <cell r="AG136" t="str">
            <v>Yes</v>
          </cell>
          <cell r="AH136" t="str">
            <v>No</v>
          </cell>
        </row>
        <row r="137">
          <cell r="A137" t="str">
            <v>IAR0000186</v>
          </cell>
          <cell r="B137">
            <v>9</v>
          </cell>
          <cell r="C137" t="str">
            <v>Rebecca Wolfenden (REJE2)</v>
          </cell>
          <cell r="D137">
            <v>43215.643490625</v>
          </cell>
          <cell r="F137" t="str">
            <v xml:space="preserve">Occupational Health Service </v>
          </cell>
          <cell r="G137" t="str">
            <v>Contains personal sensitive data relating to health information of an employee</v>
          </cell>
          <cell r="H137" t="str">
            <v>23/11/2017</v>
          </cell>
          <cell r="I137"/>
          <cell r="J137" t="str">
            <v>Of a confidential or personal nature relating to staff</v>
          </cell>
          <cell r="K137" t="str">
            <v>HR Service Delivery and Business Partnering P0465/02</v>
          </cell>
          <cell r="L137" t="str">
            <v>Michelle Holland ( MIHO3 )</v>
          </cell>
          <cell r="M137" t="str">
            <v>Rebecca Wolfenden ( REJE2 )</v>
          </cell>
          <cell r="N137" t="str">
            <v>Erasure or destruction, Recording, Retrieval, Storage, Use</v>
          </cell>
          <cell r="O137"/>
          <cell r="P137" t="str">
            <v>Additional functions (s.270 of Health and Social Care Act 2012)</v>
          </cell>
          <cell r="Q137" t="str">
            <v>Joint Data Controller</v>
          </cell>
          <cell r="R137" t="str">
            <v>Other (Please specify)</v>
          </cell>
          <cell r="S137" t="str">
            <v>Duradiamond</v>
          </cell>
          <cell r="T137" t="str">
            <v>Processing is necessary for the performance of a contract to which the data subject is party or in order to take steps at the request of the data subject prior to entering into a contract</v>
          </cell>
          <cell r="U137"/>
          <cell r="W137" t="str">
            <v>Yes</v>
          </cell>
          <cell r="X137" t="str">
            <v>No</v>
          </cell>
          <cell r="Y137" t="str">
            <v>Yes</v>
          </cell>
          <cell r="Z137" t="str">
            <v>Yes</v>
          </cell>
          <cell r="AA137" t="str">
            <v>Yes</v>
          </cell>
          <cell r="AB137" t="str">
            <v>Yes</v>
          </cell>
          <cell r="AC137" t="str">
            <v>Yes</v>
          </cell>
          <cell r="AD137" t="str">
            <v>Yes</v>
          </cell>
          <cell r="AE137" t="str">
            <v>3 years</v>
          </cell>
          <cell r="AF137"/>
          <cell r="AG137" t="str">
            <v>No</v>
          </cell>
          <cell r="AI137" t="e">
            <v>#N/A</v>
          </cell>
        </row>
        <row r="138">
          <cell r="A138" t="str">
            <v>IAR0000188</v>
          </cell>
          <cell r="B138">
            <v>8</v>
          </cell>
          <cell r="C138" t="str">
            <v>Rebecca Wolfenden (REJE2)</v>
          </cell>
          <cell r="D138">
            <v>43215.6438332986</v>
          </cell>
          <cell r="F138" t="str">
            <v>Absence Management Process</v>
          </cell>
          <cell r="G138" t="str">
            <v xml:space="preserve">Absence information is submitted with fit notes and self certification documents through Cherwell and the information is inputted onto ESR. </v>
          </cell>
          <cell r="H138" t="str">
            <v>23/11/2017</v>
          </cell>
          <cell r="I138"/>
          <cell r="J138" t="str">
            <v>Of a confidential or personal nature relating to staff</v>
          </cell>
          <cell r="K138" t="str">
            <v>HR Service Delivery and Business Partnering P0465/02</v>
          </cell>
          <cell r="L138" t="str">
            <v>Michelle Holland ( MIHO3 )</v>
          </cell>
          <cell r="M138" t="str">
            <v>Rebecca Wolfenden ( REJE2 )</v>
          </cell>
          <cell r="N138" t="str">
            <v>Erasure or destruction, Not sure, Recording, Retrieval, Storage, Structuring, Use</v>
          </cell>
          <cell r="O138"/>
          <cell r="P138" t="str">
            <v>Additional functions (s.270 of Health and Social Care Act 2012)</v>
          </cell>
          <cell r="Q138" t="str">
            <v>Data Controller</v>
          </cell>
          <cell r="S138"/>
          <cell r="T138" t="str">
            <v>Processing is necessary for the performance of a contract to which the data subject is party or in order to take steps at the request of the data subject prior to entering into a contract</v>
          </cell>
          <cell r="U138"/>
          <cell r="W138" t="str">
            <v>Yes</v>
          </cell>
          <cell r="X138" t="str">
            <v>No</v>
          </cell>
          <cell r="Y138" t="str">
            <v>Yes</v>
          </cell>
          <cell r="Z138" t="str">
            <v>Yes</v>
          </cell>
          <cell r="AA138" t="str">
            <v>Yes</v>
          </cell>
          <cell r="AB138" t="str">
            <v>Yes</v>
          </cell>
          <cell r="AC138" t="str">
            <v>Yes</v>
          </cell>
          <cell r="AD138" t="str">
            <v>Yes</v>
          </cell>
          <cell r="AE138" t="str">
            <v>8 years</v>
          </cell>
          <cell r="AF138"/>
          <cell r="AG138" t="str">
            <v>No</v>
          </cell>
          <cell r="AI138" t="e">
            <v>#N/A</v>
          </cell>
        </row>
        <row r="139">
          <cell r="A139" t="str">
            <v>IAR0000189</v>
          </cell>
          <cell r="B139">
            <v>8</v>
          </cell>
          <cell r="C139" t="str">
            <v>Rebecca Wolfenden (REJE2)</v>
          </cell>
          <cell r="D139">
            <v>43215.644789120401</v>
          </cell>
          <cell r="F139" t="str">
            <v xml:space="preserve">Employee Data Reports </v>
          </cell>
          <cell r="G139" t="str">
            <v>Reports produced from ESR containing employee data</v>
          </cell>
          <cell r="H139" t="str">
            <v>23/11/2017</v>
          </cell>
          <cell r="I139"/>
          <cell r="J139" t="str">
            <v>Of a confidential or personal nature relating to staff</v>
          </cell>
          <cell r="K139" t="str">
            <v>HR Service Delivery and Business Partnering P0465/02</v>
          </cell>
          <cell r="L139" t="str">
            <v>Michelle Holland ( MIHO3 )</v>
          </cell>
          <cell r="M139" t="str">
            <v>Rebecca Wolfenden ( REJE2 )</v>
          </cell>
          <cell r="N139" t="str">
            <v>Adaptation or alteration, Alignment or combination, Dissemination or otherwise making available, Erasure or destruction, Not sure, Organisation, Recording, Retrieval, Storage, Structuring, Use</v>
          </cell>
          <cell r="O139"/>
          <cell r="P139" t="str">
            <v>Additional functions (s.270 of Health and Social Care Act 2012)</v>
          </cell>
          <cell r="Q139" t="str">
            <v>Data Controller</v>
          </cell>
          <cell r="S139"/>
          <cell r="T139" t="str">
            <v>Processing is necessary for the performance of a contract to which the data subject is party or in order to take steps at the request of the data subject prior to entering into a contract</v>
          </cell>
          <cell r="U139"/>
          <cell r="W139" t="str">
            <v>Yes</v>
          </cell>
          <cell r="X139" t="str">
            <v>No</v>
          </cell>
          <cell r="Y139" t="str">
            <v>Yes</v>
          </cell>
          <cell r="Z139" t="str">
            <v>Yes</v>
          </cell>
          <cell r="AA139" t="str">
            <v>Yes</v>
          </cell>
          <cell r="AB139" t="str">
            <v>Yes</v>
          </cell>
          <cell r="AC139" t="str">
            <v>Yes</v>
          </cell>
          <cell r="AD139" t="str">
            <v>Yes</v>
          </cell>
          <cell r="AE139" t="str">
            <v>3 years</v>
          </cell>
          <cell r="AF139"/>
          <cell r="AG139" t="str">
            <v>No</v>
          </cell>
          <cell r="AI139" t="e">
            <v>#N/A</v>
          </cell>
        </row>
        <row r="140">
          <cell r="A140" t="str">
            <v>IAR0000190</v>
          </cell>
          <cell r="B140">
            <v>7</v>
          </cell>
          <cell r="C140" t="str">
            <v>Claire Kirk (CLKI)</v>
          </cell>
          <cell r="D140">
            <v>43215.582726851899</v>
          </cell>
          <cell r="F140" t="str">
            <v xml:space="preserve">Talent Record </v>
          </cell>
          <cell r="G140" t="str">
            <v>Contains PDR / ARF / Talent scores and formal performance process documentation held within a performance system</v>
          </cell>
          <cell r="H140" t="str">
            <v>23/11/2017</v>
          </cell>
          <cell r="I140"/>
          <cell r="J140" t="str">
            <v>Of a confidential or personal nature relating to staff</v>
          </cell>
          <cell r="K140" t="str">
            <v>HR Service Delivery and Business Partnering P0465/02</v>
          </cell>
          <cell r="L140" t="str">
            <v>Michelle Stansfield ( MIST5 )</v>
          </cell>
          <cell r="M140" t="str">
            <v>Claire Kirk ( CLKI )</v>
          </cell>
          <cell r="N140" t="str">
            <v>Alignment or combination, Dissemination or otherwise making available, Not sure, Organisation, Recording, Retrieval, Storage, Use</v>
          </cell>
          <cell r="O140"/>
          <cell r="P140" t="str">
            <v>Additional functions (s.270 of Health and Social Care Act 2012)</v>
          </cell>
          <cell r="Q140" t="str">
            <v>Data Controller</v>
          </cell>
          <cell r="S140"/>
          <cell r="T140" t="str">
            <v>Processing is necessary for the performance of a contract to which the data subject is party or in order to take steps at the request of the data subject prior to entering into a contract</v>
          </cell>
          <cell r="U140"/>
          <cell r="W140" t="str">
            <v>Yes</v>
          </cell>
          <cell r="X140" t="str">
            <v>No</v>
          </cell>
          <cell r="Y140" t="str">
            <v>Yes</v>
          </cell>
          <cell r="Z140" t="str">
            <v>No</v>
          </cell>
          <cell r="AA140" t="str">
            <v>Yes</v>
          </cell>
          <cell r="AB140" t="str">
            <v>Yes</v>
          </cell>
          <cell r="AC140" t="str">
            <v>Yes</v>
          </cell>
          <cell r="AD140" t="str">
            <v>Yes</v>
          </cell>
          <cell r="AE140" t="str">
            <v>8 years</v>
          </cell>
          <cell r="AF140"/>
          <cell r="AG140" t="str">
            <v>No</v>
          </cell>
          <cell r="AI140" t="e">
            <v>#N/A</v>
          </cell>
        </row>
        <row r="141">
          <cell r="A141" t="str">
            <v>IAR0000191</v>
          </cell>
          <cell r="B141">
            <v>8</v>
          </cell>
          <cell r="C141" t="str">
            <v>Rebecca Wolfenden (REJE2)</v>
          </cell>
          <cell r="D141">
            <v>43215.645243020801</v>
          </cell>
          <cell r="F141" t="str">
            <v xml:space="preserve">Core Employment Record </v>
          </cell>
          <cell r="G141" t="str">
            <v xml:space="preserve">Information recorded to administer the employment contract </v>
          </cell>
          <cell r="H141" t="str">
            <v>23/11/2017</v>
          </cell>
          <cell r="I141"/>
          <cell r="J141" t="str">
            <v>Of a confidential or personal nature relating to staff</v>
          </cell>
          <cell r="K141" t="str">
            <v>HR Service Delivery and Business Partnering P0465/02</v>
          </cell>
          <cell r="L141" t="str">
            <v>Michelle Holland ( MIHO3 )</v>
          </cell>
          <cell r="M141" t="str">
            <v>Rebecca Wolfenden ( REJE2 )</v>
          </cell>
          <cell r="N141" t="str">
            <v>Erasure or destruction, Not sure, Recording, Retrieval, Storage, Structuring, Use</v>
          </cell>
          <cell r="O141"/>
          <cell r="P141" t="str">
            <v>Additional functions (s.270 of Health and Social Care Act 2012)</v>
          </cell>
          <cell r="Q141" t="str">
            <v>Data Controller</v>
          </cell>
          <cell r="S141"/>
          <cell r="T141" t="str">
            <v>Processing is necessary for the performance of a contract to which the data subject is party or in order to take steps at the request of the data subject prior to entering into a contract</v>
          </cell>
          <cell r="U141"/>
          <cell r="W141" t="str">
            <v>Yes</v>
          </cell>
          <cell r="X141" t="str">
            <v>No</v>
          </cell>
          <cell r="Y141" t="str">
            <v>Yes</v>
          </cell>
          <cell r="Z141" t="str">
            <v>Yes</v>
          </cell>
          <cell r="AA141" t="str">
            <v>Yes</v>
          </cell>
          <cell r="AB141" t="str">
            <v>Yes</v>
          </cell>
          <cell r="AC141" t="str">
            <v>Yes</v>
          </cell>
          <cell r="AD141" t="str">
            <v>Yes</v>
          </cell>
          <cell r="AE141" t="str">
            <v>8 years</v>
          </cell>
          <cell r="AF141"/>
          <cell r="AG141" t="str">
            <v>No</v>
          </cell>
          <cell r="AI141" t="e">
            <v>#N/A</v>
          </cell>
        </row>
        <row r="142">
          <cell r="A142" t="str">
            <v>IAR0000192</v>
          </cell>
          <cell r="B142">
            <v>11</v>
          </cell>
          <cell r="C142" t="str">
            <v>Rebecca Wolfenden (REJE2)</v>
          </cell>
          <cell r="D142">
            <v>43216.571742280103</v>
          </cell>
          <cell r="F142" t="str">
            <v>Record of Employee Queries</v>
          </cell>
          <cell r="G142" t="str">
            <v>Information gathered through Cherwell and email queries</v>
          </cell>
          <cell r="H142" t="str">
            <v>23/11/2017</v>
          </cell>
          <cell r="I142"/>
          <cell r="J142" t="str">
            <v>Of a confidential or personal nature relating to staff</v>
          </cell>
          <cell r="K142" t="str">
            <v>HR Service Delivery and Business Partnering P0465/02</v>
          </cell>
          <cell r="L142" t="str">
            <v>Michelle Holland ( MIHO3 )</v>
          </cell>
          <cell r="M142" t="str">
            <v>Rebecca Wolfenden ( REJE2 )</v>
          </cell>
          <cell r="N142" t="str">
            <v>Adaptation or alteration, Dissemination or otherwise making available, Erasure or destruction, Not sure, Recording, Retrieval, Storage, Use</v>
          </cell>
          <cell r="O142"/>
          <cell r="P142" t="str">
            <v>Additional functions (s.270 of Health and Social Care Act 2012)</v>
          </cell>
          <cell r="Q142" t="str">
            <v>Data Controller</v>
          </cell>
          <cell r="S142"/>
          <cell r="T142" t="str">
            <v>Processing is necessary for the performance of a contract to which the data subject is party or in order to take steps at the request of the data subject prior to entering into a contract</v>
          </cell>
          <cell r="U142"/>
          <cell r="W142" t="str">
            <v>Yes</v>
          </cell>
          <cell r="X142" t="str">
            <v>No</v>
          </cell>
          <cell r="Y142" t="str">
            <v>Yes</v>
          </cell>
          <cell r="Z142" t="str">
            <v>Yes</v>
          </cell>
          <cell r="AA142" t="str">
            <v>Yes</v>
          </cell>
          <cell r="AB142" t="str">
            <v>Yes</v>
          </cell>
          <cell r="AC142" t="str">
            <v>Yes</v>
          </cell>
          <cell r="AD142" t="str">
            <v>Yes</v>
          </cell>
          <cell r="AE142" t="str">
            <v>3 years</v>
          </cell>
          <cell r="AF142"/>
          <cell r="AG142" t="str">
            <v>No</v>
          </cell>
          <cell r="AI142" t="e">
            <v>#N/A</v>
          </cell>
        </row>
        <row r="143">
          <cell r="A143" t="str">
            <v>IAR0000193</v>
          </cell>
          <cell r="B143">
            <v>11</v>
          </cell>
          <cell r="C143" t="str">
            <v>Nick Armitage (NIAR1)</v>
          </cell>
          <cell r="D143">
            <v>43213.460680983801</v>
          </cell>
          <cell r="F143" t="str">
            <v>General and Personal Medical Services workforce Minimum Data Set (wMDS)</v>
          </cell>
          <cell r="G143" t="str">
            <v xml:space="preserve">Storage of individual level workforce information collected from GP practices in response to the wMDS collection - http://content.digital.nhs.uk/wmds </v>
          </cell>
          <cell r="H143" t="str">
            <v>01/04/2015</v>
          </cell>
          <cell r="I143"/>
          <cell r="J143" t="str">
            <v>Of a confidential or personal nature relating to staff</v>
          </cell>
          <cell r="K143" t="str">
            <v>Workforce and Estates Activities P0272/01</v>
          </cell>
          <cell r="L143" t="str">
            <v>Kate Bedford ( KAAN2 )</v>
          </cell>
          <cell r="M143" t="str">
            <v>Ian Thornber ( IATH1 ),Nick Armitage ( NIAR1 )</v>
          </cell>
          <cell r="N143" t="str">
            <v>Not sure</v>
          </cell>
          <cell r="O143"/>
          <cell r="P143" t="str">
            <v>Commencement order</v>
          </cell>
          <cell r="Q143" t="str">
            <v>Joint Data Controller</v>
          </cell>
          <cell r="R143" t="str">
            <v>DH</v>
          </cell>
          <cell r="S143"/>
          <cell r="T143" t="str">
            <v>Processing is necessary for compliance with a legal obligation to which the controller is subject, Processing is necessary for the performance of a task carried out in the public interest or in the exercise of official authority vested in the controller</v>
          </cell>
          <cell r="U143"/>
          <cell r="W143" t="str">
            <v>Yes</v>
          </cell>
          <cell r="X143" t="str">
            <v>No</v>
          </cell>
          <cell r="Y143" t="str">
            <v>Yes</v>
          </cell>
          <cell r="Z143" t="str">
            <v>Yes</v>
          </cell>
          <cell r="AA143" t="str">
            <v>Yes</v>
          </cell>
          <cell r="AB143" t="str">
            <v>Yes</v>
          </cell>
          <cell r="AC143" t="str">
            <v>Yes</v>
          </cell>
          <cell r="AD143" t="str">
            <v>Yes</v>
          </cell>
          <cell r="AE143" t="str">
            <v>8 years</v>
          </cell>
          <cell r="AF143" t="str">
            <v>11 years</v>
          </cell>
          <cell r="AG143" t="str">
            <v>Yes</v>
          </cell>
          <cell r="AI143" t="e">
            <v>#N/A</v>
          </cell>
        </row>
        <row r="144">
          <cell r="A144" t="str">
            <v>IAR0000194</v>
          </cell>
          <cell r="B144">
            <v>7</v>
          </cell>
          <cell r="C144" t="str">
            <v>Nick Armitage (NIAR1)</v>
          </cell>
          <cell r="D144">
            <v>43213.460196956003</v>
          </cell>
          <cell r="F144" t="str">
            <v>General and Personal Medical Services Workforce Census</v>
          </cell>
          <cell r="G144" t="str">
            <v>Storage of individual level workforce information collected by CCGs and formally PCTs on behalf of NHS D from practices and via the NHAIS practice payment system.  Also Aggregated practice information on non GP staff collected by CCGs and formally PCTs from practices.</v>
          </cell>
          <cell r="H144" t="str">
            <v>01/10/1990</v>
          </cell>
          <cell r="I144" t="str">
            <v>31/03/2015</v>
          </cell>
          <cell r="J144" t="str">
            <v>Of a confidential or personal nature relating to staff</v>
          </cell>
          <cell r="K144" t="str">
            <v>Workforce and Estates Activities P0272/01</v>
          </cell>
          <cell r="L144" t="str">
            <v>Kate Bedford ( KAAN2 )</v>
          </cell>
          <cell r="M144" t="str">
            <v>Ian Thornber ( IATH1 ),Nick Armitage ( NIAR1 )</v>
          </cell>
          <cell r="N144" t="str">
            <v>Not sure</v>
          </cell>
          <cell r="O144"/>
          <cell r="P144" t="str">
            <v>Commencement order</v>
          </cell>
          <cell r="Q144" t="str">
            <v>Joint Data Controller</v>
          </cell>
          <cell r="R144" t="str">
            <v>DH</v>
          </cell>
          <cell r="S144"/>
          <cell r="T144" t="str">
            <v>Processing is necessary for compliance with a legal obligation to which the controller is subject, Processing is necessary for the performance of a task carried out in the public interest or in the exercise of official authority vested in the controller</v>
          </cell>
          <cell r="U144"/>
          <cell r="W144" t="str">
            <v>Yes</v>
          </cell>
          <cell r="X144" t="str">
            <v>No</v>
          </cell>
          <cell r="Y144" t="str">
            <v>Yes</v>
          </cell>
          <cell r="Z144" t="str">
            <v>No</v>
          </cell>
          <cell r="AA144" t="str">
            <v>Yes</v>
          </cell>
          <cell r="AB144" t="str">
            <v>Yes</v>
          </cell>
          <cell r="AC144" t="str">
            <v>Yes</v>
          </cell>
          <cell r="AD144" t="str">
            <v>Yes</v>
          </cell>
          <cell r="AE144" t="str">
            <v>8 years</v>
          </cell>
          <cell r="AF144"/>
          <cell r="AG144" t="str">
            <v>Yes</v>
          </cell>
          <cell r="AI144" t="e">
            <v>#N/A</v>
          </cell>
        </row>
        <row r="145">
          <cell r="A145" t="str">
            <v>IAR0000195</v>
          </cell>
          <cell r="B145">
            <v>10</v>
          </cell>
          <cell r="C145" t="str">
            <v>Nick Armitage (NIAR1)</v>
          </cell>
          <cell r="D145">
            <v>43217.507914849499</v>
          </cell>
          <cell r="F145" t="str">
            <v>Primary Care Web Tool (PCWT)</v>
          </cell>
          <cell r="G145" t="str">
            <v>Webbased tool which GP practices use to provide information for the General and Personel Medical Services workforce Minimum Data Set (wMDS)  and Data on Written Compliants collections</v>
          </cell>
          <cell r="H145" t="str">
            <v>01/04/2015</v>
          </cell>
          <cell r="I145"/>
          <cell r="J145" t="str">
            <v>Of a confidential or personal nature relating to staff</v>
          </cell>
          <cell r="K145" t="str">
            <v>Workforce and Estates Activities P0272/01</v>
          </cell>
          <cell r="L145" t="str">
            <v>Kate Bedford ( KAAN2 )</v>
          </cell>
          <cell r="M145" t="str">
            <v>Ian Thornber ( IATH1 ),Nick Armitage ( NIAR1 )</v>
          </cell>
          <cell r="N145" t="str">
            <v>Not sure</v>
          </cell>
          <cell r="O145"/>
          <cell r="P145" t="str">
            <v>Commencement order</v>
          </cell>
          <cell r="Q145" t="str">
            <v>Joint Data Controller</v>
          </cell>
          <cell r="R145" t="str">
            <v>DH</v>
          </cell>
          <cell r="S145"/>
          <cell r="T145" t="str">
            <v>Processing is necessary for compliance with a legal obligation to which the controller is subject, Processing is necessary for the performance of a task carried out in the public interest or in the exercise of official authority vested in the controller</v>
          </cell>
          <cell r="U145"/>
          <cell r="W145" t="str">
            <v>Yes</v>
          </cell>
          <cell r="X145" t="str">
            <v>No</v>
          </cell>
          <cell r="Y145" t="str">
            <v>Yes</v>
          </cell>
          <cell r="Z145" t="str">
            <v>Yes</v>
          </cell>
          <cell r="AA145" t="str">
            <v>Yes</v>
          </cell>
          <cell r="AB145" t="str">
            <v>Yes</v>
          </cell>
          <cell r="AC145" t="str">
            <v>Yes</v>
          </cell>
          <cell r="AD145" t="str">
            <v>Yes</v>
          </cell>
          <cell r="AE145" t="str">
            <v>8 years</v>
          </cell>
          <cell r="AF145"/>
          <cell r="AG145" t="str">
            <v>Yes</v>
          </cell>
          <cell r="AI145" t="e">
            <v>#N/A</v>
          </cell>
        </row>
        <row r="146">
          <cell r="A146" t="str">
            <v>IAR0000196</v>
          </cell>
          <cell r="B146">
            <v>6</v>
          </cell>
          <cell r="C146" t="str">
            <v>Nick Armitage (NIAR1)</v>
          </cell>
          <cell r="D146">
            <v>43213.459100347201</v>
          </cell>
          <cell r="F146" t="str">
            <v>General Ophthalmic Services Workforce</v>
          </cell>
          <cell r="G146" t="str">
            <v xml:space="preserve">Ophthalmic workforce population who perform NHS activity, for all workforce professionals in England and Wales. </v>
          </cell>
          <cell r="H146" t="str">
            <v>01/01/2009</v>
          </cell>
          <cell r="I146"/>
          <cell r="J146" t="str">
            <v>Of a confidential or personal nature relating to staff</v>
          </cell>
          <cell r="K146" t="str">
            <v>Workforce and Estates Activities P0272/01</v>
          </cell>
          <cell r="L146" t="str">
            <v>Kate Bedford ( KAAN2 )</v>
          </cell>
          <cell r="M146" t="str">
            <v>Ian Thornber ( IATH1 ),Nick Armitage ( NIAR1 )</v>
          </cell>
          <cell r="N146" t="str">
            <v>Not sure</v>
          </cell>
          <cell r="O146"/>
          <cell r="P146" t="str">
            <v>Commencement order</v>
          </cell>
          <cell r="Q146" t="str">
            <v>Joint Data Controller</v>
          </cell>
          <cell r="R146" t="str">
            <v>DH</v>
          </cell>
          <cell r="S146"/>
          <cell r="T146" t="str">
            <v>Processing is necessary for compliance with a legal obligation to which the controller is subject, Processing is necessary for the performance of a task carried out in the public interest or in the exercise of official authority vested in the controller</v>
          </cell>
          <cell r="U146"/>
          <cell r="W146" t="str">
            <v>Yes</v>
          </cell>
          <cell r="X146" t="str">
            <v>No</v>
          </cell>
          <cell r="Y146" t="str">
            <v>Yes</v>
          </cell>
          <cell r="Z146" t="str">
            <v>No</v>
          </cell>
          <cell r="AA146" t="str">
            <v>Yes</v>
          </cell>
          <cell r="AB146" t="str">
            <v>Yes</v>
          </cell>
          <cell r="AC146" t="str">
            <v>Yes</v>
          </cell>
          <cell r="AD146" t="str">
            <v>Yes</v>
          </cell>
          <cell r="AE146" t="str">
            <v>8 years</v>
          </cell>
          <cell r="AF146"/>
          <cell r="AG146" t="str">
            <v>Yes</v>
          </cell>
          <cell r="AI146" t="e">
            <v>#N/A</v>
          </cell>
        </row>
        <row r="147">
          <cell r="A147" t="str">
            <v>IAR0000197</v>
          </cell>
          <cell r="B147">
            <v>5</v>
          </cell>
          <cell r="C147" t="str">
            <v>Nick Armitage (NIAR1)</v>
          </cell>
          <cell r="D147">
            <v>43213.454630405096</v>
          </cell>
          <cell r="F147" t="str">
            <v>Dental Workforce</v>
          </cell>
          <cell r="G147" t="str">
            <v>Dental workforce information for all dentists who have provided NHS dental services at a traditional high street dental practice</v>
          </cell>
          <cell r="H147" t="str">
            <v>01/04/2009</v>
          </cell>
          <cell r="I147"/>
          <cell r="J147" t="str">
            <v>Of a confidential or personal nature relating to staff</v>
          </cell>
          <cell r="K147" t="str">
            <v>Workforce and Estates Activities P0272/01</v>
          </cell>
          <cell r="L147" t="str">
            <v>Kate Bedford ( KAAN2 )</v>
          </cell>
          <cell r="M147" t="str">
            <v>Ian Thornber ( IATH1 ),Nick Armitage ( NIAR1 )</v>
          </cell>
          <cell r="N147" t="str">
            <v>Not sure</v>
          </cell>
          <cell r="O147"/>
          <cell r="P147" t="str">
            <v>Commencement order</v>
          </cell>
          <cell r="Q147" t="str">
            <v>Joint Data Controller</v>
          </cell>
          <cell r="R147" t="str">
            <v>DH</v>
          </cell>
          <cell r="S147"/>
          <cell r="T147" t="str">
            <v>Processing is necessary for compliance with a legal obligation to which the controller is subject, Processing is necessary for the performance of a task carried out in the public interest or in the exercise of official authority vested in the controller</v>
          </cell>
          <cell r="U147"/>
          <cell r="W147" t="str">
            <v>Yes</v>
          </cell>
          <cell r="X147" t="str">
            <v>No</v>
          </cell>
          <cell r="Y147" t="str">
            <v>Yes</v>
          </cell>
          <cell r="Z147" t="str">
            <v>No</v>
          </cell>
          <cell r="AA147" t="str">
            <v>Yes</v>
          </cell>
          <cell r="AB147" t="str">
            <v>Yes</v>
          </cell>
          <cell r="AC147" t="str">
            <v>Yes</v>
          </cell>
          <cell r="AD147" t="str">
            <v>Yes</v>
          </cell>
          <cell r="AE147" t="str">
            <v>8 years</v>
          </cell>
          <cell r="AF147"/>
          <cell r="AG147" t="str">
            <v>Yes</v>
          </cell>
          <cell r="AI147" t="e">
            <v>#N/A</v>
          </cell>
        </row>
        <row r="148">
          <cell r="A148" t="str">
            <v>IAR0000198</v>
          </cell>
          <cell r="B148">
            <v>5</v>
          </cell>
          <cell r="C148" t="str">
            <v>Kate Bedford (KAAN2)</v>
          </cell>
          <cell r="D148">
            <v>43210.575859525503</v>
          </cell>
          <cell r="F148" t="str">
            <v>Data on Written Complaints</v>
          </cell>
          <cell r="G148" t="str">
            <v xml:space="preserve">Information on written complaints made by (or on behalf of) patients, in England. Data are collected from two areas i)quarterly KO41a (NHS Hospital and Community Health Service (HCHS)) and ii) annual KO41b (Primary Care - GP and Dental). </v>
          </cell>
          <cell r="H148" t="str">
            <v>01/04/2004</v>
          </cell>
          <cell r="I148"/>
          <cell r="J148" t="str">
            <v>Relating to non- confidential/ non- personal data</v>
          </cell>
          <cell r="K148" t="str">
            <v>Workforce and Estates Activities P0272/01</v>
          </cell>
          <cell r="L148" t="str">
            <v>Kate Bedford ( KAAN2 )</v>
          </cell>
          <cell r="M148" t="str">
            <v>Ian Thornber ( IATH1 ),Nick Armitage ( NIAR1 )</v>
          </cell>
          <cell r="O148"/>
          <cell r="S148"/>
          <cell r="U148"/>
          <cell r="AB148" t="str">
            <v>Yes</v>
          </cell>
          <cell r="AC148" t="str">
            <v>Yes</v>
          </cell>
          <cell r="AD148" t="str">
            <v>Yes</v>
          </cell>
          <cell r="AE148" t="str">
            <v>8 years</v>
          </cell>
          <cell r="AF148"/>
          <cell r="AG148" t="str">
            <v>Yes</v>
          </cell>
          <cell r="AH148" t="str">
            <v>No</v>
          </cell>
        </row>
        <row r="149">
          <cell r="A149" t="str">
            <v>IAR0000199</v>
          </cell>
          <cell r="B149">
            <v>7</v>
          </cell>
          <cell r="C149" t="str">
            <v>Nick Armitage (NIAR1)</v>
          </cell>
          <cell r="D149">
            <v>43213.454152395803</v>
          </cell>
          <cell r="F149" t="str">
            <v>Doctor Index Number (DIN) - PStock</v>
          </cell>
          <cell r="G149" t="str">
            <v>Storage of Doctor Index Numbers issued by IC to new doctors when they join a PCT/LHB i.e. commence general practice</v>
          </cell>
          <cell r="H149" t="str">
            <v>01/01/1990</v>
          </cell>
          <cell r="I149"/>
          <cell r="J149" t="str">
            <v>Of a confidential or personal nature relating to staff</v>
          </cell>
          <cell r="K149" t="str">
            <v>Workforce and Estates Activities P0272/01</v>
          </cell>
          <cell r="L149" t="str">
            <v>Kate Bedford ( KAAN2 )</v>
          </cell>
          <cell r="M149" t="str">
            <v>Ian Thornber ( IATH1 ),Nick Armitage ( NIAR1 )</v>
          </cell>
          <cell r="N149" t="str">
            <v>Not sure</v>
          </cell>
          <cell r="O149"/>
          <cell r="P149" t="str">
            <v>Commencement order</v>
          </cell>
          <cell r="Q149" t="str">
            <v>Joint Data Controller</v>
          </cell>
          <cell r="R149" t="str">
            <v>DH</v>
          </cell>
          <cell r="S149"/>
          <cell r="T149" t="str">
            <v>Processing is necessary for compliance with a legal obligation to which the controller is subject, Processing is necessary for the performance of a task carried out in the public interest or in the exercise of official authority vested in the controller</v>
          </cell>
          <cell r="U149"/>
          <cell r="W149" t="str">
            <v>Yes</v>
          </cell>
          <cell r="X149" t="str">
            <v>No</v>
          </cell>
          <cell r="Y149" t="str">
            <v>Yes</v>
          </cell>
          <cell r="Z149" t="str">
            <v>No</v>
          </cell>
          <cell r="AA149" t="str">
            <v>Yes</v>
          </cell>
          <cell r="AB149" t="str">
            <v>Yes</v>
          </cell>
          <cell r="AC149" t="str">
            <v>Yes</v>
          </cell>
          <cell r="AD149" t="str">
            <v>Yes</v>
          </cell>
          <cell r="AE149" t="str">
            <v>8 years</v>
          </cell>
          <cell r="AF149"/>
          <cell r="AG149" t="str">
            <v>No</v>
          </cell>
          <cell r="AI149" t="e">
            <v>#N/A</v>
          </cell>
        </row>
        <row r="150">
          <cell r="A150" t="str">
            <v>IAR0000200</v>
          </cell>
          <cell r="B150">
            <v>6</v>
          </cell>
          <cell r="C150" t="str">
            <v>Jane Winter (JAWI4)</v>
          </cell>
          <cell r="D150">
            <v>43217.5348199074</v>
          </cell>
          <cell r="F150" t="str">
            <v xml:space="preserve">Electronic Prescribing Service (SPINE extract) dataset </v>
          </cell>
          <cell r="G150" t="str">
            <v>Electronic prescribing data taken directly from SPINE transactional messaging for secondary uses.</v>
          </cell>
          <cell r="H150"/>
          <cell r="I150"/>
          <cell r="J150" t="str">
            <v>Of a confidential or personal nature relating to patients, service users or the public</v>
          </cell>
          <cell r="K150" t="str">
            <v>Prescribing and Medicines Information and Analysis P0275/02</v>
          </cell>
          <cell r="L150" t="str">
            <v>Jane Winter ( JAWI4 )</v>
          </cell>
          <cell r="M150" t="str">
            <v>Ian Bullard ( IABU1 )</v>
          </cell>
          <cell r="N150" t="str">
            <v>Dissemination or otherwise making available, Storage</v>
          </cell>
          <cell r="O150"/>
          <cell r="P150" t="str">
            <v>Direction (s.254 of Health &amp;amp; Social Care Act 2012)</v>
          </cell>
          <cell r="Q150" t="str">
            <v>Joint Data Controller</v>
          </cell>
          <cell r="R150" t="str">
            <v>DH</v>
          </cell>
          <cell r="S150"/>
          <cell r="T150" t="str">
            <v>Processing is necessary for compliance with a legal obligation to which the controller is subject</v>
          </cell>
          <cell r="U150"/>
          <cell r="W150" t="str">
            <v>No</v>
          </cell>
          <cell r="X150" t="str">
            <v>No</v>
          </cell>
          <cell r="Y150" t="str">
            <v>No</v>
          </cell>
          <cell r="Z150" t="str">
            <v>No</v>
          </cell>
          <cell r="AA150" t="str">
            <v>No</v>
          </cell>
          <cell r="AB150" t="str">
            <v>Yes</v>
          </cell>
          <cell r="AC150" t="str">
            <v>Yes</v>
          </cell>
          <cell r="AD150" t="str">
            <v>Yes</v>
          </cell>
          <cell r="AE150" t="str">
            <v>Exception (Please specify)</v>
          </cell>
          <cell r="AF150" t="str">
            <v>To be reviewed after 5 years</v>
          </cell>
          <cell r="AG150" t="str">
            <v>No</v>
          </cell>
          <cell r="AI150" t="e">
            <v>#N/A</v>
          </cell>
        </row>
        <row r="151">
          <cell r="A151" t="str">
            <v>IAR0000204</v>
          </cell>
          <cell r="B151">
            <v>12</v>
          </cell>
          <cell r="C151" t="str">
            <v>Mark Hillman (MZH)</v>
          </cell>
          <cell r="D151">
            <v>43208.708098958297</v>
          </cell>
          <cell r="F151" t="str">
            <v>Breast Screening  Select Isle of Man (IAR Ref: 1386)</v>
          </cell>
          <cell r="G151" t="str">
            <v>The Breast Screening Select (BS-Select) System is used to select women for screening and maintains an electronic register of patients on the lists of NHS family doctors. This information is used to identify women eligible for screening.</v>
          </cell>
          <cell r="H151" t="str">
            <v>01/07/2017</v>
          </cell>
          <cell r="I151"/>
          <cell r="J151" t="str">
            <v>Of a confidential or personal nature relating to patients, service users or the public</v>
          </cell>
          <cell r="K151" t="str">
            <v>Breast Screening P0557/02</v>
          </cell>
          <cell r="L151" t="str">
            <v>Mark Hillman ( MZH )</v>
          </cell>
          <cell r="M151" t="str">
            <v>Jill Jobson (JTT),Michael Presneill ( MIPR1 )</v>
          </cell>
          <cell r="N151" t="str">
            <v>Adaptation or alteration, Disclosure by transmission, Dissemination or otherwise making available, Erasure or destruction, Organisation, Recording, Retrieval, Storage, Structuring, Use</v>
          </cell>
          <cell r="O151"/>
          <cell r="P151" t="str">
            <v>Direction (s.254 of Health &amp;amp; Social Care Act 2012)</v>
          </cell>
          <cell r="Q151" t="str">
            <v>Data Processor</v>
          </cell>
          <cell r="S151"/>
          <cell r="U151"/>
          <cell r="V151" t="str">
            <v>Yes</v>
          </cell>
          <cell r="X151" t="str">
            <v>Yes</v>
          </cell>
          <cell r="Y151" t="str">
            <v>Yes</v>
          </cell>
          <cell r="Z151" t="str">
            <v>Yes</v>
          </cell>
          <cell r="AA151" t="str">
            <v>Yes</v>
          </cell>
          <cell r="AB151" t="str">
            <v>Yes</v>
          </cell>
          <cell r="AC151" t="str">
            <v>Yes</v>
          </cell>
          <cell r="AD151" t="str">
            <v>Yes</v>
          </cell>
          <cell r="AE151" t="str">
            <v>Exception (Please specify)</v>
          </cell>
          <cell r="AF151" t="str">
            <v>Indefinite</v>
          </cell>
          <cell r="AG151" t="str">
            <v>Yes</v>
          </cell>
          <cell r="AH151" t="str">
            <v>No</v>
          </cell>
        </row>
        <row r="152">
          <cell r="A152" t="str">
            <v>IAR0000206</v>
          </cell>
          <cell r="B152">
            <v>18</v>
          </cell>
          <cell r="C152" t="str">
            <v>Ben Halliday (BEHA)</v>
          </cell>
          <cell r="D152">
            <v>43214.327994479201</v>
          </cell>
          <cell r="F152" t="str">
            <v>Tracking Database (TRACKDB) (IAR Ref: 953)</v>
          </cell>
          <cell r="G152" t="str">
            <v>To support the delivery of national projects through provision of project and programme support tools, business process workflow and reporting.</v>
          </cell>
          <cell r="H152" t="str">
            <v>01/04/1998</v>
          </cell>
          <cell r="I152" t="str">
            <v>01/04/2019</v>
          </cell>
          <cell r="J152" t="str">
            <v>Of a confidential or personal nature relating to patients, service users or the public</v>
          </cell>
          <cell r="K152" t="str">
            <v>Tracking Database P0556/06</v>
          </cell>
          <cell r="L152" t="str">
            <v>Ben Halliday ( BEHA )</v>
          </cell>
          <cell r="M152" t="str">
            <v>Ben Halliday ( BEHA ),Anita Bunt ( ANBU ),Michael Presneill ( MIPR1 )</v>
          </cell>
          <cell r="N152" t="str">
            <v>Disclosure by transmission, Organisation, Recording, Retrieval, Storage, Structuring</v>
          </cell>
          <cell r="O152"/>
          <cell r="P152" t="str">
            <v>Additional functions (s.270 of Health and Social Care Act 2012)</v>
          </cell>
          <cell r="Q152" t="str">
            <v>Data Controller</v>
          </cell>
          <cell r="S152"/>
          <cell r="T152" t="str">
            <v>Processing is necessary for the performance of a task carried out in the public interest or in the exercise of official authority vested in the controller</v>
          </cell>
          <cell r="U152"/>
          <cell r="W152" t="str">
            <v>Yes</v>
          </cell>
          <cell r="X152" t="str">
            <v>No</v>
          </cell>
          <cell r="Y152" t="str">
            <v>Yes</v>
          </cell>
          <cell r="Z152" t="str">
            <v>No</v>
          </cell>
          <cell r="AA152" t="str">
            <v>No</v>
          </cell>
          <cell r="AB152" t="str">
            <v>Yes</v>
          </cell>
          <cell r="AC152" t="str">
            <v>Yes</v>
          </cell>
          <cell r="AD152" t="str">
            <v>Not sure</v>
          </cell>
          <cell r="AF152"/>
          <cell r="AG152" t="str">
            <v>Yes</v>
          </cell>
          <cell r="AI152" t="str">
            <v>IAR0000206</v>
          </cell>
        </row>
        <row r="153">
          <cell r="A153" t="str">
            <v>IAR0000211</v>
          </cell>
          <cell r="B153">
            <v>17</v>
          </cell>
          <cell r="C153" t="str">
            <v>Mark Dye (MXD)</v>
          </cell>
          <cell r="D153">
            <v>43215.323990659701</v>
          </cell>
          <cell r="F153" t="str">
            <v>Organisation Standards Codes &amp; Reference (OSCAR) (P0559/02)</v>
          </cell>
          <cell r="G153" t="str">
            <v xml:space="preserve">OSCAR is the primary system used by the Organisation Data Service to manage Organisation Reference Data required by NHS systems and services. OSCAR produces files which are published publicly via the ODS website </v>
          </cell>
          <cell r="H153" t="str">
            <v>01/04/1998</v>
          </cell>
          <cell r="I153" t="str">
            <v>01/04/2021</v>
          </cell>
          <cell r="J153" t="str">
            <v>Of a confidential or personal nature relating to staff</v>
          </cell>
          <cell r="K153" t="str">
            <v>Organisation Data Service - Maintain P0559/02</v>
          </cell>
          <cell r="L153" t="str">
            <v>Mark Dye ( MXD )</v>
          </cell>
          <cell r="M153" t="str">
            <v>Michael Presneill ( MIPR1 ),Ben Halliday ( BEHA )</v>
          </cell>
          <cell r="N153" t="str">
            <v>Organisation</v>
          </cell>
          <cell r="O153"/>
          <cell r="P153" t="str">
            <v>Mandatory Request (s. 255 of Health &amp;amp; Social Care Act 2012)</v>
          </cell>
          <cell r="Q153" t="str">
            <v>Data Controller</v>
          </cell>
          <cell r="S153"/>
          <cell r="T153" t="str">
            <v>Processing is necessary for the performance of a task carried out in the public interest or in the exercise of official authority vested in the controller</v>
          </cell>
          <cell r="U153"/>
          <cell r="W153" t="str">
            <v>Yes</v>
          </cell>
          <cell r="X153" t="str">
            <v>No</v>
          </cell>
          <cell r="Y153" t="str">
            <v>Yes</v>
          </cell>
          <cell r="Z153" t="str">
            <v>No</v>
          </cell>
          <cell r="AA153" t="str">
            <v>No</v>
          </cell>
          <cell r="AB153" t="str">
            <v>Yes</v>
          </cell>
          <cell r="AC153" t="str">
            <v>Yes</v>
          </cell>
          <cell r="AD153" t="str">
            <v>Yes</v>
          </cell>
          <cell r="AE153" t="str">
            <v>Exception (Please specify)</v>
          </cell>
          <cell r="AF153" t="str">
            <v>Data kept indefinately as a historic tracker</v>
          </cell>
          <cell r="AG153" t="str">
            <v>Yes</v>
          </cell>
          <cell r="AI153" t="str">
            <v>IAR0000211</v>
          </cell>
        </row>
        <row r="154">
          <cell r="A154" t="str">
            <v>IAR0000220</v>
          </cell>
          <cell r="B154">
            <v>9</v>
          </cell>
          <cell r="C154" t="str">
            <v>Clare Westrop (ECM)</v>
          </cell>
          <cell r="D154">
            <v>43208.649846562497</v>
          </cell>
          <cell r="F154" t="str">
            <v>NHS Blood Donor Register (IAR Ref: 923)</v>
          </cell>
          <cell r="G154" t="str">
            <v>The NHS Blood Donor Register System provides a facility to register potential donors in the NHAIS systems. Potential donors may register via the GMS1 or L08 leaflets in GP surgeries, forwarded to PCTs for input to the NHAIS systems, either manually or via electronic links. Also, donor details may be registered by GP practices via Open Exeter accounts having the appropriate permissions. Once input to the NHAIS systems, records are transmitted automatically to the HSCIC Bureau Service by NHAIS systems for collation and onward transmission to the National Blood Service</v>
          </cell>
          <cell r="H154" t="str">
            <v>01/01/99</v>
          </cell>
          <cell r="I154" t="str">
            <v>19/12/2019</v>
          </cell>
          <cell r="J154" t="str">
            <v>Of a confidential or personal nature relating to patients, service users or the public</v>
          </cell>
          <cell r="K154" t="str">
            <v>National Blood and Transplant P0608/01</v>
          </cell>
          <cell r="L154" t="str">
            <v>Clare Westrop ( ECM )</v>
          </cell>
          <cell r="M154" t="str">
            <v>Clare Westrop (ECM)</v>
          </cell>
          <cell r="N154" t="str">
            <v>Consultation, Disclosure by transmission, Erasure or destruction, Organisation, Recording, Retrieval, Storage, Structuring</v>
          </cell>
          <cell r="O154"/>
          <cell r="P154" t="str">
            <v>Direction (s.254 of Health &amp;amp; Social Care Act 2012)</v>
          </cell>
          <cell r="Q154" t="str">
            <v>Data Processor</v>
          </cell>
          <cell r="S154"/>
          <cell r="U154"/>
          <cell r="V154" t="str">
            <v>Yes</v>
          </cell>
          <cell r="X154" t="str">
            <v>Yes</v>
          </cell>
          <cell r="Y154" t="str">
            <v>Yes</v>
          </cell>
          <cell r="Z154" t="str">
            <v>No</v>
          </cell>
          <cell r="AA154" t="str">
            <v>Yes</v>
          </cell>
          <cell r="AB154" t="str">
            <v>Yes</v>
          </cell>
          <cell r="AC154" t="str">
            <v>Yes</v>
          </cell>
          <cell r="AD154" t="str">
            <v>Yes</v>
          </cell>
          <cell r="AE154" t="str">
            <v>Exception (Please specify)</v>
          </cell>
          <cell r="AF154" t="str">
            <v>12 months (data exists in source systems)</v>
          </cell>
          <cell r="AG154" t="str">
            <v>No</v>
          </cell>
          <cell r="AH154" t="str">
            <v>No</v>
          </cell>
        </row>
        <row r="155">
          <cell r="A155" t="str">
            <v>IAR0000229</v>
          </cell>
          <cell r="B155">
            <v>9</v>
          </cell>
          <cell r="C155" t="str">
            <v>Mark Hillman (MZH)</v>
          </cell>
          <cell r="D155">
            <v>43208.7051929398</v>
          </cell>
          <cell r="F155" t="str">
            <v>Isle of Man - Bowel Cancer Screening (IoM BCSS) (IAR Ref: 911)</v>
          </cell>
          <cell r="G155" t="str">
            <v xml:space="preserve">The Isle of Man (IoM) Bowel Cancer Screening System identifies and invites eligible men and women (aged between 60 and 74) to participate in bowel cancer screening. </v>
          </cell>
          <cell r="H155" t="str">
            <v>01/01/11</v>
          </cell>
          <cell r="I155"/>
          <cell r="J155" t="str">
            <v>Of a confidential or personal nature relating to patients, service users or the public</v>
          </cell>
          <cell r="K155" t="str">
            <v>Isle of Man Bowel Cancer Screening System (BCSS) Service P0601/02</v>
          </cell>
          <cell r="L155" t="str">
            <v>Mark Hillman ( MZH )</v>
          </cell>
          <cell r="M155" t="str">
            <v>Nikki Fish ( NIFI ),Michael Presneill ( MIPR1 )</v>
          </cell>
          <cell r="N155" t="str">
            <v>Adaptation or alteration, Disclosure by transmission, Dissemination or otherwise making available, Erasure or destruction, Organisation, Recording, Retrieval, Storage, Structuring</v>
          </cell>
          <cell r="O155"/>
          <cell r="P155" t="str">
            <v>Direction (s.254 of Health &amp;amp; Social Care Act 2012)</v>
          </cell>
          <cell r="Q155" t="str">
            <v>Data Processor</v>
          </cell>
          <cell r="S155"/>
          <cell r="U155"/>
          <cell r="V155" t="str">
            <v>Yes</v>
          </cell>
          <cell r="X155" t="str">
            <v>Yes</v>
          </cell>
          <cell r="Y155" t="str">
            <v>Yes</v>
          </cell>
          <cell r="Z155" t="str">
            <v>Yes</v>
          </cell>
          <cell r="AA155" t="str">
            <v>Yes</v>
          </cell>
          <cell r="AB155" t="str">
            <v>Yes</v>
          </cell>
          <cell r="AC155" t="str">
            <v>Yes</v>
          </cell>
          <cell r="AD155" t="str">
            <v>Yes</v>
          </cell>
          <cell r="AE155" t="str">
            <v>Exception (Please specify)</v>
          </cell>
          <cell r="AF155" t="str">
            <v>Indefinite</v>
          </cell>
          <cell r="AG155" t="str">
            <v>Yes</v>
          </cell>
          <cell r="AH155" t="str">
            <v>No</v>
          </cell>
        </row>
        <row r="156">
          <cell r="A156" t="str">
            <v>IAR0000235</v>
          </cell>
          <cell r="B156">
            <v>9</v>
          </cell>
          <cell r="C156" t="str">
            <v>Mark Hillman (MZH)</v>
          </cell>
          <cell r="D156">
            <v>43208.7114848032</v>
          </cell>
          <cell r="F156" t="str">
            <v>Family Nurse Partnership (FNP) (IAR Ref: 904)</v>
          </cell>
          <cell r="G156" t="str">
            <v>The Family Nurse Partnership Programme (FNP) is a programme run by the Tavistock and Portman NHS Trust under licence from the Department of Health it is a programme of intensive, nurse-led home visiting for vulnerable, first time, young parents. FNP nurses visit parents from early pregnancy until the child is two years old, building a close, supportive relationship with the whole family and guiding mothers to adopt healthier lifestyles, improve their parenting skills, and become self-sufficient. 
HSCIC SSD developed an application to give accredited users access to a database scheduling visits to FNP clients and recording outcomes</v>
          </cell>
          <cell r="H156" t="str">
            <v>01/03/09</v>
          </cell>
          <cell r="I156"/>
          <cell r="J156" t="str">
            <v>Of a confidential or personal nature relating to patients, service users or the public</v>
          </cell>
          <cell r="K156" t="str">
            <v>Family Nurse Partnership P0557/08</v>
          </cell>
          <cell r="L156" t="str">
            <v>Mark Hillman ( MZH )</v>
          </cell>
          <cell r="M156" t="str">
            <v>Jill Tonkin (JST),Michael Presneill ( MIPR1 )</v>
          </cell>
          <cell r="N156" t="str">
            <v>Adaptation or alteration, Consultation, Dissemination or otherwise making available, Erasure or destruction, Organisation, Recording, Retrieval, Storage, Structuring</v>
          </cell>
          <cell r="O156"/>
          <cell r="P156" t="str">
            <v>Direction (s.254 of Health &amp;amp; Social Care Act 2012)</v>
          </cell>
          <cell r="Q156" t="str">
            <v>Data Processor</v>
          </cell>
          <cell r="S156"/>
          <cell r="U156"/>
          <cell r="V156" t="str">
            <v>Yes</v>
          </cell>
          <cell r="X156" t="str">
            <v>Yes</v>
          </cell>
          <cell r="Y156" t="str">
            <v>Yes</v>
          </cell>
          <cell r="Z156" t="str">
            <v>Yes</v>
          </cell>
          <cell r="AA156" t="str">
            <v>Yes</v>
          </cell>
          <cell r="AB156" t="str">
            <v>Yes</v>
          </cell>
          <cell r="AC156" t="str">
            <v>Yes</v>
          </cell>
          <cell r="AD156" t="str">
            <v>Not sure</v>
          </cell>
          <cell r="AF156"/>
          <cell r="AG156" t="str">
            <v>Yes</v>
          </cell>
          <cell r="AH156" t="str">
            <v>No</v>
          </cell>
        </row>
        <row r="157">
          <cell r="A157" t="str">
            <v>IAR0000236</v>
          </cell>
          <cell r="B157">
            <v>10</v>
          </cell>
          <cell r="C157" t="str">
            <v>Noela Almeida (NOAL1)</v>
          </cell>
          <cell r="D157">
            <v>43220.503674571803</v>
          </cell>
          <cell r="F157" t="str">
            <v>E-Contract (IAR Ref: 903)</v>
          </cell>
          <cell r="G157" t="str">
            <v>To provide web access to enable electronic creation of Standard Contract data.</v>
          </cell>
          <cell r="H157" t="str">
            <v>01/01/13</v>
          </cell>
          <cell r="I157"/>
          <cell r="J157" t="str">
            <v>Other confidential or personal data (e.g. finance or contracts etc)</v>
          </cell>
          <cell r="K157" t="str">
            <v>eContract P0607/05</v>
          </cell>
          <cell r="L157" t="str">
            <v>John Martin ( JOMA4 )</v>
          </cell>
          <cell r="M157" t="str">
            <v>John Martin (JOMA4)</v>
          </cell>
          <cell r="N157" t="str">
            <v>Adaptation or alteration, Consultation, Not sure, Organisation, Recording, Storage, Structuring, Use</v>
          </cell>
          <cell r="O157"/>
          <cell r="P157" t="str">
            <v>Additional functions (s.270 of Health and Social Care Act 2012)</v>
          </cell>
          <cell r="Q157" t="str">
            <v>Data Processor</v>
          </cell>
          <cell r="S157"/>
          <cell r="U157"/>
          <cell r="V157" t="str">
            <v>Yes</v>
          </cell>
          <cell r="X157" t="str">
            <v>No</v>
          </cell>
          <cell r="Y157" t="str">
            <v>Yes</v>
          </cell>
          <cell r="Z157" t="str">
            <v>No</v>
          </cell>
          <cell r="AA157" t="str">
            <v>Yes</v>
          </cell>
          <cell r="AB157" t="str">
            <v>Yes</v>
          </cell>
          <cell r="AC157" t="str">
            <v>Yes</v>
          </cell>
          <cell r="AD157" t="str">
            <v>Not sure</v>
          </cell>
          <cell r="AF157"/>
          <cell r="AG157" t="str">
            <v>Yes</v>
          </cell>
          <cell r="AH157" t="str">
            <v>No</v>
          </cell>
        </row>
        <row r="158">
          <cell r="A158" t="str">
            <v>IAR0000246</v>
          </cell>
          <cell r="B158">
            <v>7</v>
          </cell>
          <cell r="C158" t="str">
            <v>Sharon Goodall (SHGO1)</v>
          </cell>
          <cell r="D158">
            <v>43215.5737884259</v>
          </cell>
          <cell r="F158" t="str">
            <v>Candidate Record</v>
          </cell>
          <cell r="G158" t="str">
            <v xml:space="preserve">Contains personal &amp; sensitive data for candidates who have applied for roles with NHS Digital but may have not secured employment. </v>
          </cell>
          <cell r="H158" t="str">
            <v>29/11/2017</v>
          </cell>
          <cell r="I158"/>
          <cell r="J158" t="str">
            <v>Of a confidential or personal nature relating to staff</v>
          </cell>
          <cell r="K158" t="str">
            <v>Workforce Leadership and Operational Delivery P0455/03</v>
          </cell>
          <cell r="L158" t="str">
            <v>Steven McDonald ( STMC5 )</v>
          </cell>
          <cell r="M158" t="str">
            <v>Sharon Goodall ( SHGO1 )</v>
          </cell>
          <cell r="N158" t="str">
            <v>Dissemination or otherwise making available, Erasure or destruction, Not sure, Recording, Retrieval, Storage, Use</v>
          </cell>
          <cell r="O158"/>
          <cell r="P158" t="str">
            <v>Additional functions (s.270 of Health and Social Care Act 2012), Not sure</v>
          </cell>
          <cell r="Q158" t="str">
            <v>Data Controller</v>
          </cell>
          <cell r="S158"/>
          <cell r="T158" t="str">
            <v>Processing is necessary for the performance of a contract to which the data subject is party or in order to take steps at the request of the data subject prior to entering into a contract</v>
          </cell>
          <cell r="U158"/>
          <cell r="W158" t="str">
            <v>Yes</v>
          </cell>
          <cell r="X158" t="str">
            <v>No</v>
          </cell>
          <cell r="Y158" t="str">
            <v>Yes</v>
          </cell>
          <cell r="Z158" t="str">
            <v>Yes</v>
          </cell>
          <cell r="AA158" t="str">
            <v>Yes</v>
          </cell>
          <cell r="AB158" t="str">
            <v>Yes</v>
          </cell>
          <cell r="AC158" t="str">
            <v>Yes</v>
          </cell>
          <cell r="AD158" t="str">
            <v>Yes</v>
          </cell>
          <cell r="AE158" t="str">
            <v>Exception (Please specify)</v>
          </cell>
          <cell r="AF158" t="str">
            <v>12 months</v>
          </cell>
          <cell r="AG158" t="str">
            <v>Yes</v>
          </cell>
          <cell r="AI158" t="e">
            <v>#N/A</v>
          </cell>
        </row>
        <row r="159">
          <cell r="A159" t="str">
            <v>IAR0000247</v>
          </cell>
          <cell r="B159">
            <v>6</v>
          </cell>
          <cell r="C159" t="str">
            <v>Claire Kirk (CLKI)</v>
          </cell>
          <cell r="D159">
            <v>43215.583165312499</v>
          </cell>
          <cell r="F159" t="str">
            <v>Training Record</v>
          </cell>
          <cell r="G159" t="str">
            <v>Record of all mandatory and additional training undertaken by an employee on the Insight 4 system only.</v>
          </cell>
          <cell r="H159" t="str">
            <v>29/11/2017</v>
          </cell>
          <cell r="I159"/>
          <cell r="J159" t="str">
            <v>Of a confidential or personal nature relating to staff</v>
          </cell>
          <cell r="K159" t="str">
            <v>HR Innovation and Expert Services P0465/01</v>
          </cell>
          <cell r="L159" t="str">
            <v>Michelle Stansfield ( MIST5 )</v>
          </cell>
          <cell r="M159" t="str">
            <v>Claire Kirk ( CLKI )</v>
          </cell>
          <cell r="N159" t="str">
            <v>Dissemination or otherwise making available, Not sure, Recording, Retrieval, Storage, Use</v>
          </cell>
          <cell r="O159"/>
          <cell r="P159" t="str">
            <v>Additional functions (s.270 of Health and Social Care Act 2012)</v>
          </cell>
          <cell r="Q159" t="str">
            <v>Data Controller</v>
          </cell>
          <cell r="S159"/>
          <cell r="T159" t="str">
            <v>Processing is necessary for the performance of a contract to which the data subject is party or in order to take steps at the request of the data subject prior to entering into a contract</v>
          </cell>
          <cell r="U159"/>
          <cell r="W159" t="str">
            <v>Yes</v>
          </cell>
          <cell r="X159" t="str">
            <v>No</v>
          </cell>
          <cell r="Y159" t="str">
            <v>Yes</v>
          </cell>
          <cell r="Z159" t="str">
            <v>No</v>
          </cell>
          <cell r="AA159" t="str">
            <v>Yes</v>
          </cell>
          <cell r="AB159" t="str">
            <v>Yes</v>
          </cell>
          <cell r="AC159" t="str">
            <v>Yes</v>
          </cell>
          <cell r="AD159" t="str">
            <v>Yes</v>
          </cell>
          <cell r="AE159" t="str">
            <v>20 years</v>
          </cell>
          <cell r="AF159"/>
          <cell r="AG159" t="str">
            <v>No</v>
          </cell>
          <cell r="AI159" t="e">
            <v>#N/A</v>
          </cell>
        </row>
        <row r="160">
          <cell r="A160" t="str">
            <v>IAR0000248</v>
          </cell>
          <cell r="B160">
            <v>8</v>
          </cell>
          <cell r="C160" t="str">
            <v>Nick Armitage (NIAR1)</v>
          </cell>
          <cell r="D160">
            <v>43213.453842361101</v>
          </cell>
          <cell r="F160" t="str">
            <v>workforce Minimum Data Set Collection Vehicle (wMDSCV)</v>
          </cell>
          <cell r="G160" t="str">
            <v>Secure data collection software developed by NHS Digital to allow the capture of individual level workforce Minimum Data Set (wMDS) information collected from non-ESR providers of NHS funded care under the workforce Minimum Data Set - non-ESR FTs, Independent Sector Healthcare Providers and Primary Care wMDS Submissions from HEE Regional tools. Securely protected via Single Sign-on, the wMDSCV sits here: http://admin.wmdscv.digital.nhs.uk/ for internal admin users and here: https://wmdscv.digital.nhs.uk/ for external data submitters.</v>
          </cell>
          <cell r="H160" t="str">
            <v>01/04/2015</v>
          </cell>
          <cell r="I160"/>
          <cell r="J160" t="str">
            <v>Of a confidential or personal nature relating to staff</v>
          </cell>
          <cell r="K160" t="str">
            <v>Workforce and Estates Activities P0272/01</v>
          </cell>
          <cell r="L160" t="str">
            <v>Kate Bedford ( KAAN2 )</v>
          </cell>
          <cell r="M160" t="str">
            <v>Nick Armitage ( NIAR1 )</v>
          </cell>
          <cell r="N160" t="str">
            <v>Not sure</v>
          </cell>
          <cell r="O160"/>
          <cell r="P160" t="str">
            <v>Commencement order</v>
          </cell>
          <cell r="Q160" t="str">
            <v>Joint Data Controller</v>
          </cell>
          <cell r="R160" t="str">
            <v>DH</v>
          </cell>
          <cell r="S160"/>
          <cell r="T160" t="str">
            <v>Processing is necessary for compliance with a legal obligation to which the controller is subject, Processing is necessary for the performance of a task carried out in the public interest or in the exercise of official authority vested in the controller</v>
          </cell>
          <cell r="U160"/>
          <cell r="W160" t="str">
            <v>Yes</v>
          </cell>
          <cell r="X160" t="str">
            <v>No</v>
          </cell>
          <cell r="Y160" t="str">
            <v>Yes</v>
          </cell>
          <cell r="Z160" t="str">
            <v>Yes</v>
          </cell>
          <cell r="AA160" t="str">
            <v>Yes</v>
          </cell>
          <cell r="AB160" t="str">
            <v>Yes</v>
          </cell>
          <cell r="AC160" t="str">
            <v>Yes</v>
          </cell>
          <cell r="AD160" t="str">
            <v>Yes</v>
          </cell>
          <cell r="AE160" t="str">
            <v>8 years</v>
          </cell>
          <cell r="AF160"/>
          <cell r="AG160" t="str">
            <v>Yes</v>
          </cell>
          <cell r="AI160" t="e">
            <v>#N/A</v>
          </cell>
        </row>
        <row r="161">
          <cell r="A161" t="str">
            <v>IAR0000249</v>
          </cell>
          <cell r="B161">
            <v>7</v>
          </cell>
          <cell r="C161" t="str">
            <v>Nick Armitage (NIAR1)</v>
          </cell>
          <cell r="D161">
            <v>43213.453453437498</v>
          </cell>
          <cell r="F161" t="str">
            <v>ESR WOVEN Data Quality Reports - England</v>
          </cell>
          <cell r="G161" t="str">
            <v>The reports generated by WOVEN and distributed to all ESR using organisations in England, highlighting the specific DQ issues related to their workforce information contained in the ESR system. The individual organisations are then expected to improve the data quality at source so that the same issues are not contained in the next monthly extract provided to NHS Digital by the ESR Central Team.</v>
          </cell>
          <cell r="H161" t="str">
            <v>30/09/2009</v>
          </cell>
          <cell r="I161"/>
          <cell r="J161" t="str">
            <v>Of a confidential or personal nature relating to staff</v>
          </cell>
          <cell r="K161" t="str">
            <v>Workforce and Estates Activities P0272/01</v>
          </cell>
          <cell r="L161" t="str">
            <v>Kate Bedford ( KAAN2 )</v>
          </cell>
          <cell r="M161" t="str">
            <v>Nick Armitage ( NIAR1 )</v>
          </cell>
          <cell r="N161" t="str">
            <v>Not sure</v>
          </cell>
          <cell r="O161"/>
          <cell r="P161" t="str">
            <v>Commencement order</v>
          </cell>
          <cell r="Q161" t="str">
            <v>Joint Data Controller</v>
          </cell>
          <cell r="R161" t="str">
            <v>DH</v>
          </cell>
          <cell r="S161"/>
          <cell r="T161" t="str">
            <v>Processing is necessary for compliance with a legal obligation to which the controller is subject, Processing is necessary for the performance of a task carried out in the public interest or in the exercise of official authority vested in the controller</v>
          </cell>
          <cell r="U161"/>
          <cell r="W161" t="str">
            <v>Yes</v>
          </cell>
          <cell r="X161" t="str">
            <v>No</v>
          </cell>
          <cell r="Y161" t="str">
            <v>Yes</v>
          </cell>
          <cell r="Z161" t="str">
            <v>Yes</v>
          </cell>
          <cell r="AA161" t="str">
            <v>Yes</v>
          </cell>
          <cell r="AB161" t="str">
            <v>Yes</v>
          </cell>
          <cell r="AC161" t="str">
            <v>Yes</v>
          </cell>
          <cell r="AD161" t="str">
            <v>Yes</v>
          </cell>
          <cell r="AE161" t="str">
            <v>8 years</v>
          </cell>
          <cell r="AF161"/>
          <cell r="AG161" t="str">
            <v>Yes</v>
          </cell>
          <cell r="AI161" t="e">
            <v>#N/A</v>
          </cell>
        </row>
        <row r="162">
          <cell r="A162" t="str">
            <v>IAR0000250</v>
          </cell>
          <cell r="B162">
            <v>9</v>
          </cell>
          <cell r="C162" t="str">
            <v>Kate Bedford (KAAN2)</v>
          </cell>
          <cell r="D162">
            <v>43210.521245104203</v>
          </cell>
          <cell r="F162" t="str">
            <v>ESR WOVEN Data Quality Reports - Wales</v>
          </cell>
          <cell r="G162" t="str">
            <v>The reports generated by WOVEN and distributed to all ESR using organisations in Wales, highlighting the specific DQ issues related to their workforce information contained in the ESR system. The individual organisations are then expected to improve the data quality at source so that the same issues are not contained in the next monthly extract provided to NHS Digital by the ESR Central Team.</v>
          </cell>
          <cell r="H162" t="str">
            <v>30/09/2009</v>
          </cell>
          <cell r="I162"/>
          <cell r="J162" t="str">
            <v>Of a confidential or personal nature relating to staff</v>
          </cell>
          <cell r="K162" t="str">
            <v>Workforce and Estates Activities P0272/01</v>
          </cell>
          <cell r="L162" t="str">
            <v>Kate Bedford ( KAAN2 )</v>
          </cell>
          <cell r="M162" t="str">
            <v>Nick Armitage ( NIAR1 )</v>
          </cell>
          <cell r="N162" t="str">
            <v>Not sure</v>
          </cell>
          <cell r="O162"/>
          <cell r="P162" t="str">
            <v>Additional functions (s.270 of Health and Social Care Act 2012)</v>
          </cell>
          <cell r="Q162" t="str">
            <v>Data Processor</v>
          </cell>
          <cell r="S162"/>
          <cell r="U162"/>
          <cell r="V162" t="str">
            <v>Yes</v>
          </cell>
          <cell r="X162" t="str">
            <v>No</v>
          </cell>
          <cell r="Y162" t="str">
            <v>Yes</v>
          </cell>
          <cell r="Z162" t="str">
            <v>Yes</v>
          </cell>
          <cell r="AA162" t="str">
            <v>Yes</v>
          </cell>
          <cell r="AB162" t="str">
            <v>Yes</v>
          </cell>
          <cell r="AC162" t="str">
            <v>Yes</v>
          </cell>
          <cell r="AD162" t="str">
            <v>Yes</v>
          </cell>
          <cell r="AE162" t="str">
            <v>8 years</v>
          </cell>
          <cell r="AF162"/>
          <cell r="AG162" t="str">
            <v>Yes</v>
          </cell>
          <cell r="AH162" t="str">
            <v>No</v>
          </cell>
        </row>
        <row r="163">
          <cell r="A163" t="str">
            <v>IAR0000251</v>
          </cell>
          <cell r="B163">
            <v>6</v>
          </cell>
          <cell r="C163" t="str">
            <v>Nick Armitage (NIAR1)</v>
          </cell>
          <cell r="D163">
            <v>43213.453027199103</v>
          </cell>
          <cell r="F163" t="str">
            <v>ESR WOVEN Extract - England</v>
          </cell>
          <cell r="G163" t="str">
            <v>To allow NHS Digital workforce team to generate the WOVEN data quality reports for Trusts in England, on behalf of itself and the ESR Central team to help to drive up the data quality of workforce data contained within the ESR system. The extract is to be put to this purpose only and no other and there is a Data Depositor Agreement to that effect.</v>
          </cell>
          <cell r="H163" t="str">
            <v>30/09/2009</v>
          </cell>
          <cell r="I163"/>
          <cell r="J163" t="str">
            <v>Of a confidential or personal nature relating to staff</v>
          </cell>
          <cell r="K163" t="str">
            <v>Workforce and Estates Activities P0272/01</v>
          </cell>
          <cell r="L163" t="str">
            <v>Kate Bedford ( KAAN2 )</v>
          </cell>
          <cell r="M163" t="str">
            <v>Nick Armitage ( NIAR1 )</v>
          </cell>
          <cell r="N163" t="str">
            <v>Not sure</v>
          </cell>
          <cell r="O163"/>
          <cell r="P163" t="str">
            <v>Commencement order</v>
          </cell>
          <cell r="Q163" t="str">
            <v>Joint Data Controller</v>
          </cell>
          <cell r="R163" t="str">
            <v>DH</v>
          </cell>
          <cell r="S163"/>
          <cell r="T163" t="str">
            <v>Processing is necessary for compliance with a legal obligation to which the controller is subject, Processing is necessary for the performance of a task carried out in the public interest or in the exercise of official authority vested in the controller</v>
          </cell>
          <cell r="U163"/>
          <cell r="W163" t="str">
            <v>Yes</v>
          </cell>
          <cell r="X163" t="str">
            <v>No</v>
          </cell>
          <cell r="Y163" t="str">
            <v>Yes</v>
          </cell>
          <cell r="Z163" t="str">
            <v>Yes</v>
          </cell>
          <cell r="AA163" t="str">
            <v>Yes</v>
          </cell>
          <cell r="AB163" t="str">
            <v>Yes</v>
          </cell>
          <cell r="AC163" t="str">
            <v>Yes</v>
          </cell>
          <cell r="AD163" t="str">
            <v>Yes</v>
          </cell>
          <cell r="AE163" t="str">
            <v>8 years</v>
          </cell>
          <cell r="AF163"/>
          <cell r="AG163" t="str">
            <v>Yes</v>
          </cell>
          <cell r="AI163" t="e">
            <v>#N/A</v>
          </cell>
        </row>
        <row r="164">
          <cell r="A164" t="str">
            <v>IAR0000254</v>
          </cell>
          <cell r="B164">
            <v>8</v>
          </cell>
          <cell r="C164" t="str">
            <v>Kate Bedford (KAAN2)</v>
          </cell>
          <cell r="D164">
            <v>43210.5219222222</v>
          </cell>
          <cell r="F164" t="str">
            <v>ESR WOVEN Extract - Wales</v>
          </cell>
          <cell r="G164" t="str">
            <v>To allow NHS Digital workforce team to generate the WOVEN data quality reports for Trusts in Wales, on behalf of itself and the ESR Central team to help to drive up the data quality of workforce data contained within the ESR system. The extract is to be put to this purpose only and no other and there is a Data Depositor Agreement to that effect.</v>
          </cell>
          <cell r="H164" t="str">
            <v>30/09/2009</v>
          </cell>
          <cell r="I164"/>
          <cell r="J164" t="str">
            <v>Of a confidential or personal nature relating to staff</v>
          </cell>
          <cell r="K164" t="str">
            <v>Workforce and Estates Activities P0272/01</v>
          </cell>
          <cell r="L164" t="str">
            <v>Kate Bedford ( KAAN2 )</v>
          </cell>
          <cell r="M164" t="str">
            <v>Nick Armitage ( NIAR1 )</v>
          </cell>
          <cell r="N164" t="str">
            <v>Not sure</v>
          </cell>
          <cell r="O164"/>
          <cell r="P164" t="str">
            <v>Additional functions (s.270 of Health and Social Care Act 2012)</v>
          </cell>
          <cell r="Q164" t="str">
            <v>Data Processor</v>
          </cell>
          <cell r="S164"/>
          <cell r="U164"/>
          <cell r="V164" t="str">
            <v>Yes</v>
          </cell>
          <cell r="X164" t="str">
            <v>No</v>
          </cell>
          <cell r="Y164" t="str">
            <v>Yes</v>
          </cell>
          <cell r="Z164" t="str">
            <v>Yes</v>
          </cell>
          <cell r="AA164" t="str">
            <v>Yes</v>
          </cell>
          <cell r="AB164" t="str">
            <v>Yes</v>
          </cell>
          <cell r="AC164" t="str">
            <v>Yes</v>
          </cell>
          <cell r="AD164" t="str">
            <v>Yes</v>
          </cell>
          <cell r="AE164" t="str">
            <v>8 years</v>
          </cell>
          <cell r="AF164"/>
          <cell r="AG164" t="str">
            <v>Yes</v>
          </cell>
          <cell r="AH164" t="str">
            <v>No</v>
          </cell>
        </row>
        <row r="165">
          <cell r="A165" t="str">
            <v>IAR0000255</v>
          </cell>
          <cell r="B165">
            <v>3</v>
          </cell>
          <cell r="C165" t="str">
            <v>Nick Armitage (NIAR1)</v>
          </cell>
          <cell r="D165">
            <v>43203.535490312497</v>
          </cell>
          <cell r="F165" t="str">
            <v>NHS Vacancy Statistics</v>
          </cell>
          <cell r="G165" t="str">
            <v>Based on Administrative data extracted from NHS Jobs Web system - forms part of the HCHS wMDS suite of information. Technically information about Job Adverts rather than Vacancies.
From January 2017 publication, also includes a high-level summary of Vacancy information extracted from the ESR data Warehouse compared to the NHS Jobs data at a region level.</v>
          </cell>
          <cell r="H165" t="str">
            <v>01/03/2014</v>
          </cell>
          <cell r="I165"/>
          <cell r="J165" t="str">
            <v>Relating to non- confidential/ non- personal data</v>
          </cell>
          <cell r="K165" t="str">
            <v>Workforce and Estates Activities P0272/01</v>
          </cell>
          <cell r="L165" t="str">
            <v>Kate Bedford ( KAAN2 )</v>
          </cell>
          <cell r="M165" t="str">
            <v>Nick Armitage ( NIAR1 )</v>
          </cell>
          <cell r="O165"/>
          <cell r="S165"/>
          <cell r="U165"/>
          <cell r="AB165" t="str">
            <v>Yes</v>
          </cell>
          <cell r="AC165" t="str">
            <v>No</v>
          </cell>
          <cell r="AD165" t="str">
            <v>Yes</v>
          </cell>
          <cell r="AE165" t="str">
            <v>8 years</v>
          </cell>
          <cell r="AF165"/>
          <cell r="AG165" t="str">
            <v>Yes</v>
          </cell>
          <cell r="AH165" t="str">
            <v>No</v>
          </cell>
        </row>
        <row r="166">
          <cell r="A166" t="str">
            <v>IAR0000256</v>
          </cell>
          <cell r="B166">
            <v>5</v>
          </cell>
          <cell r="C166" t="str">
            <v>Sarge Horan (BHORAN)</v>
          </cell>
          <cell r="D166">
            <v>43210.633728900502</v>
          </cell>
          <cell r="F166" t="str">
            <v>Reason for leaving</v>
          </cell>
          <cell r="G166" t="str">
            <v>Personal level data on reasons NHS staff left their jobs</v>
          </cell>
          <cell r="H166" t="str">
            <v>01/04/2011</v>
          </cell>
          <cell r="I166"/>
          <cell r="J166" t="str">
            <v>Of a confidential or personal nature relating to staff</v>
          </cell>
          <cell r="K166" t="str">
            <v>Workforce and Estates Activities P0272/01</v>
          </cell>
          <cell r="L166" t="str">
            <v>Kate Bedford ( KAAN2 )</v>
          </cell>
          <cell r="M166" t="str">
            <v>Sarge Horan ( BEHO1 )</v>
          </cell>
          <cell r="N166" t="str">
            <v>Not sure</v>
          </cell>
          <cell r="O166"/>
          <cell r="P166" t="str">
            <v>Commencement order</v>
          </cell>
          <cell r="Q166" t="str">
            <v>Joint Data Controller</v>
          </cell>
          <cell r="R166" t="str">
            <v>DH</v>
          </cell>
          <cell r="S166"/>
          <cell r="T166" t="str">
            <v>Processing is necessary for compliance with a legal obligation to which the controller is subject</v>
          </cell>
          <cell r="U166"/>
          <cell r="W166" t="str">
            <v>Yes</v>
          </cell>
          <cell r="X166" t="str">
            <v>No</v>
          </cell>
          <cell r="Y166" t="str">
            <v>Yes</v>
          </cell>
          <cell r="Z166" t="str">
            <v>Yes</v>
          </cell>
          <cell r="AA166" t="str">
            <v>Yes</v>
          </cell>
          <cell r="AB166" t="str">
            <v>Yes</v>
          </cell>
          <cell r="AC166" t="str">
            <v>Yes</v>
          </cell>
          <cell r="AD166" t="str">
            <v>Yes</v>
          </cell>
          <cell r="AE166" t="str">
            <v>8 years</v>
          </cell>
          <cell r="AF166"/>
          <cell r="AG166" t="str">
            <v>Yes</v>
          </cell>
          <cell r="AI166" t="e">
            <v>#N/A</v>
          </cell>
        </row>
        <row r="167">
          <cell r="A167" t="str">
            <v>IAR0000257</v>
          </cell>
          <cell r="B167">
            <v>5</v>
          </cell>
          <cell r="C167" t="str">
            <v>Sarge Horan (BHORAN)</v>
          </cell>
          <cell r="D167">
            <v>43210.635405821798</v>
          </cell>
          <cell r="F167" t="str">
            <v>ESR Earnings data</v>
          </cell>
          <cell r="G167" t="str">
            <v>Person level data on the earnings of NHS staff in England</v>
          </cell>
          <cell r="H167" t="str">
            <v>01/01/2008</v>
          </cell>
          <cell r="I167"/>
          <cell r="J167" t="str">
            <v>Of a confidential or personal nature relating to staff</v>
          </cell>
          <cell r="K167" t="str">
            <v>Workforce and Estates Activities P0272/01</v>
          </cell>
          <cell r="L167" t="str">
            <v>Kate Bedford ( KAAN2 )</v>
          </cell>
          <cell r="M167" t="str">
            <v>Sarge Horan ( BEHO1 )</v>
          </cell>
          <cell r="N167" t="str">
            <v>Not sure</v>
          </cell>
          <cell r="O167"/>
          <cell r="P167" t="str">
            <v>Commencement order</v>
          </cell>
          <cell r="Q167" t="str">
            <v>Joint Data Controller</v>
          </cell>
          <cell r="R167" t="str">
            <v>DH</v>
          </cell>
          <cell r="S167"/>
          <cell r="T167" t="str">
            <v>Processing is necessary for compliance with a legal obligation to which the controller is subject, Processing is necessary for the performance of a task carried out in the public interest or in the exercise of official authority vested in the controller</v>
          </cell>
          <cell r="U167"/>
          <cell r="W167" t="str">
            <v>Yes</v>
          </cell>
          <cell r="X167" t="str">
            <v>No</v>
          </cell>
          <cell r="Y167" t="str">
            <v>Yes</v>
          </cell>
          <cell r="Z167" t="str">
            <v>Yes</v>
          </cell>
          <cell r="AA167" t="str">
            <v>Yes</v>
          </cell>
          <cell r="AB167" t="str">
            <v>Yes</v>
          </cell>
          <cell r="AC167" t="str">
            <v>Yes</v>
          </cell>
          <cell r="AD167" t="str">
            <v>Yes</v>
          </cell>
          <cell r="AE167" t="str">
            <v>8 years</v>
          </cell>
          <cell r="AF167"/>
          <cell r="AG167" t="str">
            <v>Yes</v>
          </cell>
          <cell r="AI167" t="e">
            <v>#N/A</v>
          </cell>
        </row>
        <row r="168">
          <cell r="A168" t="str">
            <v>IAR0000258</v>
          </cell>
          <cell r="B168">
            <v>8</v>
          </cell>
          <cell r="C168" t="str">
            <v>Kate Bedford (KAAN2)</v>
          </cell>
          <cell r="D168">
            <v>43210.519479513903</v>
          </cell>
          <cell r="F168" t="str">
            <v>ESR Earnings data for Wales</v>
          </cell>
          <cell r="G168" t="str">
            <v>Person level earnings data for NHS staff in Wales</v>
          </cell>
          <cell r="H168" t="str">
            <v>01/04/2008</v>
          </cell>
          <cell r="I168"/>
          <cell r="J168" t="str">
            <v>Of a confidential or personal nature relating to staff</v>
          </cell>
          <cell r="K168" t="str">
            <v>Workforce and Estates Activities P0272/01</v>
          </cell>
          <cell r="L168" t="str">
            <v>Kate Bedford ( KAAN2 )</v>
          </cell>
          <cell r="M168" t="str">
            <v>Sarge Horan ( BEHO1 )</v>
          </cell>
          <cell r="N168" t="str">
            <v>Not sure</v>
          </cell>
          <cell r="O168"/>
          <cell r="P168" t="str">
            <v>Additional functions (s.270 of Health and Social Care Act 2012)</v>
          </cell>
          <cell r="Q168" t="str">
            <v>Data Processor</v>
          </cell>
          <cell r="S168"/>
          <cell r="U168"/>
          <cell r="V168" t="str">
            <v>Yes</v>
          </cell>
          <cell r="X168" t="str">
            <v>No</v>
          </cell>
          <cell r="Y168" t="str">
            <v>Yes</v>
          </cell>
          <cell r="Z168" t="str">
            <v>Yes</v>
          </cell>
          <cell r="AA168" t="str">
            <v>Yes</v>
          </cell>
          <cell r="AB168" t="str">
            <v>Yes</v>
          </cell>
          <cell r="AC168" t="str">
            <v>Yes</v>
          </cell>
          <cell r="AD168" t="str">
            <v>Yes</v>
          </cell>
          <cell r="AE168" t="str">
            <v>8 years</v>
          </cell>
          <cell r="AF168"/>
          <cell r="AG168" t="str">
            <v>Yes</v>
          </cell>
          <cell r="AH168" t="str">
            <v>No</v>
          </cell>
        </row>
        <row r="169">
          <cell r="A169" t="str">
            <v>IAR0000259</v>
          </cell>
          <cell r="B169">
            <v>4</v>
          </cell>
          <cell r="C169" t="str">
            <v>Sarge Horan (BHORAN)</v>
          </cell>
          <cell r="D169">
            <v>43210.635947881899</v>
          </cell>
          <cell r="F169" t="str">
            <v>ESR Staff in post data for England</v>
          </cell>
          <cell r="G169" t="str">
            <v>Person level details of NHS staff and their jobs in England</v>
          </cell>
          <cell r="H169" t="str">
            <v>31/03/2008</v>
          </cell>
          <cell r="I169"/>
          <cell r="J169" t="str">
            <v>Of a confidential or personal nature relating to staff</v>
          </cell>
          <cell r="K169" t="str">
            <v>Workforce and Estates Activities P0272/01</v>
          </cell>
          <cell r="L169" t="str">
            <v>Kate Bedford ( KAAN2 )</v>
          </cell>
          <cell r="M169" t="str">
            <v>Sarge Horan ( BEHO1 )</v>
          </cell>
          <cell r="N169" t="str">
            <v>Not sure</v>
          </cell>
          <cell r="O169"/>
          <cell r="P169" t="str">
            <v>Commencement order</v>
          </cell>
          <cell r="Q169" t="str">
            <v>Joint Data Controller</v>
          </cell>
          <cell r="R169" t="str">
            <v>DH</v>
          </cell>
          <cell r="S169"/>
          <cell r="T169" t="str">
            <v>Processing is necessary for compliance with a legal obligation to which the controller is subject, Processing is necessary for the performance of a task carried out in the public interest or in the exercise of official authority vested in the controller</v>
          </cell>
          <cell r="U169"/>
          <cell r="W169" t="str">
            <v>Yes</v>
          </cell>
          <cell r="X169" t="str">
            <v>No</v>
          </cell>
          <cell r="Y169" t="str">
            <v>Yes</v>
          </cell>
          <cell r="Z169" t="str">
            <v>Yes</v>
          </cell>
          <cell r="AA169" t="str">
            <v>Yes</v>
          </cell>
          <cell r="AB169" t="str">
            <v>Yes</v>
          </cell>
          <cell r="AC169" t="str">
            <v>Yes</v>
          </cell>
          <cell r="AD169" t="str">
            <v>Yes</v>
          </cell>
          <cell r="AE169" t="str">
            <v>8 years</v>
          </cell>
          <cell r="AF169"/>
          <cell r="AG169" t="str">
            <v>Yes</v>
          </cell>
          <cell r="AI169" t="e">
            <v>#N/A</v>
          </cell>
        </row>
        <row r="170">
          <cell r="A170" t="str">
            <v>IAR0000260</v>
          </cell>
          <cell r="B170">
            <v>6</v>
          </cell>
          <cell r="C170" t="str">
            <v>Kate Bedford (KAAN2)</v>
          </cell>
          <cell r="D170">
            <v>43210.520334143497</v>
          </cell>
          <cell r="F170" t="str">
            <v>ESR Staff in post data for Wales</v>
          </cell>
          <cell r="G170" t="str">
            <v>Person level details of NHS staff and their jobs in Wales</v>
          </cell>
          <cell r="H170" t="str">
            <v>31/03/2008</v>
          </cell>
          <cell r="I170"/>
          <cell r="J170" t="str">
            <v>Of a confidential or personal nature relating to staff</v>
          </cell>
          <cell r="K170" t="str">
            <v>Workforce and Estates Activities P0272/01</v>
          </cell>
          <cell r="L170" t="str">
            <v>Kate Bedford ( KAAN2 )</v>
          </cell>
          <cell r="M170" t="str">
            <v>Sarge Horan ( BEHO1 )</v>
          </cell>
          <cell r="N170" t="str">
            <v>Not sure</v>
          </cell>
          <cell r="O170"/>
          <cell r="P170" t="str">
            <v>Additional functions (s.270 of Health and Social Care Act 2012)</v>
          </cell>
          <cell r="Q170" t="str">
            <v>Data Processor</v>
          </cell>
          <cell r="S170"/>
          <cell r="U170"/>
          <cell r="V170" t="str">
            <v>Yes</v>
          </cell>
          <cell r="X170" t="str">
            <v>No</v>
          </cell>
          <cell r="Y170" t="str">
            <v>Yes</v>
          </cell>
          <cell r="Z170" t="str">
            <v>Yes</v>
          </cell>
          <cell r="AA170" t="str">
            <v>Yes</v>
          </cell>
          <cell r="AB170" t="str">
            <v>Yes</v>
          </cell>
          <cell r="AC170" t="str">
            <v>Yes</v>
          </cell>
          <cell r="AD170" t="str">
            <v>Yes</v>
          </cell>
          <cell r="AE170" t="str">
            <v>8 years</v>
          </cell>
          <cell r="AF170"/>
          <cell r="AG170" t="str">
            <v>Yes</v>
          </cell>
          <cell r="AH170" t="str">
            <v>No</v>
          </cell>
        </row>
        <row r="171">
          <cell r="A171" t="str">
            <v>IAR0000261</v>
          </cell>
          <cell r="B171">
            <v>6</v>
          </cell>
          <cell r="C171" t="str">
            <v>Sarge Horan (BHORAN)</v>
          </cell>
          <cell r="D171">
            <v>43210.636862268497</v>
          </cell>
          <cell r="F171" t="str">
            <v>Absence minimum data set for England</v>
          </cell>
          <cell r="G171" t="str">
            <v>Details of absence from work of NHS staff in England</v>
          </cell>
          <cell r="H171" t="str">
            <v>01/04/2009</v>
          </cell>
          <cell r="I171"/>
          <cell r="J171" t="str">
            <v>Of a confidential or personal nature relating to staff</v>
          </cell>
          <cell r="K171" t="str">
            <v>Workforce and Estates Activities P0272/01</v>
          </cell>
          <cell r="L171" t="str">
            <v>Kate Bedford ( KAAN2 )</v>
          </cell>
          <cell r="M171" t="str">
            <v>Sarge Horan ( BEHO1 )</v>
          </cell>
          <cell r="N171" t="str">
            <v>Not sure</v>
          </cell>
          <cell r="O171"/>
          <cell r="P171" t="str">
            <v>Commencement order</v>
          </cell>
          <cell r="Q171" t="str">
            <v>Joint Data Controller</v>
          </cell>
          <cell r="R171" t="str">
            <v>DH</v>
          </cell>
          <cell r="S171"/>
          <cell r="T171" t="str">
            <v>Processing is necessary for compliance with a legal obligation to which the controller is subject, Processing is necessary for the performance of a task carried out in the public interest or in the exercise of official authority vested in the controller</v>
          </cell>
          <cell r="U171"/>
          <cell r="W171" t="str">
            <v>Yes</v>
          </cell>
          <cell r="X171" t="str">
            <v>No</v>
          </cell>
          <cell r="Y171" t="str">
            <v>Yes</v>
          </cell>
          <cell r="Z171" t="str">
            <v>Yes</v>
          </cell>
          <cell r="AA171" t="str">
            <v>Yes</v>
          </cell>
          <cell r="AB171" t="str">
            <v>Yes</v>
          </cell>
          <cell r="AC171" t="str">
            <v>Yes</v>
          </cell>
          <cell r="AD171" t="str">
            <v>Yes</v>
          </cell>
          <cell r="AE171" t="str">
            <v>8 years</v>
          </cell>
          <cell r="AF171"/>
          <cell r="AG171" t="str">
            <v>Yes</v>
          </cell>
          <cell r="AI171" t="e">
            <v>#N/A</v>
          </cell>
        </row>
        <row r="172">
          <cell r="A172" t="str">
            <v>IAR0000262</v>
          </cell>
          <cell r="B172">
            <v>5</v>
          </cell>
          <cell r="C172" t="str">
            <v>Sarge Horan (BHORAN)</v>
          </cell>
          <cell r="D172">
            <v>43210.637689432901</v>
          </cell>
          <cell r="F172" t="str">
            <v>Sickness Absence for England</v>
          </cell>
          <cell r="G172" t="str">
            <v>Details of sickness absences for NHS staff in England</v>
          </cell>
          <cell r="H172" t="str">
            <v>01/04/2009</v>
          </cell>
          <cell r="I172"/>
          <cell r="J172" t="str">
            <v>Of a confidential or personal nature relating to staff</v>
          </cell>
          <cell r="K172" t="str">
            <v>Workforce and Estates Activities P0272/01</v>
          </cell>
          <cell r="L172" t="str">
            <v>Kate Bedford ( KAAN2 )</v>
          </cell>
          <cell r="M172" t="str">
            <v>Sarge Horan ( BEHO1 )</v>
          </cell>
          <cell r="N172" t="str">
            <v>Not sure</v>
          </cell>
          <cell r="O172"/>
          <cell r="P172" t="str">
            <v>Commencement order</v>
          </cell>
          <cell r="Q172" t="str">
            <v>Joint Data Controller</v>
          </cell>
          <cell r="R172" t="str">
            <v>DH</v>
          </cell>
          <cell r="S172"/>
          <cell r="T172" t="str">
            <v>Processing is necessary for compliance with a legal obligation to which the controller is subject, Processing is necessary for the performance of a task carried out in the public interest or in the exercise of official authority vested in the controller</v>
          </cell>
          <cell r="U172"/>
          <cell r="W172" t="str">
            <v>Yes</v>
          </cell>
          <cell r="X172" t="str">
            <v>No</v>
          </cell>
          <cell r="Y172" t="str">
            <v>Yes</v>
          </cell>
          <cell r="Z172" t="str">
            <v>Yes</v>
          </cell>
          <cell r="AA172" t="str">
            <v>Yes</v>
          </cell>
          <cell r="AB172" t="str">
            <v>Yes</v>
          </cell>
          <cell r="AC172" t="str">
            <v>Yes</v>
          </cell>
          <cell r="AD172" t="str">
            <v>Yes</v>
          </cell>
          <cell r="AE172" t="str">
            <v>8 years</v>
          </cell>
          <cell r="AF172"/>
          <cell r="AG172" t="str">
            <v>Yes</v>
          </cell>
          <cell r="AI172" t="e">
            <v>#N/A</v>
          </cell>
        </row>
        <row r="173">
          <cell r="A173" t="str">
            <v>IAR0000263</v>
          </cell>
          <cell r="B173">
            <v>7</v>
          </cell>
          <cell r="C173" t="str">
            <v>Kate Bedford (KAAN2)</v>
          </cell>
          <cell r="D173">
            <v>43210.522741469897</v>
          </cell>
          <cell r="F173" t="str">
            <v>Sickness Absence for Wales</v>
          </cell>
          <cell r="G173" t="str">
            <v>Details of sickness absence details for NHS staff in Wales</v>
          </cell>
          <cell r="H173" t="str">
            <v>01/04/2009</v>
          </cell>
          <cell r="I173"/>
          <cell r="J173" t="str">
            <v>Of a confidential or personal nature relating to staff</v>
          </cell>
          <cell r="K173" t="str">
            <v>Workforce and Estates Activities P0272/01</v>
          </cell>
          <cell r="L173" t="str">
            <v>Kate Bedford ( KAAN2 )</v>
          </cell>
          <cell r="M173" t="str">
            <v>Sarge Horan ( BEHO1 )</v>
          </cell>
          <cell r="N173" t="str">
            <v>Not sure</v>
          </cell>
          <cell r="O173"/>
          <cell r="P173" t="str">
            <v>Additional functions (s.270 of Health and Social Care Act 2012)</v>
          </cell>
          <cell r="Q173" t="str">
            <v>Data Processor</v>
          </cell>
          <cell r="S173"/>
          <cell r="U173"/>
          <cell r="V173" t="str">
            <v>Yes</v>
          </cell>
          <cell r="X173" t="str">
            <v>No</v>
          </cell>
          <cell r="Y173" t="str">
            <v>Yes</v>
          </cell>
          <cell r="Z173" t="str">
            <v>Yes</v>
          </cell>
          <cell r="AA173" t="str">
            <v>Yes</v>
          </cell>
          <cell r="AB173" t="str">
            <v>Yes</v>
          </cell>
          <cell r="AC173" t="str">
            <v>Yes</v>
          </cell>
          <cell r="AD173" t="str">
            <v>Yes</v>
          </cell>
          <cell r="AE173" t="str">
            <v>8 years</v>
          </cell>
          <cell r="AF173"/>
          <cell r="AG173" t="str">
            <v>Yes</v>
          </cell>
          <cell r="AH173" t="str">
            <v>No</v>
          </cell>
        </row>
        <row r="174">
          <cell r="A174" t="str">
            <v>IAR0000264</v>
          </cell>
          <cell r="B174">
            <v>8</v>
          </cell>
          <cell r="C174" t="str">
            <v>Sarge Horan (BHORAN)</v>
          </cell>
          <cell r="D174">
            <v>43210.638204166702</v>
          </cell>
          <cell r="F174" t="str">
            <v>iView staff in post data</v>
          </cell>
          <cell r="G174" t="str">
            <v>Details of NHS staff and their jobs in England and Wales</v>
          </cell>
          <cell r="H174" t="str">
            <v>31/03/2008</v>
          </cell>
          <cell r="I174" t="str">
            <v>30/06/2018</v>
          </cell>
          <cell r="J174" t="str">
            <v>Of a confidential or personal nature relating to staff</v>
          </cell>
          <cell r="K174" t="str">
            <v>Workforce and Estates Activities P0272/01</v>
          </cell>
          <cell r="L174" t="str">
            <v>Kate Bedford ( KAAN2 )</v>
          </cell>
          <cell r="M174" t="str">
            <v>Sarge Horan ( BEHO1 )</v>
          </cell>
          <cell r="N174" t="str">
            <v>Not sure</v>
          </cell>
          <cell r="O174"/>
          <cell r="P174" t="str">
            <v>Commencement order</v>
          </cell>
          <cell r="Q174" t="str">
            <v>Joint Data Controller</v>
          </cell>
          <cell r="R174" t="str">
            <v>DH</v>
          </cell>
          <cell r="S174"/>
          <cell r="T174" t="str">
            <v>Processing is necessary for compliance with a legal obligation to which the controller is subject, Processing is necessary for the performance of a task carried out in the public interest or in the exercise of official authority vested in the controller</v>
          </cell>
          <cell r="U174"/>
          <cell r="W174" t="str">
            <v>Yes</v>
          </cell>
          <cell r="X174" t="str">
            <v>No</v>
          </cell>
          <cell r="Y174" t="str">
            <v>Yes</v>
          </cell>
          <cell r="Z174" t="str">
            <v>Yes</v>
          </cell>
          <cell r="AA174" t="str">
            <v>Yes</v>
          </cell>
          <cell r="AB174" t="str">
            <v>Yes</v>
          </cell>
          <cell r="AC174" t="str">
            <v>Yes</v>
          </cell>
          <cell r="AD174" t="str">
            <v>Yes</v>
          </cell>
          <cell r="AE174" t="str">
            <v>8 years</v>
          </cell>
          <cell r="AF174"/>
          <cell r="AG174" t="str">
            <v>Yes</v>
          </cell>
          <cell r="AI174" t="e">
            <v>#N/A</v>
          </cell>
        </row>
        <row r="175">
          <cell r="A175" t="str">
            <v>IAR0000265</v>
          </cell>
          <cell r="B175">
            <v>7</v>
          </cell>
          <cell r="C175" t="str">
            <v>Sarge Horan (BHORAN)</v>
          </cell>
          <cell r="D175">
            <v>43210.638783796298</v>
          </cell>
          <cell r="F175" t="str">
            <v>iView Earnings data</v>
          </cell>
          <cell r="G175" t="str">
            <v>Details of NHS staff and their earnings in England and Wales</v>
          </cell>
          <cell r="H175" t="str">
            <v>01/03/2009</v>
          </cell>
          <cell r="I175" t="str">
            <v>30/06/2018</v>
          </cell>
          <cell r="J175" t="str">
            <v>Of a confidential or personal nature relating to staff</v>
          </cell>
          <cell r="K175" t="str">
            <v>Workforce and Estates Activities P0272/01</v>
          </cell>
          <cell r="L175" t="str">
            <v>Kate Bedford ( KAAN2 )</v>
          </cell>
          <cell r="M175" t="str">
            <v>Sarge Horan ( BEHO1 )</v>
          </cell>
          <cell r="N175" t="str">
            <v>Not sure</v>
          </cell>
          <cell r="O175"/>
          <cell r="P175" t="str">
            <v>Commencement order</v>
          </cell>
          <cell r="Q175" t="str">
            <v>Joint Data Controller</v>
          </cell>
          <cell r="R175" t="str">
            <v>DH</v>
          </cell>
          <cell r="S175"/>
          <cell r="T175" t="str">
            <v>Processing is necessary for compliance with a legal obligation to which the controller is subject, Processing is necessary for the performance of a task carried out in the public interest or in the exercise of official authority vested in the controller</v>
          </cell>
          <cell r="U175"/>
          <cell r="W175" t="str">
            <v>Yes</v>
          </cell>
          <cell r="X175" t="str">
            <v>No</v>
          </cell>
          <cell r="Y175" t="str">
            <v>Yes</v>
          </cell>
          <cell r="Z175" t="str">
            <v>Yes</v>
          </cell>
          <cell r="AA175" t="str">
            <v>Yes</v>
          </cell>
          <cell r="AB175" t="str">
            <v>Yes</v>
          </cell>
          <cell r="AC175" t="str">
            <v>Yes</v>
          </cell>
          <cell r="AD175" t="str">
            <v>Yes</v>
          </cell>
          <cell r="AE175" t="str">
            <v>8 years</v>
          </cell>
          <cell r="AF175"/>
          <cell r="AG175" t="str">
            <v>Yes</v>
          </cell>
          <cell r="AI175" t="e">
            <v>#N/A</v>
          </cell>
        </row>
        <row r="176">
          <cell r="A176" t="str">
            <v>IAR0000266</v>
          </cell>
          <cell r="B176">
            <v>5</v>
          </cell>
          <cell r="C176" t="str">
            <v>Sarge Horan (BHORAN)</v>
          </cell>
          <cell r="D176">
            <v>43210.639404085603</v>
          </cell>
          <cell r="F176" t="str">
            <v>Employee File</v>
          </cell>
          <cell r="G176" t="str">
            <v>Historic list doctors that work or have worked in the NHS hospital &amp; community health sector</v>
          </cell>
          <cell r="H176" t="str">
            <v>01/09/1992</v>
          </cell>
          <cell r="I176"/>
          <cell r="J176" t="str">
            <v>Of a confidential or personal nature relating to staff</v>
          </cell>
          <cell r="K176" t="str">
            <v>Workforce and Estates Activities P0272/01</v>
          </cell>
          <cell r="L176" t="str">
            <v>Kate Bedford ( KAAN2 )</v>
          </cell>
          <cell r="M176" t="str">
            <v>Sarge Horan ( BEHO1 )</v>
          </cell>
          <cell r="N176" t="str">
            <v>Not sure</v>
          </cell>
          <cell r="O176"/>
          <cell r="P176" t="str">
            <v>Commencement order</v>
          </cell>
          <cell r="Q176" t="str">
            <v>Joint Data Controller</v>
          </cell>
          <cell r="R176" t="str">
            <v>DH</v>
          </cell>
          <cell r="S176"/>
          <cell r="T176" t="str">
            <v>Processing is necessary for compliance with a legal obligation to which the controller is subject, Processing is necessary for the performance of a task carried out in the public interest or in the exercise of official authority vested in the controller</v>
          </cell>
          <cell r="U176"/>
          <cell r="W176" t="str">
            <v>Yes</v>
          </cell>
          <cell r="X176" t="str">
            <v>No</v>
          </cell>
          <cell r="Y176" t="str">
            <v>Yes</v>
          </cell>
          <cell r="Z176" t="str">
            <v>Yes</v>
          </cell>
          <cell r="AA176" t="str">
            <v>Yes</v>
          </cell>
          <cell r="AB176" t="str">
            <v>Yes</v>
          </cell>
          <cell r="AC176" t="str">
            <v>Yes</v>
          </cell>
          <cell r="AD176" t="str">
            <v>Yes</v>
          </cell>
          <cell r="AE176" t="str">
            <v>8 years</v>
          </cell>
          <cell r="AF176"/>
          <cell r="AG176" t="str">
            <v>Yes</v>
          </cell>
          <cell r="AI176" t="e">
            <v>#N/A</v>
          </cell>
        </row>
        <row r="177">
          <cell r="A177" t="str">
            <v>IAR0000267</v>
          </cell>
          <cell r="B177">
            <v>4</v>
          </cell>
          <cell r="C177" t="str">
            <v>Sarge Horan (BHORAN)</v>
          </cell>
          <cell r="D177">
            <v>43210.639896724497</v>
          </cell>
          <cell r="F177" t="str">
            <v>Old Census Doctor data</v>
          </cell>
          <cell r="G177" t="str">
            <v>Historic data from workforce census publications prior to 2009</v>
          </cell>
          <cell r="H177" t="str">
            <v>30/09/1992</v>
          </cell>
          <cell r="I177" t="str">
            <v>30/09/2009</v>
          </cell>
          <cell r="J177" t="str">
            <v>Of a confidential or personal nature relating to staff</v>
          </cell>
          <cell r="K177" t="str">
            <v>Workforce and Estates Activities P0272/01</v>
          </cell>
          <cell r="L177" t="str">
            <v>Kate Bedford ( KAAN2 )</v>
          </cell>
          <cell r="M177" t="str">
            <v>Sarge Horan ( BEHO1 )</v>
          </cell>
          <cell r="N177" t="str">
            <v>Not sure</v>
          </cell>
          <cell r="O177"/>
          <cell r="P177" t="str">
            <v>Commencement order</v>
          </cell>
          <cell r="Q177" t="str">
            <v>Joint Data Controller</v>
          </cell>
          <cell r="R177" t="str">
            <v>DH</v>
          </cell>
          <cell r="S177"/>
          <cell r="T177" t="str">
            <v>Processing is necessary for compliance with a legal obligation to which the controller is subject, Processing is necessary for the performance of a task carried out in the public interest or in the exercise of official authority vested in the controller</v>
          </cell>
          <cell r="U177"/>
          <cell r="W177" t="str">
            <v>Yes</v>
          </cell>
          <cell r="X177" t="str">
            <v>No</v>
          </cell>
          <cell r="Y177" t="str">
            <v>Yes</v>
          </cell>
          <cell r="Z177" t="str">
            <v>Yes</v>
          </cell>
          <cell r="AA177" t="str">
            <v>Yes</v>
          </cell>
          <cell r="AB177" t="str">
            <v>Yes</v>
          </cell>
          <cell r="AC177" t="str">
            <v>Yes</v>
          </cell>
          <cell r="AD177" t="str">
            <v>Yes</v>
          </cell>
          <cell r="AE177" t="str">
            <v>8 years</v>
          </cell>
          <cell r="AF177"/>
          <cell r="AG177" t="str">
            <v>Yes</v>
          </cell>
          <cell r="AI177" t="e">
            <v>#N/A</v>
          </cell>
        </row>
        <row r="178">
          <cell r="A178" t="str">
            <v>IAR0000268</v>
          </cell>
          <cell r="B178">
            <v>6</v>
          </cell>
          <cell r="C178" t="str">
            <v>Sarge Horan (BHORAN)</v>
          </cell>
          <cell r="D178">
            <v>43210.640439583301</v>
          </cell>
          <cell r="F178" t="str">
            <v>iViewPlus workforce data</v>
          </cell>
          <cell r="G178" t="str">
            <v>NHS staff personal, job and earnings details for England and Wales</v>
          </cell>
          <cell r="H178" t="str">
            <v>30/09/2009</v>
          </cell>
          <cell r="I178"/>
          <cell r="J178" t="str">
            <v>Of a confidential or personal nature relating to staff</v>
          </cell>
          <cell r="K178" t="str">
            <v>Workforce and Estates Activities P0272/01</v>
          </cell>
          <cell r="L178" t="str">
            <v>Kate Bedford ( KAAN2 )</v>
          </cell>
          <cell r="M178" t="str">
            <v>Sarge Horan ( BEHO1 )</v>
          </cell>
          <cell r="N178" t="str">
            <v>Not sure</v>
          </cell>
          <cell r="O178"/>
          <cell r="P178" t="str">
            <v>Commencement order</v>
          </cell>
          <cell r="Q178" t="str">
            <v>Joint Data Controller</v>
          </cell>
          <cell r="R178" t="str">
            <v>DH</v>
          </cell>
          <cell r="S178"/>
          <cell r="T178" t="str">
            <v>Processing is necessary for compliance with a legal obligation to which the controller is subject, Processing is necessary for the performance of a task carried out in the public interest or in the exercise of official authority vested in the controller</v>
          </cell>
          <cell r="U178"/>
          <cell r="W178" t="str">
            <v>Yes</v>
          </cell>
          <cell r="X178" t="str">
            <v>No</v>
          </cell>
          <cell r="Y178" t="str">
            <v>Yes</v>
          </cell>
          <cell r="Z178" t="str">
            <v>Yes</v>
          </cell>
          <cell r="AA178" t="str">
            <v>Yes</v>
          </cell>
          <cell r="AB178" t="str">
            <v>Yes</v>
          </cell>
          <cell r="AC178" t="str">
            <v>Yes</v>
          </cell>
          <cell r="AD178" t="str">
            <v>Yes</v>
          </cell>
          <cell r="AE178" t="str">
            <v>8 years</v>
          </cell>
          <cell r="AF178"/>
          <cell r="AG178" t="str">
            <v>Yes</v>
          </cell>
          <cell r="AI178" t="e">
            <v>#N/A</v>
          </cell>
        </row>
        <row r="179">
          <cell r="A179" t="str">
            <v>IAR0000269</v>
          </cell>
          <cell r="B179">
            <v>5</v>
          </cell>
          <cell r="C179" t="str">
            <v>Sarge Horan (BHORAN)</v>
          </cell>
          <cell r="D179">
            <v>43210.640991666703</v>
          </cell>
          <cell r="F179" t="str">
            <v>iView Sickness Absence data</v>
          </cell>
          <cell r="G179" t="str">
            <v>Data on sickness absence for NHS staff in England and Wales</v>
          </cell>
          <cell r="H179" t="str">
            <v>01/04/2007</v>
          </cell>
          <cell r="I179"/>
          <cell r="J179" t="str">
            <v>Of a confidential or personal nature relating to staff</v>
          </cell>
          <cell r="K179" t="str">
            <v>Workforce and Estates Activities P0272/01</v>
          </cell>
          <cell r="L179" t="str">
            <v>Kate Bedford ( KAAN2 )</v>
          </cell>
          <cell r="M179" t="str">
            <v>Sarge Horan ( BEHO1 )</v>
          </cell>
          <cell r="N179" t="str">
            <v>Not sure</v>
          </cell>
          <cell r="O179"/>
          <cell r="P179" t="str">
            <v>Commencement order</v>
          </cell>
          <cell r="Q179" t="str">
            <v>Joint Data Controller</v>
          </cell>
          <cell r="R179" t="str">
            <v>DH</v>
          </cell>
          <cell r="S179"/>
          <cell r="T179" t="str">
            <v>Processing is necessary for compliance with a legal obligation to which the controller is subject, Processing is necessary for the performance of a task carried out in the public interest or in the exercise of official authority vested in the controller</v>
          </cell>
          <cell r="U179"/>
          <cell r="W179" t="str">
            <v>Yes</v>
          </cell>
          <cell r="X179" t="str">
            <v>No</v>
          </cell>
          <cell r="Y179" t="str">
            <v>Yes</v>
          </cell>
          <cell r="Z179" t="str">
            <v>Yes</v>
          </cell>
          <cell r="AA179" t="str">
            <v>Yes</v>
          </cell>
          <cell r="AB179" t="str">
            <v>Yes</v>
          </cell>
          <cell r="AC179" t="str">
            <v>Yes</v>
          </cell>
          <cell r="AD179" t="str">
            <v>No</v>
          </cell>
          <cell r="AE179" t="str">
            <v>8 years</v>
          </cell>
          <cell r="AF179"/>
          <cell r="AG179" t="str">
            <v>Yes</v>
          </cell>
          <cell r="AI179" t="e">
            <v>#N/A</v>
          </cell>
        </row>
        <row r="180">
          <cell r="A180" t="str">
            <v>IAR0000270</v>
          </cell>
          <cell r="B180">
            <v>7</v>
          </cell>
          <cell r="C180" t="str">
            <v>Christopher Lowe (CHLO10)</v>
          </cell>
          <cell r="D180">
            <v>43222.556611539403</v>
          </cell>
          <cell r="F180" t="str">
            <v>Assignment Record</v>
          </cell>
          <cell r="G180" t="str">
            <v>The assignment record consists of information that is captured about an employee of NHS Digital whilst working for NHS Digital. It includes the details of where the individual works (assignments/engagements) and the time recorded against portfolio items of work.</v>
          </cell>
          <cell r="H180" t="str">
            <v>07/12/2017</v>
          </cell>
          <cell r="I180"/>
          <cell r="J180" t="str">
            <v>Of a confidential or personal nature relating to staff</v>
          </cell>
          <cell r="K180" t="str">
            <v>Workforce Leadership and Operational Delivery P0455/03</v>
          </cell>
          <cell r="L180" t="str">
            <v>Steven McDonald ( STMC5 )</v>
          </cell>
          <cell r="M180" t="str">
            <v>Ian Bowles ( IABO2 )</v>
          </cell>
          <cell r="N180" t="str">
            <v>Adaptation or alteration, Disclosure by transmission, Dissemination or otherwise making available, Erasure or destruction, Not sure, Organisation, Recording, Storage, Structuring, Use</v>
          </cell>
          <cell r="O180"/>
          <cell r="P180" t="str">
            <v>Additional functions (s.270 of Health and Social Care Act 2012)</v>
          </cell>
          <cell r="Q180" t="str">
            <v>Data Controller</v>
          </cell>
          <cell r="S180"/>
          <cell r="T180" t="str">
            <v>Processing is necessary for the performance of a task carried out in the public interest or in the exercise of official authority vested in the controller</v>
          </cell>
          <cell r="U180"/>
          <cell r="W180" t="str">
            <v>Yes</v>
          </cell>
          <cell r="X180" t="str">
            <v>No</v>
          </cell>
          <cell r="Y180" t="str">
            <v>Yes</v>
          </cell>
          <cell r="Z180" t="str">
            <v>No</v>
          </cell>
          <cell r="AA180" t="str">
            <v>No</v>
          </cell>
          <cell r="AB180" t="str">
            <v>Yes</v>
          </cell>
          <cell r="AC180" t="str">
            <v>Yes</v>
          </cell>
          <cell r="AD180" t="str">
            <v>Yes</v>
          </cell>
          <cell r="AE180" t="str">
            <v>8 years</v>
          </cell>
          <cell r="AF180"/>
          <cell r="AG180" t="str">
            <v>No</v>
          </cell>
          <cell r="AI180" t="str">
            <v>IAR0000270</v>
          </cell>
        </row>
        <row r="181">
          <cell r="A181" t="str">
            <v>IAR0000272</v>
          </cell>
          <cell r="B181">
            <v>9</v>
          </cell>
          <cell r="C181" t="str">
            <v>John Pinder (JYP)</v>
          </cell>
          <cell r="D181">
            <v>43222.541352546301</v>
          </cell>
          <cell r="F181" t="str">
            <v>Service Management Toolset (currently within Cherwell) (IAR 312)</v>
          </cell>
          <cell r="G181" t="str">
            <v>Customer management</v>
          </cell>
          <cell r="H181"/>
          <cell r="I181"/>
          <cell r="J181" t="str">
            <v>Of a confidential or personal nature relating to patients, service users or the public</v>
          </cell>
          <cell r="K181" t="str">
            <v>SSD Service Delivery P0600/01</v>
          </cell>
          <cell r="L181" t="str">
            <v>John Pinder ( JYP )</v>
          </cell>
          <cell r="M181" t="str">
            <v>Anita Bunt ( ANBU ),Michael Presneill ( MIPR1 )</v>
          </cell>
          <cell r="N181" t="str">
            <v>Disclosure by transmission, Dissemination or otherwise making available, Other (Please specify), Recording, Retrieval, Storage</v>
          </cell>
          <cell r="O181" t="str">
            <v>Other (Activities involve capturing/recording support requests from requestors, allocating/transmitting them to internal or external parties to update, managing them centrally, allowing requestors to update and retrieve them, and reporting and analysis of them to improve the service)</v>
          </cell>
          <cell r="P181" t="str">
            <v>Commencement order</v>
          </cell>
          <cell r="Q181" t="str">
            <v>Data Controller</v>
          </cell>
          <cell r="S181"/>
          <cell r="T181" t="str">
            <v>Processing is necessary for the performance of a task carried out in the public interest or in the exercise of official authority vested in the controller</v>
          </cell>
          <cell r="U181"/>
          <cell r="W181" t="str">
            <v>Yes</v>
          </cell>
          <cell r="X181" t="str">
            <v>Yes</v>
          </cell>
          <cell r="Y181" t="str">
            <v>Yes</v>
          </cell>
          <cell r="Z181" t="str">
            <v>Yes</v>
          </cell>
          <cell r="AA181" t="str">
            <v>Yes</v>
          </cell>
          <cell r="AB181" t="str">
            <v>Yes</v>
          </cell>
          <cell r="AC181" t="str">
            <v>Yes</v>
          </cell>
          <cell r="AD181" t="str">
            <v>No</v>
          </cell>
          <cell r="AE181" t="str">
            <v>Exception (Please specify)</v>
          </cell>
          <cell r="AF181" t="str">
            <v>Indefinitely whilst the system is live.</v>
          </cell>
          <cell r="AG181" t="str">
            <v>No</v>
          </cell>
          <cell r="AI181" t="e">
            <v>#N/A</v>
          </cell>
        </row>
        <row r="182">
          <cell r="A182" t="str">
            <v>IAR0000282</v>
          </cell>
          <cell r="B182">
            <v>7</v>
          </cell>
          <cell r="C182" t="str">
            <v>Sally Senior (SASE3)</v>
          </cell>
          <cell r="D182">
            <v>43231.459098379601</v>
          </cell>
          <cell r="F182" t="str">
            <v>Candidate Experience Survey</v>
          </cell>
          <cell r="G182" t="str">
            <v>Information gathered from candidates who have applied for our vacancies and not been appointed</v>
          </cell>
          <cell r="H182" t="str">
            <v>02/04/2018</v>
          </cell>
          <cell r="I182" t="str">
            <v>31/03/2019</v>
          </cell>
          <cell r="J182" t="str">
            <v>Of a confidential or personal nature relating to patients, service users or the public</v>
          </cell>
          <cell r="K182" t="str">
            <v>HR Innovation and Expert Services P0465/01</v>
          </cell>
          <cell r="L182" t="str">
            <v>Michelle Stansfield ( MIST5 )</v>
          </cell>
          <cell r="M182" t="str">
            <v>Sally Senior ( SASE3 ),Charlotte Goulding ( CHGO1 )</v>
          </cell>
          <cell r="N182" t="str">
            <v>Recording, Storage, Use</v>
          </cell>
          <cell r="O182"/>
          <cell r="P182" t="str">
            <v>Additional functions (s.270 of Health and Social Care Act 2012)</v>
          </cell>
          <cell r="Q182" t="str">
            <v>Data Controller</v>
          </cell>
          <cell r="S182"/>
          <cell r="T182" t="str">
            <v>The data subject has given consent to the processing of his or her personal data for one or more specific purposes</v>
          </cell>
          <cell r="U182"/>
          <cell r="W182" t="str">
            <v>Yes</v>
          </cell>
          <cell r="X182" t="str">
            <v>No</v>
          </cell>
          <cell r="Y182" t="str">
            <v>Yes</v>
          </cell>
          <cell r="Z182" t="str">
            <v>No</v>
          </cell>
          <cell r="AA182" t="str">
            <v>Yes</v>
          </cell>
          <cell r="AB182" t="str">
            <v>Yes</v>
          </cell>
          <cell r="AC182" t="str">
            <v>Yes</v>
          </cell>
          <cell r="AD182" t="str">
            <v>Yes</v>
          </cell>
          <cell r="AE182" t="str">
            <v>3 years</v>
          </cell>
          <cell r="AF182"/>
          <cell r="AG182" t="str">
            <v>Yes</v>
          </cell>
          <cell r="AI182" t="e">
            <v>#N/A</v>
          </cell>
        </row>
        <row r="183">
          <cell r="A183" t="str">
            <v>IAR0000284</v>
          </cell>
          <cell r="B183">
            <v>6</v>
          </cell>
          <cell r="C183" t="str">
            <v>Jane Moore (JAMO2)</v>
          </cell>
          <cell r="D183">
            <v>43215.3992937847</v>
          </cell>
          <cell r="F183" t="str">
            <v>PQ Management system (CRM)</v>
          </cell>
          <cell r="G183" t="str">
            <v>Parliamentary questions that are received into the contact centre via the DOH and then tracked throughout CRM from beginning to end, where all approval and responses are captured and stored against the same record.</v>
          </cell>
          <cell r="H183" t="str">
            <v>05/09/2016</v>
          </cell>
          <cell r="I183"/>
          <cell r="J183" t="str">
            <v>Of a confidential or personal nature relating to patients, service users or the public</v>
          </cell>
          <cell r="K183" t="str">
            <v>NHS Digital Contact Centre Activities P0403/01</v>
          </cell>
          <cell r="L183" t="str">
            <v>Jane Moore ( JAMO2 )</v>
          </cell>
          <cell r="M183" t="str">
            <v>Jean Penrose ( JEPE2 )</v>
          </cell>
          <cell r="N183" t="str">
            <v>Recording</v>
          </cell>
          <cell r="O183"/>
          <cell r="P183" t="str">
            <v>Commencement order</v>
          </cell>
          <cell r="Q183" t="str">
            <v>Data Controller</v>
          </cell>
          <cell r="S183"/>
          <cell r="T183" t="str">
            <v>Processing is necessary for the performance of a task carried out in the public interest or in the exercise of official authority vested in the controller</v>
          </cell>
          <cell r="U183"/>
          <cell r="W183" t="str">
            <v>Yes</v>
          </cell>
          <cell r="X183" t="str">
            <v>No</v>
          </cell>
          <cell r="Y183" t="str">
            <v>No</v>
          </cell>
          <cell r="Z183" t="str">
            <v>No</v>
          </cell>
          <cell r="AA183" t="str">
            <v>No</v>
          </cell>
          <cell r="AB183" t="str">
            <v>Yes</v>
          </cell>
          <cell r="AC183" t="str">
            <v>Yes</v>
          </cell>
          <cell r="AD183" t="str">
            <v>Yes</v>
          </cell>
          <cell r="AE183" t="str">
            <v>Exception (Please specify)</v>
          </cell>
          <cell r="AF183" t="str">
            <v>10 Years</v>
          </cell>
          <cell r="AG183" t="str">
            <v>No</v>
          </cell>
          <cell r="AI183" t="str">
            <v>IAR0000284</v>
          </cell>
        </row>
        <row r="184">
          <cell r="A184" t="str">
            <v>IAR0000285</v>
          </cell>
          <cell r="B184">
            <v>7</v>
          </cell>
          <cell r="C184" t="str">
            <v>Jane Moore (JAMO2)</v>
          </cell>
          <cell r="D184">
            <v>43222.617832326403</v>
          </cell>
          <cell r="F184" t="str">
            <v>Click Dimensions (CRM)</v>
          </cell>
          <cell r="G184" t="str">
            <v>Marketing tool hosted in Dynamics 365 CRM used in the contact centre to issue external communications and bulletins, internal and external event management and managing team mailing lists.</v>
          </cell>
          <cell r="H184" t="str">
            <v>16/11/2015</v>
          </cell>
          <cell r="I184"/>
          <cell r="J184" t="str">
            <v>Of a confidential or personal nature relating to patients, service users or the public</v>
          </cell>
          <cell r="K184" t="str">
            <v>NHS Digital Contact Centre Activities P0403/01</v>
          </cell>
          <cell r="L184" t="str">
            <v>Jane Moore ( JAMO2 )</v>
          </cell>
          <cell r="M184" t="str">
            <v>Fern Gardner</v>
          </cell>
          <cell r="N184" t="str">
            <v>Dissemination or otherwise making available, Recording, Storage</v>
          </cell>
          <cell r="O184"/>
          <cell r="P184" t="str">
            <v>Commencement order</v>
          </cell>
          <cell r="Q184" t="str">
            <v>Data Controller</v>
          </cell>
          <cell r="S184"/>
          <cell r="T184" t="str">
            <v>Processing is necessary for the performance of a task carried out in the public interest or in the exercise of official authority vested in the controller, Processing is necessary in order to protect the vital interests of the data subject or of another natural person, The data subject has given consent to the processing of his or her personal data for one or more specific purposes</v>
          </cell>
          <cell r="U184"/>
          <cell r="W184" t="str">
            <v>Yes</v>
          </cell>
          <cell r="X184" t="str">
            <v>No</v>
          </cell>
          <cell r="Y184" t="str">
            <v>Yes</v>
          </cell>
          <cell r="Z184" t="str">
            <v>No</v>
          </cell>
          <cell r="AA184" t="str">
            <v>No</v>
          </cell>
          <cell r="AB184" t="str">
            <v>Yes</v>
          </cell>
          <cell r="AC184" t="str">
            <v>Yes</v>
          </cell>
          <cell r="AD184" t="str">
            <v>Yes</v>
          </cell>
          <cell r="AE184" t="str">
            <v>3 years</v>
          </cell>
          <cell r="AF184"/>
          <cell r="AG184" t="str">
            <v>No</v>
          </cell>
          <cell r="AI184" t="str">
            <v>IAR0000285</v>
          </cell>
        </row>
        <row r="185">
          <cell r="A185" t="str">
            <v>IAR0000286</v>
          </cell>
          <cell r="B185">
            <v>2</v>
          </cell>
          <cell r="C185" t="str">
            <v>Richard Irvine (RIIR1)</v>
          </cell>
          <cell r="D185">
            <v>43208.6273440972</v>
          </cell>
          <cell r="F185" t="str">
            <v>Sepsis CQUIN (Commissioning for Quality and Innovation) dataset</v>
          </cell>
          <cell r="G185" t="str">
            <v>Sepsis is a common and potentially life-threatening condition where the body’s immune system goes into overdrive in response to an infection, setting off a series of reactions that can lead to widespread inflammation, swelling and blood clotting. This can lead to a significant decrease in blood pressure, which can mean the blood supply to vital organs such as the brain, heart and kidneys is reduced.
The Sepsis Commissioning for Quality and Innovation (CQUIN) was introduced in 2015/16 focussing on incentivising the screening for sepsis for prompt recognition and initiation of treatments for all patients (both adults and children) arriving at hospitals via Emergency Departments and has been extended from 2016/17 to those in Inpatient Departments. Patients that present with severe sepsis symptoms require rapid administration of antibiotics. Antibiotics are the single most crucial action that can prevent deaths from sepsis and can be easily measured and reported on. 
The 2017/18 data collection assesses two measures for both Emergency and Inpatient departments:
 - Timely identification of sepsis in emergency departments and acute inpatient settings (ie. the rate of Sepsis Screening - CQUIN indicator 2a);
 - Timely treatment for sepsis in emergency departments and acute inpatient settings (ie. the rate of rapid administration of antibiotics within one hour of diagnosis of sepsis - CQUIN indicator 2b).
Data are being collected on behalf of NHS England by NHS Digital.
The CQUIN 2017/19 Documentation can be found at the following link: (https://www.england.nhs.uk/nhs-standard-contract/cquin/cquin-17-19/ )
Summary briefing and data are published quarterly within NHS England and interested colleagues.</v>
          </cell>
          <cell r="H185" t="str">
            <v>01/02/2018</v>
          </cell>
          <cell r="I185" t="str">
            <v>07/06/2019</v>
          </cell>
          <cell r="J185" t="str">
            <v>Other confidential or personal data (e.g. finance or contracts etc)</v>
          </cell>
          <cell r="K185" t="str">
            <v>Data Collection Service P0449/06</v>
          </cell>
          <cell r="L185" t="str">
            <v>Stephen Smith ( STSM )</v>
          </cell>
          <cell r="M185" t="str">
            <v>Richard Irvine ( RIIR1 )</v>
          </cell>
          <cell r="N185" t="str">
            <v>Disclosure by transmission, Organisation, Storage, Structuring</v>
          </cell>
          <cell r="O185"/>
          <cell r="P185" t="str">
            <v>Direction (s.254 of Health &amp;amp; Social Care Act 2012)</v>
          </cell>
          <cell r="Q185" t="str">
            <v>Data Processor</v>
          </cell>
          <cell r="S185"/>
          <cell r="U185"/>
          <cell r="V185" t="str">
            <v>Yes</v>
          </cell>
          <cell r="X185" t="str">
            <v>No</v>
          </cell>
          <cell r="Y185" t="str">
            <v>No</v>
          </cell>
          <cell r="Z185" t="str">
            <v>No</v>
          </cell>
          <cell r="AA185" t="str">
            <v>No</v>
          </cell>
          <cell r="AB185" t="str">
            <v>Yes</v>
          </cell>
          <cell r="AC185" t="str">
            <v>No</v>
          </cell>
          <cell r="AD185" t="str">
            <v>No</v>
          </cell>
          <cell r="AF185"/>
          <cell r="AG185" t="str">
            <v>Yes</v>
          </cell>
          <cell r="AH185" t="str">
            <v>No</v>
          </cell>
        </row>
        <row r="186">
          <cell r="A186" t="str">
            <v>IAR0000287</v>
          </cell>
          <cell r="B186">
            <v>2</v>
          </cell>
          <cell r="C186" t="str">
            <v>Richard Irvine (RIIR1)</v>
          </cell>
          <cell r="D186">
            <v>43208.627952048599</v>
          </cell>
          <cell r="F186" t="str">
            <v>Transformation Indicator Return</v>
          </cell>
          <cell r="G186" t="str">
            <v xml:space="preserve">To Support the Learning Disability Programme to give NHS England assurance on the following 3 areas: 
1) the reduction in the number of CCG commissioned beds 
2) new community services being opened
3) new accommodation being made available.
There are 2 numerical data items to be submitted as part of this collection: the first is "the total number of CCG commissioned beds at the end of the quarter" and the second is the "CUMULATIVE number of new housing units  since 1st April 2017". In addition there are 40 questions requiring a "Yes"/"No" response on a grid formation on whether Enhanced/Intensive support functions are currently in place for community services, and also whether Community Forensic support is in place for community services. This is broken down into Adults, and Children and Young People, Learning disabilities and Autism. 
Patient level information is not included in the collection. </v>
          </cell>
          <cell r="H186" t="str">
            <v>14/07/2017</v>
          </cell>
          <cell r="I186" t="str">
            <v>19/04/2019</v>
          </cell>
          <cell r="J186" t="str">
            <v>Other confidential or personal data (e.g. finance or contracts etc)</v>
          </cell>
          <cell r="K186" t="str">
            <v>Data Collection Service P0449/06</v>
          </cell>
          <cell r="L186" t="str">
            <v>Stephen Smith ( STSM )</v>
          </cell>
          <cell r="M186" t="str">
            <v>Richard Irvine ( RIIR1 )</v>
          </cell>
          <cell r="N186" t="str">
            <v>Disclosure by transmission, Organisation, Storage, Structuring</v>
          </cell>
          <cell r="O186"/>
          <cell r="P186" t="str">
            <v>Direction (s.254 of Health &amp;amp; Social Care Act 2012)</v>
          </cell>
          <cell r="Q186" t="str">
            <v>Data Processor</v>
          </cell>
          <cell r="S186"/>
          <cell r="U186"/>
          <cell r="V186" t="str">
            <v>Yes</v>
          </cell>
          <cell r="X186" t="str">
            <v>No</v>
          </cell>
          <cell r="Y186" t="str">
            <v>No</v>
          </cell>
          <cell r="Z186" t="str">
            <v>No</v>
          </cell>
          <cell r="AA186" t="str">
            <v>No</v>
          </cell>
          <cell r="AB186" t="str">
            <v>Yes</v>
          </cell>
          <cell r="AC186" t="str">
            <v>No</v>
          </cell>
          <cell r="AD186" t="str">
            <v>No</v>
          </cell>
          <cell r="AF186"/>
          <cell r="AG186" t="str">
            <v>Yes</v>
          </cell>
          <cell r="AH186" t="str">
            <v>No</v>
          </cell>
        </row>
        <row r="187">
          <cell r="A187" t="str">
            <v>IAR0000288</v>
          </cell>
          <cell r="B187">
            <v>2</v>
          </cell>
          <cell r="C187" t="str">
            <v>Richard Irvine (RIIR1)</v>
          </cell>
          <cell r="D187">
            <v>43208.632107557904</v>
          </cell>
          <cell r="F187" t="str">
            <v>MSITREPs - Critical Care Bed Capacity and Urgent Operations Cancelled</v>
          </cell>
          <cell r="G187" t="str">
            <v>MSITREPs - Critical Care Bed Capacity and Urgent Operations Cancelled, is an Official Statistics collection. 
The monthly situation report collects data on: The number of urgent operations cancelled, including those cancelled for the 2nd or more time throughout the month, and Critical care capacity, including adult, paediatric and neonatal available and occupied critical care beds, as a snapshot at midnight on the last Thursday of the month.
The figures are published monthly with a Statistics Press Notice. The data, SPN and guidance are available at: https://www.england.nhs.uk/statistics/statistical-work-areas/critical-care-capacity/  
It is the primary source of information for briefing on critical care bed availability and transfers, plus the number of urgent operations cancelled.</v>
          </cell>
          <cell r="H187" t="str">
            <v>01/02/2018</v>
          </cell>
          <cell r="I187"/>
          <cell r="J187" t="str">
            <v>Other confidential or personal data (e.g. finance or contracts etc)</v>
          </cell>
          <cell r="K187" t="str">
            <v>Data Collection Service P0449/06</v>
          </cell>
          <cell r="L187" t="str">
            <v>Stephen Smith ( STSM )</v>
          </cell>
          <cell r="M187" t="str">
            <v>Richard Irvine ( RIIR1 )</v>
          </cell>
          <cell r="N187" t="str">
            <v>Disclosure by transmission, Organisation, Storage, Structuring</v>
          </cell>
          <cell r="O187"/>
          <cell r="P187" t="str">
            <v>Direction (s.254 of Health &amp;amp; Social Care Act 2012)</v>
          </cell>
          <cell r="Q187" t="str">
            <v>Data Processor</v>
          </cell>
          <cell r="S187"/>
          <cell r="U187"/>
          <cell r="V187" t="str">
            <v>Yes</v>
          </cell>
          <cell r="X187" t="str">
            <v>No</v>
          </cell>
          <cell r="Y187" t="str">
            <v>No</v>
          </cell>
          <cell r="Z187" t="str">
            <v>No</v>
          </cell>
          <cell r="AA187" t="str">
            <v>No</v>
          </cell>
          <cell r="AB187" t="str">
            <v>Yes</v>
          </cell>
          <cell r="AC187" t="str">
            <v>No</v>
          </cell>
          <cell r="AD187" t="str">
            <v>No</v>
          </cell>
          <cell r="AF187"/>
          <cell r="AG187" t="str">
            <v>Yes</v>
          </cell>
          <cell r="AH187" t="str">
            <v>No</v>
          </cell>
        </row>
        <row r="188">
          <cell r="A188" t="str">
            <v>IAR0000289</v>
          </cell>
          <cell r="B188">
            <v>3</v>
          </cell>
          <cell r="C188" t="str">
            <v>Richard Irvine (RIIR1)</v>
          </cell>
          <cell r="D188">
            <v>43208.632803935201</v>
          </cell>
          <cell r="F188" t="str">
            <v>QWC1 National Wheelchair Dataset</v>
          </cell>
          <cell r="G188" t="str">
            <v>The primary aim of this mandatory data collection is to provide a national view of the wheelchair service by collecting information on the volume, expenditure, access to, and patient experience about wheelchair services to enable transparency and benchmarking. It aims to embed a culture of performance improvement and enable benchmark comparison of provider services. 
It is essential wheelchairs need to be commissioned around care pathways; this collection will refer to the agreed and explicit route that a service user takes through health and social care services.
Further information can be found on the NHS England's Improving Wheelchairs site at 
https://www.england.nhs.uk/ourwork/pe/wheelchair-services/nhse-role/</v>
          </cell>
          <cell r="H188" t="str">
            <v>01/01/2018</v>
          </cell>
          <cell r="I188"/>
          <cell r="J188" t="str">
            <v>Other confidential or personal data (e.g. finance or contracts etc)</v>
          </cell>
          <cell r="K188" t="str">
            <v>Data Collection Service P0449/06</v>
          </cell>
          <cell r="L188" t="str">
            <v>Stephen Smith ( STSM )</v>
          </cell>
          <cell r="M188" t="str">
            <v>Richard Irvine ( RIIR1 )</v>
          </cell>
          <cell r="N188" t="str">
            <v>Disclosure by transmission, Organisation, Storage, Structuring</v>
          </cell>
          <cell r="O188"/>
          <cell r="P188" t="str">
            <v>Direction (s.254 of Health &amp;amp; Social Care Act 2012)</v>
          </cell>
          <cell r="Q188" t="str">
            <v>Data Processor</v>
          </cell>
          <cell r="S188"/>
          <cell r="U188"/>
          <cell r="V188" t="str">
            <v>Yes</v>
          </cell>
          <cell r="X188" t="str">
            <v>No</v>
          </cell>
          <cell r="Y188" t="str">
            <v>No</v>
          </cell>
          <cell r="Z188" t="str">
            <v>No</v>
          </cell>
          <cell r="AA188" t="str">
            <v>No</v>
          </cell>
          <cell r="AB188" t="str">
            <v>Yes</v>
          </cell>
          <cell r="AC188" t="str">
            <v>No</v>
          </cell>
          <cell r="AD188" t="str">
            <v>Not sure</v>
          </cell>
          <cell r="AF188"/>
          <cell r="AG188" t="str">
            <v>Yes</v>
          </cell>
          <cell r="AH188" t="str">
            <v>No</v>
          </cell>
        </row>
        <row r="189">
          <cell r="A189" t="str">
            <v>IAR0000290</v>
          </cell>
          <cell r="B189">
            <v>2</v>
          </cell>
          <cell r="C189" t="str">
            <v>Richard Irvine (RIIR1)</v>
          </cell>
          <cell r="D189">
            <v>43208.634406944402</v>
          </cell>
          <cell r="F189" t="str">
            <v>Venous Thromboembolism Risk Assessment Dataset</v>
          </cell>
          <cell r="G189" t="str">
            <v>The purpose of this data collection is to quantify the numbers and proportion of adult hospital admissions – aged 18 and over - who are being risk assessed for Venous Thromboembolism (VTE) to allow for the administering of appropriate prophylaxis based on national guidance from the National Institute for Health and Clinical Excellence (NICE). 
This data collection commenced in June 2010 and is mandatory (RoCR number: ROCR/OR/0276/FT6/000MAND).  All providers of NHS funded acute hospital care (including foundation trusts and independent sector providers of acute NHS services) must complete this data collection.  This data collection is a census of patients – it is not appropriate to use sampling methodologies to produce estimates.
Guidance:
Nationally-mandated quality requirements, with associated financial consequences, were introduced in relation to VTE assessment (previously a national CQUIN indicator) in the 2014/15 NHS Standard Contract.
Technical guidance is available at the following links: 
The latest NHS standard contract (https://www.england.nhs.uk/nhs-standard-contract/)
NHS Standard Contract 2017/18 - 2018/19 (https://www.england.nhs.uk/wp-content/uploads/2016/11/7-contract-tech-guid.pdf)
NHS England VTE Guidance September 2016 (https://www.england.nhs.uk/statistics/wp-content/uploads/sites/2/2013/05/NHS-England-VTE-Guidance-September-2016.pdf)
The Venous thromboembolism (VTE) risk assessment publication is available at:
https://improvement.nhs.uk/resources/venous-thromboembolism-vte-risk-assessment-201718/</v>
          </cell>
          <cell r="H189" t="str">
            <v>01/01/2018</v>
          </cell>
          <cell r="I189"/>
          <cell r="J189" t="str">
            <v>Other confidential or personal data (e.g. finance or contracts etc)</v>
          </cell>
          <cell r="K189" t="str">
            <v>Data Collection Service P0449/06</v>
          </cell>
          <cell r="L189" t="str">
            <v>Stephen Smith ( STSM )</v>
          </cell>
          <cell r="M189" t="str">
            <v>Richard Irvine ( RIIR1 )</v>
          </cell>
          <cell r="N189" t="str">
            <v>Disclosure by transmission, Organisation, Storage, Structuring</v>
          </cell>
          <cell r="O189"/>
          <cell r="P189" t="str">
            <v>Direction (s.254 of Health &amp;amp; Social Care Act 2012)</v>
          </cell>
          <cell r="Q189" t="str">
            <v>Data Processor</v>
          </cell>
          <cell r="S189"/>
          <cell r="U189"/>
          <cell r="V189" t="str">
            <v>Yes</v>
          </cell>
          <cell r="X189" t="str">
            <v>No</v>
          </cell>
          <cell r="Y189" t="str">
            <v>No</v>
          </cell>
          <cell r="Z189" t="str">
            <v>No</v>
          </cell>
          <cell r="AA189" t="str">
            <v>No</v>
          </cell>
          <cell r="AB189" t="str">
            <v>Yes</v>
          </cell>
          <cell r="AC189" t="str">
            <v>No</v>
          </cell>
          <cell r="AD189" t="str">
            <v>Not sure</v>
          </cell>
          <cell r="AF189"/>
          <cell r="AG189" t="str">
            <v>Yes</v>
          </cell>
          <cell r="AH189" t="str">
            <v>No</v>
          </cell>
        </row>
        <row r="190">
          <cell r="A190" t="str">
            <v>IAR0000291</v>
          </cell>
          <cell r="B190">
            <v>1</v>
          </cell>
          <cell r="C190" t="str">
            <v>CORP\RIIR1</v>
          </cell>
          <cell r="D190">
            <v>43080.378158020801</v>
          </cell>
          <cell r="F190" t="str">
            <v>Quarterly Cancelled Elective Operations Dataset</v>
          </cell>
          <cell r="G190" t="str">
            <v>'- To monitor the number of last minute cancellations of elective operations for non-clinical reasons.
- To assess providers against the cancelled operations standard (When a patient's operation is cancelled by the hospital at the last minute for non clinical reasons, the hospital will have to offer another binding date within a maximum of the next 28 days or fund the patient's treatment at the time and hospital of the patient's choice.)</v>
          </cell>
          <cell r="H190" t="str">
            <v>01/01/2018</v>
          </cell>
          <cell r="I190"/>
          <cell r="J190" t="str">
            <v>Relating to non- confidential/ non- personal data</v>
          </cell>
          <cell r="K190" t="str">
            <v>Data Collection Service P0449/06</v>
          </cell>
          <cell r="L190" t="str">
            <v>Stephen Smith ( STSM )</v>
          </cell>
          <cell r="M190" t="str">
            <v>Richard Irvine ( RIIR1 )</v>
          </cell>
          <cell r="O190"/>
          <cell r="S190"/>
          <cell r="U190"/>
          <cell r="AB190" t="str">
            <v>Yes</v>
          </cell>
          <cell r="AC190" t="str">
            <v>No</v>
          </cell>
          <cell r="AD190" t="str">
            <v>Not sure</v>
          </cell>
          <cell r="AF190"/>
          <cell r="AG190" t="str">
            <v>Yes</v>
          </cell>
          <cell r="AH190" t="str">
            <v>No</v>
          </cell>
        </row>
        <row r="191">
          <cell r="A191" t="str">
            <v>IAR0000292</v>
          </cell>
          <cell r="B191">
            <v>11</v>
          </cell>
          <cell r="C191" t="str">
            <v>Marie Greenfield (MAGR2)</v>
          </cell>
          <cell r="D191">
            <v>43220.533204282401</v>
          </cell>
          <cell r="F191" t="str">
            <v>Information Governance Toolkit including Extranet</v>
          </cell>
          <cell r="G191" t="str">
            <v xml:space="preserve">Department of Health policy delivery vehicle for information governance requirements.  Holds general advice and guidance and a performance self assessment tool.   </v>
          </cell>
          <cell r="H191" t="str">
            <v>30/04/2004</v>
          </cell>
          <cell r="I191" t="str">
            <v>30/04/2018</v>
          </cell>
          <cell r="J191" t="str">
            <v>Of a confidential or personal nature relating to staff</v>
          </cell>
          <cell r="K191" t="str">
            <v>External IG P0479/03</v>
          </cell>
          <cell r="L191" t="str">
            <v>Marie Greenfield ( MAGR2 )</v>
          </cell>
          <cell r="M191"/>
          <cell r="N191" t="str">
            <v>Organisation, Recording</v>
          </cell>
          <cell r="O191"/>
          <cell r="P191" t="str">
            <v>Commencement order</v>
          </cell>
          <cell r="Q191" t="str">
            <v>Data Controller</v>
          </cell>
          <cell r="S191"/>
          <cell r="T191" t="str">
            <v>The data subject has given consent to the processing of his or her personal data for one or more specific purposes</v>
          </cell>
          <cell r="U191"/>
          <cell r="W191" t="str">
            <v>Yes</v>
          </cell>
          <cell r="X191" t="str">
            <v>No</v>
          </cell>
          <cell r="Y191" t="str">
            <v>Yes</v>
          </cell>
          <cell r="Z191" t="str">
            <v>No</v>
          </cell>
          <cell r="AA191" t="str">
            <v>No</v>
          </cell>
          <cell r="AB191" t="str">
            <v>Yes</v>
          </cell>
          <cell r="AC191" t="str">
            <v>No</v>
          </cell>
          <cell r="AD191" t="str">
            <v>Yes</v>
          </cell>
          <cell r="AE191" t="str">
            <v>8 years</v>
          </cell>
          <cell r="AF191"/>
          <cell r="AG191" t="str">
            <v>Yes</v>
          </cell>
          <cell r="AI191" t="str">
            <v>IAR0000292</v>
          </cell>
        </row>
        <row r="192">
          <cell r="A192" t="str">
            <v>IAR0000303</v>
          </cell>
          <cell r="B192">
            <v>14</v>
          </cell>
          <cell r="C192" t="str">
            <v>Michael Presneill (MIPR1)</v>
          </cell>
          <cell r="D192">
            <v>43213.430521724498</v>
          </cell>
          <cell r="F192" t="str">
            <v>Source code repositories (currently using Subversion,  VSS &amp; VC/m &amp; TFS) (IAR 337)</v>
          </cell>
          <cell r="G192" t="str">
            <v>Software version control library &amp; distribution</v>
          </cell>
          <cell r="H192" t="str">
            <v>01/01/1994</v>
          </cell>
          <cell r="I192"/>
          <cell r="J192" t="str">
            <v>Other confidential or personal data (e.g. finance or contracts etc)</v>
          </cell>
          <cell r="K192" t="str">
            <v>SSD Development and Assurance P0470/06</v>
          </cell>
          <cell r="L192" t="str">
            <v>Joan Foreman ( JOFO )</v>
          </cell>
          <cell r="M192" t="str">
            <v>TBA,Michael Presneill ( MIPR1 )</v>
          </cell>
          <cell r="N192" t="str">
            <v>Other (Please specify)</v>
          </cell>
          <cell r="O192" t="str">
            <v>The storage and management of source code repositories</v>
          </cell>
          <cell r="P192" t="str">
            <v>Additional functions (s.270 of Health and Social Care Act 2012)</v>
          </cell>
          <cell r="S192"/>
          <cell r="U192"/>
          <cell r="X192" t="str">
            <v>No</v>
          </cell>
          <cell r="Y192" t="str">
            <v>No</v>
          </cell>
          <cell r="Z192" t="str">
            <v>No</v>
          </cell>
          <cell r="AA192" t="str">
            <v>No</v>
          </cell>
          <cell r="AB192" t="str">
            <v>Yes</v>
          </cell>
          <cell r="AC192" t="str">
            <v>Yes</v>
          </cell>
          <cell r="AD192" t="str">
            <v>No</v>
          </cell>
          <cell r="AE192" t="str">
            <v>Exception (Please specify)</v>
          </cell>
          <cell r="AF192" t="str">
            <v xml:space="preserve">The information retained is source code and not data </v>
          </cell>
          <cell r="AG192" t="str">
            <v>No</v>
          </cell>
          <cell r="AI192" t="str">
            <v>IAR0000303</v>
          </cell>
        </row>
        <row r="193">
          <cell r="A193" t="str">
            <v>IAR0000305</v>
          </cell>
          <cell r="B193">
            <v>9</v>
          </cell>
          <cell r="C193" t="str">
            <v>John Pinder (JYP)</v>
          </cell>
          <cell r="D193">
            <v>43208.401082673598</v>
          </cell>
          <cell r="F193" t="str">
            <v>National Service Desk (NSD) (IAR 908)</v>
          </cell>
          <cell r="G193" t="str">
            <v>Operating from the Contact Centre, HSCIC National Service Desk provides a First Line IT Support / Incident Logging Service to National Programme end users via their Local Service Desk, super users directly and resolver groups.</v>
          </cell>
          <cell r="H193"/>
          <cell r="I193"/>
          <cell r="J193" t="str">
            <v>Of a confidential or personal nature relating to patients, service users or the public</v>
          </cell>
          <cell r="K193" t="str">
            <v>Integration P0046/04</v>
          </cell>
          <cell r="L193" t="str">
            <v>John Pinder ( JYP )</v>
          </cell>
          <cell r="M193" t="str">
            <v>John Pinder ( JYP ),Anita Bunt ( ANBU ),Michael Presneill ( MIPR1 )</v>
          </cell>
          <cell r="N193" t="str">
            <v>Disclosure by transmission, Dissemination or otherwise making available, Other (Please specify), Recording, Retrieval, Storage, Use</v>
          </cell>
          <cell r="O193" t="str">
            <v>Other (Activities involve capturing/recording support requests from requestors, allocating/transmitting them to internal or external parties to update, managing them centrally, allowing requestors to update and retrieve them, and reporting and analysis of them to improve the service)</v>
          </cell>
          <cell r="P193" t="str">
            <v>Additional functions (s.270 of Health and Social Care Act 2012)</v>
          </cell>
          <cell r="Q193" t="str">
            <v>Data Controller</v>
          </cell>
          <cell r="S193"/>
          <cell r="T193" t="str">
            <v>Processing is necessary for the performance of a task carried out in the public interest or in the exercise of official authority vested in the controller</v>
          </cell>
          <cell r="U193"/>
          <cell r="W193" t="str">
            <v>Yes</v>
          </cell>
          <cell r="X193" t="str">
            <v>Yes</v>
          </cell>
          <cell r="Y193" t="str">
            <v>Yes</v>
          </cell>
          <cell r="Z193" t="str">
            <v>Yes</v>
          </cell>
          <cell r="AA193" t="str">
            <v>Yes</v>
          </cell>
          <cell r="AB193" t="str">
            <v>Yes</v>
          </cell>
          <cell r="AC193" t="str">
            <v>Yes</v>
          </cell>
          <cell r="AD193" t="str">
            <v>Yes</v>
          </cell>
          <cell r="AE193" t="str">
            <v>8 years</v>
          </cell>
          <cell r="AF193"/>
          <cell r="AG193" t="str">
            <v>No</v>
          </cell>
          <cell r="AI193" t="e">
            <v>#N/A</v>
          </cell>
        </row>
        <row r="194">
          <cell r="A194" t="str">
            <v>IAR0000307</v>
          </cell>
          <cell r="B194">
            <v>8</v>
          </cell>
          <cell r="C194" t="str">
            <v>John Martin (JOMA4)</v>
          </cell>
          <cell r="D194">
            <v>43208.622516932897</v>
          </cell>
          <cell r="F194" t="str">
            <v>Repeat Caller Service (IAR 947)</v>
          </cell>
          <cell r="G194" t="str">
            <v>Application support, maintenance and hosting of the Repeat Caller Service which identifieds Service Users who have been processed through the NHS 111 Service 3 or more times in a 96-hour period.</v>
          </cell>
          <cell r="H194" t="str">
            <v>01/01/14</v>
          </cell>
          <cell r="I194"/>
          <cell r="J194" t="str">
            <v>Of a confidential or personal nature relating to patients, service users or the public</v>
          </cell>
          <cell r="K194" t="str">
            <v>Repeat Caller Service P0606/01</v>
          </cell>
          <cell r="L194" t="str">
            <v>John Martin ( JOMA4 )</v>
          </cell>
          <cell r="M194" t="str">
            <v>John Martin ( JOMA4 )</v>
          </cell>
          <cell r="O194"/>
          <cell r="P194" t="str">
            <v>Not sure</v>
          </cell>
          <cell r="Q194" t="str">
            <v>Data Processor</v>
          </cell>
          <cell r="S194"/>
          <cell r="U194"/>
          <cell r="V194" t="str">
            <v>Yes</v>
          </cell>
          <cell r="X194" t="str">
            <v>Yes</v>
          </cell>
          <cell r="Y194" t="str">
            <v>Yes</v>
          </cell>
          <cell r="Z194" t="str">
            <v>Yes</v>
          </cell>
          <cell r="AB194" t="str">
            <v>Yes</v>
          </cell>
          <cell r="AC194" t="str">
            <v>Yes</v>
          </cell>
          <cell r="AD194" t="str">
            <v>Not sure</v>
          </cell>
          <cell r="AF194"/>
          <cell r="AG194" t="str">
            <v>Yes</v>
          </cell>
          <cell r="AH194" t="str">
            <v>No</v>
          </cell>
        </row>
        <row r="195">
          <cell r="A195" t="str">
            <v>IAR0000310</v>
          </cell>
          <cell r="B195">
            <v>10</v>
          </cell>
          <cell r="C195" t="str">
            <v>Carole Sheard (CASH3)</v>
          </cell>
          <cell r="D195">
            <v>43200.415168252301</v>
          </cell>
          <cell r="F195" t="str">
            <v>Training Quality Improvement Contacts Database</v>
          </cell>
          <cell r="G195" t="str">
            <v xml:space="preserve">Access database with contact details of external health and social care training contacts, including name, email, organisation, phone numbers and any training sessions attended. The information is used to inform these contacts on:
-  updates to the products provided by the TQI team 
-  share training information from other NHS Digital programmes 
-  request frontline training expertise when requested by NHS Digital programmes. </v>
          </cell>
          <cell r="H195" t="str">
            <v>04/11/2013</v>
          </cell>
          <cell r="I195"/>
          <cell r="J195" t="str">
            <v>Of a confidential or personal nature relating to patients, service users or the public</v>
          </cell>
          <cell r="K195" t="str">
            <v>Management and Training Assurance P0437/07</v>
          </cell>
          <cell r="L195" t="str">
            <v>Carole Sheard ( CASH3 )</v>
          </cell>
          <cell r="M195" t="str">
            <v>Jennifer Craggs ( JECR1 ),Eddie Whittle ( EDWH2 )</v>
          </cell>
          <cell r="N195" t="str">
            <v>Not sure</v>
          </cell>
          <cell r="O195"/>
          <cell r="P195" t="str">
            <v>Commencement order</v>
          </cell>
          <cell r="Q195" t="str">
            <v>Data Controller</v>
          </cell>
          <cell r="S195"/>
          <cell r="T195" t="str">
            <v>Processing is necessary for the performance of a task carried out in the public interest or in the exercise of official authority vested in the controller</v>
          </cell>
          <cell r="U195"/>
          <cell r="W195" t="str">
            <v>Yes</v>
          </cell>
          <cell r="X195" t="str">
            <v>No</v>
          </cell>
          <cell r="Y195" t="str">
            <v>Yes</v>
          </cell>
          <cell r="Z195" t="str">
            <v>No</v>
          </cell>
          <cell r="AA195" t="str">
            <v>No</v>
          </cell>
          <cell r="AB195" t="str">
            <v>Yes</v>
          </cell>
          <cell r="AC195" t="str">
            <v>Yes</v>
          </cell>
          <cell r="AD195" t="str">
            <v>Yes</v>
          </cell>
          <cell r="AE195" t="str">
            <v>Exception (Please specify)</v>
          </cell>
          <cell r="AF195" t="str">
            <v>Regular updates as records are deleted where contact no longer exists or following annual email to ask if they still want to receive information from us.</v>
          </cell>
          <cell r="AG195" t="str">
            <v>No</v>
          </cell>
          <cell r="AI195" t="str">
            <v>IAR0000310</v>
          </cell>
        </row>
        <row r="196">
          <cell r="A196" t="str">
            <v>IAR0000311</v>
          </cell>
          <cell r="B196">
            <v>10</v>
          </cell>
          <cell r="C196" t="str">
            <v>Sally Senior (SASE3)</v>
          </cell>
          <cell r="D196">
            <v>43231.461940544003</v>
          </cell>
          <cell r="F196" t="str">
            <v>Succession Planning</v>
          </cell>
          <cell r="G196" t="str">
            <v xml:space="preserve">Succession plans for the organisation which will contain successors identified and development required for the following groups:
ESM  (including Core and Extended EMT)
Band 9  
Business Critical roles 
 </v>
          </cell>
          <cell r="H196" t="str">
            <v>01/01/2018</v>
          </cell>
          <cell r="I196" t="str">
            <v>31/12/2018</v>
          </cell>
          <cell r="J196" t="str">
            <v>Of a confidential or personal nature relating to staff</v>
          </cell>
          <cell r="K196" t="str">
            <v>HR Innovation and Expert Services P0465/01</v>
          </cell>
          <cell r="L196" t="str">
            <v>Michelle Stansfield ( MIST5 )</v>
          </cell>
          <cell r="M196" t="str">
            <v>Sally Senior ( SASE3 )</v>
          </cell>
          <cell r="N196" t="str">
            <v>Recording, Storage</v>
          </cell>
          <cell r="O196"/>
          <cell r="P196" t="str">
            <v>Additional functions (s.270 of Health and Social Care Act 2012)</v>
          </cell>
          <cell r="Q196" t="str">
            <v>Data Controller</v>
          </cell>
          <cell r="S196"/>
          <cell r="T196" t="str">
            <v>Processing is necessary for the performance of a task carried out in the public interest or in the exercise of official authority vested in the controller</v>
          </cell>
          <cell r="U196"/>
          <cell r="W196" t="str">
            <v>Yes</v>
          </cell>
          <cell r="X196" t="str">
            <v>No</v>
          </cell>
          <cell r="Y196" t="str">
            <v>Yes</v>
          </cell>
          <cell r="Z196" t="str">
            <v>No</v>
          </cell>
          <cell r="AA196" t="str">
            <v>Yes</v>
          </cell>
          <cell r="AB196" t="str">
            <v>Yes</v>
          </cell>
          <cell r="AC196" t="str">
            <v>Yes</v>
          </cell>
          <cell r="AD196" t="str">
            <v>Yes</v>
          </cell>
          <cell r="AE196" t="str">
            <v>8 years</v>
          </cell>
          <cell r="AF196"/>
          <cell r="AG196" t="str">
            <v>Yes</v>
          </cell>
          <cell r="AI196" t="e">
            <v>#N/A</v>
          </cell>
        </row>
        <row r="197">
          <cell r="A197" t="str">
            <v>IAR0000312</v>
          </cell>
          <cell r="B197">
            <v>6</v>
          </cell>
          <cell r="C197" t="str">
            <v>Sally Senior (SASE3)</v>
          </cell>
          <cell r="D197">
            <v>43231.461434143501</v>
          </cell>
          <cell r="F197" t="str">
            <v>New Starter Survey</v>
          </cell>
          <cell r="G197" t="str">
            <v>Survey to analyse the experiences of new starters</v>
          </cell>
          <cell r="H197" t="str">
            <v>01/01/2018</v>
          </cell>
          <cell r="I197" t="str">
            <v>31/12/2018</v>
          </cell>
          <cell r="J197" t="str">
            <v>Of a confidential or personal nature relating to staff</v>
          </cell>
          <cell r="K197" t="str">
            <v>HR Innovation and Expert Services P0465/01</v>
          </cell>
          <cell r="L197" t="str">
            <v>Michelle Stansfield ( MIST5 )</v>
          </cell>
          <cell r="M197" t="str">
            <v>Sally Senior ( SASE3 ),Charlotte Goulding ( CHGO1 )</v>
          </cell>
          <cell r="N197" t="str">
            <v>Recording, Storage, Use</v>
          </cell>
          <cell r="O197"/>
          <cell r="P197" t="str">
            <v>Additional functions (s.270 of Health and Social Care Act 2012)</v>
          </cell>
          <cell r="Q197" t="str">
            <v>Data Controller</v>
          </cell>
          <cell r="S197"/>
          <cell r="T197" t="str">
            <v>The data subject has given consent to the processing of his or her personal data for one or more specific purposes</v>
          </cell>
          <cell r="U197"/>
          <cell r="W197" t="str">
            <v>Yes</v>
          </cell>
          <cell r="X197" t="str">
            <v>No</v>
          </cell>
          <cell r="Y197" t="str">
            <v>Yes</v>
          </cell>
          <cell r="Z197" t="str">
            <v>No</v>
          </cell>
          <cell r="AA197" t="str">
            <v>Yes</v>
          </cell>
          <cell r="AB197" t="str">
            <v>Yes</v>
          </cell>
          <cell r="AC197" t="str">
            <v>Yes</v>
          </cell>
          <cell r="AD197" t="str">
            <v>Yes</v>
          </cell>
          <cell r="AE197" t="str">
            <v>3 years</v>
          </cell>
          <cell r="AF197"/>
          <cell r="AG197" t="str">
            <v>Yes</v>
          </cell>
          <cell r="AI197" t="e">
            <v>#N/A</v>
          </cell>
        </row>
        <row r="198">
          <cell r="A198" t="str">
            <v>IAR0000313</v>
          </cell>
          <cell r="B198">
            <v>8</v>
          </cell>
          <cell r="C198" t="str">
            <v>Sally Senior (SASE3)</v>
          </cell>
          <cell r="D198">
            <v>43231.465894212997</v>
          </cell>
          <cell r="F198" t="str">
            <v>Employee Survey</v>
          </cell>
          <cell r="G198" t="str">
            <v>Survey to capture employees' experiences during employment</v>
          </cell>
          <cell r="H198" t="str">
            <v>01/01/2018</v>
          </cell>
          <cell r="I198" t="str">
            <v>31/12/2018</v>
          </cell>
          <cell r="J198" t="str">
            <v>Of a confidential or personal nature relating to staff</v>
          </cell>
          <cell r="K198" t="str">
            <v>HR Innovation and Expert Services P0465/01</v>
          </cell>
          <cell r="L198" t="str">
            <v>Michelle Stansfield ( MIST5 )</v>
          </cell>
          <cell r="M198" t="str">
            <v>Sally Senior ( SASE3 ),Charlotte Goulding ( CHGO1 )</v>
          </cell>
          <cell r="N198" t="str">
            <v>Recording, Storage, Use</v>
          </cell>
          <cell r="O198"/>
          <cell r="P198" t="str">
            <v>Additional functions (s.270 of Health and Social Care Act 2012)</v>
          </cell>
          <cell r="Q198" t="str">
            <v>Data Controller</v>
          </cell>
          <cell r="S198"/>
          <cell r="T198" t="str">
            <v>The data subject has given consent to the processing of his or her personal data for one or more specific purposes</v>
          </cell>
          <cell r="U198"/>
          <cell r="W198" t="str">
            <v>Yes</v>
          </cell>
          <cell r="X198" t="str">
            <v>No</v>
          </cell>
          <cell r="Y198" t="str">
            <v>Yes</v>
          </cell>
          <cell r="Z198" t="str">
            <v>No</v>
          </cell>
          <cell r="AA198" t="str">
            <v>Yes</v>
          </cell>
          <cell r="AB198" t="str">
            <v>Yes</v>
          </cell>
          <cell r="AC198" t="str">
            <v>Yes</v>
          </cell>
          <cell r="AD198" t="str">
            <v>Yes</v>
          </cell>
          <cell r="AE198" t="str">
            <v>8 years</v>
          </cell>
          <cell r="AF198"/>
          <cell r="AG198" t="str">
            <v>Yes</v>
          </cell>
          <cell r="AI198" t="e">
            <v>#N/A</v>
          </cell>
        </row>
        <row r="199">
          <cell r="A199" t="str">
            <v>IAR0000314</v>
          </cell>
          <cell r="B199">
            <v>7</v>
          </cell>
          <cell r="C199" t="str">
            <v>Sally Senior (SASE3)</v>
          </cell>
          <cell r="D199">
            <v>43231.460641550897</v>
          </cell>
          <cell r="F199" t="str">
            <v>Exit Survey</v>
          </cell>
          <cell r="G199" t="str">
            <v>To capture the experiences of employees leaving NHS Digital</v>
          </cell>
          <cell r="H199" t="str">
            <v>01/01/2018</v>
          </cell>
          <cell r="I199" t="str">
            <v>31/12/2018</v>
          </cell>
          <cell r="J199" t="str">
            <v>Of a confidential or personal nature relating to staff</v>
          </cell>
          <cell r="K199" t="str">
            <v>HR Innovation and Expert Services P0465/01</v>
          </cell>
          <cell r="L199" t="str">
            <v>Michelle Stansfield ( MIST5 )</v>
          </cell>
          <cell r="M199" t="str">
            <v>Sally Senior ( SASE3 ),Charlotte Goulding ( CHGO1 )</v>
          </cell>
          <cell r="N199" t="str">
            <v>Recording, Storage, Use</v>
          </cell>
          <cell r="O199"/>
          <cell r="P199" t="str">
            <v>Additional functions (s.270 of Health and Social Care Act 2012)</v>
          </cell>
          <cell r="Q199" t="str">
            <v>Data Controller</v>
          </cell>
          <cell r="S199"/>
          <cell r="T199" t="str">
            <v>The data subject has given consent to the processing of his or her personal data for one or more specific purposes</v>
          </cell>
          <cell r="U199"/>
          <cell r="W199" t="str">
            <v>Yes</v>
          </cell>
          <cell r="X199" t="str">
            <v>No</v>
          </cell>
          <cell r="Y199" t="str">
            <v>Yes</v>
          </cell>
          <cell r="Z199" t="str">
            <v>No</v>
          </cell>
          <cell r="AA199" t="str">
            <v>Yes</v>
          </cell>
          <cell r="AB199" t="str">
            <v>Yes</v>
          </cell>
          <cell r="AC199" t="str">
            <v>Yes</v>
          </cell>
          <cell r="AD199" t="str">
            <v>Yes</v>
          </cell>
          <cell r="AE199" t="str">
            <v>3 years</v>
          </cell>
          <cell r="AF199"/>
          <cell r="AG199" t="str">
            <v>Yes</v>
          </cell>
          <cell r="AI199" t="e">
            <v>#N/A</v>
          </cell>
        </row>
        <row r="200">
          <cell r="A200" t="str">
            <v>IAR0000315</v>
          </cell>
          <cell r="B200">
            <v>5</v>
          </cell>
          <cell r="C200" t="str">
            <v>Liam Coughlan (LICA2)</v>
          </cell>
          <cell r="D200">
            <v>43217.538802581003</v>
          </cell>
          <cell r="F200" t="str">
            <v>Simulated Phishing Training Tool</v>
          </cell>
          <cell r="G200" t="str">
            <v>A cloud based portal from an external supplier which allows simulated phishing campaigns to be run at health and care organisations request</v>
          </cell>
          <cell r="H200" t="str">
            <v>01/02/2018</v>
          </cell>
          <cell r="I200" t="str">
            <v>31/01/2021</v>
          </cell>
          <cell r="J200" t="str">
            <v>Of a confidential or personal nature relating to patients, service users or the public</v>
          </cell>
          <cell r="K200" t="str">
            <v>CSP Cyber Security Programme P0325/05</v>
          </cell>
          <cell r="L200" t="str">
            <v>Chris Flynn ( CHFL2 )</v>
          </cell>
          <cell r="M200" t="str">
            <v>Liam Coughlan ( LICA2 )</v>
          </cell>
          <cell r="N200" t="str">
            <v>Recording</v>
          </cell>
          <cell r="O200"/>
          <cell r="P200" t="str">
            <v>Direction (s.254 of Health &amp;amp; Social Care Act 2012)</v>
          </cell>
          <cell r="Q200" t="str">
            <v>Data Processor</v>
          </cell>
          <cell r="S200"/>
          <cell r="U200"/>
          <cell r="X200" t="str">
            <v>No</v>
          </cell>
          <cell r="Y200" t="str">
            <v>Yes</v>
          </cell>
          <cell r="Z200" t="str">
            <v>No</v>
          </cell>
          <cell r="AA200" t="str">
            <v>No</v>
          </cell>
          <cell r="AB200" t="str">
            <v>Yes</v>
          </cell>
          <cell r="AC200" t="str">
            <v>Yes</v>
          </cell>
          <cell r="AD200" t="str">
            <v>Yes</v>
          </cell>
          <cell r="AE200" t="str">
            <v>3 years</v>
          </cell>
          <cell r="AF200"/>
          <cell r="AG200" t="str">
            <v>Yes</v>
          </cell>
          <cell r="AH200" t="str">
            <v>No</v>
          </cell>
        </row>
        <row r="201">
          <cell r="A201" t="str">
            <v>IAR0000317</v>
          </cell>
          <cell r="B201">
            <v>8</v>
          </cell>
          <cell r="C201" t="str">
            <v>Clare Westrop (ECM)</v>
          </cell>
          <cell r="D201">
            <v>43230.739158796299</v>
          </cell>
          <cell r="F201" t="str">
            <v>Organ Donor Register (IAR Ref: 936)</v>
          </cell>
          <cell r="G201" t="str">
            <v xml:space="preserve">NHS Blood and Transplant (NHSBT) receives a twice weekly extract from the NHAIS systems of subjects who have opted on their GMS1 registration form that they wish to donate organs on their death. The extract is transmitted by Secure FTP. </v>
          </cell>
          <cell r="H201" t="str">
            <v>01/01/99</v>
          </cell>
          <cell r="I201" t="str">
            <v>31/12/19</v>
          </cell>
          <cell r="J201" t="str">
            <v>Of a confidential or personal nature relating to patients, service users or the public</v>
          </cell>
          <cell r="K201" t="str">
            <v>National Blood and Transplant P0608/01</v>
          </cell>
          <cell r="L201" t="str">
            <v>Clare Westrop ( ECM )</v>
          </cell>
          <cell r="M201" t="str">
            <v>Clare Westrop ( ECM )</v>
          </cell>
          <cell r="N201" t="str">
            <v>Consultation, Disclosure by transmission, Erasure or destruction, Organisation, Recording, Retrieval, Storage, Structuring</v>
          </cell>
          <cell r="O201"/>
          <cell r="P201" t="str">
            <v>Direction (s.254 of Health &amp;amp; Social Care Act 2012)</v>
          </cell>
          <cell r="Q201" t="str">
            <v>Data Processor</v>
          </cell>
          <cell r="S201"/>
          <cell r="U201"/>
          <cell r="V201" t="str">
            <v>Yes</v>
          </cell>
          <cell r="X201" t="str">
            <v>Yes</v>
          </cell>
          <cell r="Y201" t="str">
            <v>Yes</v>
          </cell>
          <cell r="Z201" t="str">
            <v>Yes</v>
          </cell>
          <cell r="AA201" t="str">
            <v>Yes</v>
          </cell>
          <cell r="AB201" t="str">
            <v>Yes</v>
          </cell>
          <cell r="AC201" t="str">
            <v>Yes</v>
          </cell>
          <cell r="AD201" t="str">
            <v>Yes</v>
          </cell>
          <cell r="AE201" t="str">
            <v>Exception (Please specify)</v>
          </cell>
          <cell r="AF201" t="str">
            <v>12 months (data exists in source systems)</v>
          </cell>
          <cell r="AG201" t="str">
            <v>No</v>
          </cell>
          <cell r="AH201" t="str">
            <v>No</v>
          </cell>
        </row>
        <row r="202">
          <cell r="A202" t="str">
            <v>IAR0000319</v>
          </cell>
          <cell r="B202">
            <v>10</v>
          </cell>
          <cell r="C202" t="str">
            <v>Carole Sheard (CASH3)</v>
          </cell>
          <cell r="D202">
            <v>43195.420059722201</v>
          </cell>
          <cell r="F202" t="str">
            <v>Education &amp; Training Standards Online Benchmarking Application (ESOBA)</v>
          </cell>
          <cell r="G202" t="str">
            <v xml:space="preserve">An application which is part of the Tracking Database. It was created by and is maintained by SSD.  It supports the NHS Digital Training Service Accreditation scheme which is managed by the Training Quality Improvement team in IGBA for: 
1. Self-assessment by data subject against Education and Training Standards in ESOBA 
2. Data Subject benchmarks to identify level of achievement against standards and uploads evidence 
3. Data subject submits benchmark for assessment against accreditation scheme
4. TQI team assess submission to confirm level of achievement (supported by site visit)
The application  contains evidence submitted by NHS training services and may include commercially sensitive documents from NHS organisations. 
An additional TSA database is maintained on a shared network drive. This holds information on each accredited training service for SLA reporting purposes: the name of primary contact and their organisation, dates relating to the stages of the TSA process, and comments on root-cause analysis if SLAs are not met.  
</v>
          </cell>
          <cell r="H202" t="str">
            <v>13/07/2010</v>
          </cell>
          <cell r="I202"/>
          <cell r="J202" t="str">
            <v>Of a confidential or personal nature relating to patients, service users or the public</v>
          </cell>
          <cell r="K202" t="str">
            <v>Management and Training Assurance P0437/07</v>
          </cell>
          <cell r="L202" t="str">
            <v>Carole Sheard ( CASH3 )</v>
          </cell>
          <cell r="M202" t="str">
            <v>Jennifer Craggs ( JECR1 ),Eddie Whittle ( EDWH2 )</v>
          </cell>
          <cell r="N202" t="str">
            <v>Consultation, Recording, Storage</v>
          </cell>
          <cell r="O202"/>
          <cell r="P202" t="str">
            <v>Commencement order</v>
          </cell>
          <cell r="Q202" t="str">
            <v>Joint Data Controller</v>
          </cell>
          <cell r="R202" t="str">
            <v>DH</v>
          </cell>
          <cell r="S202"/>
          <cell r="T202" t="str">
            <v>Processing is necessary for compliance with a legal obligation to which the controller is subject</v>
          </cell>
          <cell r="U202"/>
          <cell r="W202" t="str">
            <v>Yes</v>
          </cell>
          <cell r="X202" t="str">
            <v>No</v>
          </cell>
          <cell r="Y202" t="str">
            <v>Yes</v>
          </cell>
          <cell r="Z202" t="str">
            <v>No</v>
          </cell>
          <cell r="AA202" t="str">
            <v>Yes</v>
          </cell>
          <cell r="AB202" t="str">
            <v>Yes</v>
          </cell>
          <cell r="AC202" t="str">
            <v>Yes</v>
          </cell>
          <cell r="AD202" t="str">
            <v>Yes</v>
          </cell>
          <cell r="AE202" t="str">
            <v>8 years</v>
          </cell>
          <cell r="AF202"/>
          <cell r="AG202" t="str">
            <v>No</v>
          </cell>
          <cell r="AI202" t="str">
            <v>IAR0000319</v>
          </cell>
        </row>
        <row r="203">
          <cell r="A203" t="str">
            <v>IAR0000320</v>
          </cell>
          <cell r="B203">
            <v>7</v>
          </cell>
          <cell r="C203" t="str">
            <v>Jon Maslen (JOMA5)</v>
          </cell>
          <cell r="D203">
            <v>43215.384452349499</v>
          </cell>
          <cell r="F203" t="str">
            <v>Child Protection - Information Sharing</v>
          </cell>
          <cell r="G203" t="str">
            <v>Sharing of Local Authority Child Protection Plans with NHS Unscheduled Care Settings for Clinical reference / awareness.
This is done via data transfer from the LAs to the Spine and then via data transfer from the Spine to the NHS Unscheduled care settings.</v>
          </cell>
          <cell r="H203" t="str">
            <v>12/04/2010</v>
          </cell>
          <cell r="I203"/>
          <cell r="J203" t="str">
            <v>Of a confidential or personal nature relating to patients, service users or the public</v>
          </cell>
          <cell r="K203" t="str">
            <v>Child Protection - Information Sharing Activities P0004/02</v>
          </cell>
          <cell r="L203" t="str">
            <v>Penny Coulthard ( PECO2 )</v>
          </cell>
          <cell r="M203" t="str">
            <v>Jon Maslen ( JOMA5 )</v>
          </cell>
          <cell r="N203" t="str">
            <v>Dissemination or otherwise making available, Storage</v>
          </cell>
          <cell r="O203"/>
          <cell r="P203" t="str">
            <v>Commencement order, Other (Please specify)</v>
          </cell>
          <cell r="Q203" t="str">
            <v>Data Processor</v>
          </cell>
          <cell r="S203"/>
          <cell r="U203"/>
          <cell r="V203" t="str">
            <v>Unknown</v>
          </cell>
          <cell r="X203" t="str">
            <v>Yes</v>
          </cell>
          <cell r="Y203" t="str">
            <v>Yes</v>
          </cell>
          <cell r="Z203" t="str">
            <v>No</v>
          </cell>
          <cell r="AA203" t="str">
            <v>Yes</v>
          </cell>
          <cell r="AB203" t="str">
            <v>Yes</v>
          </cell>
          <cell r="AC203" t="str">
            <v>No, but a Privacy Impact Assessment (PIA) exists</v>
          </cell>
          <cell r="AD203" t="str">
            <v>Yes</v>
          </cell>
          <cell r="AE203" t="str">
            <v>Exception (Please specify)</v>
          </cell>
          <cell r="AF203" t="str">
            <v>Data is retained whilst existing Child Protection Plans are in place / live. And is then kept for a further 365 days following their conclusion.</v>
          </cell>
          <cell r="AG203" t="str">
            <v>No</v>
          </cell>
          <cell r="AH203" t="str">
            <v>No</v>
          </cell>
        </row>
        <row r="204">
          <cell r="A204" t="str">
            <v>IAR0000321</v>
          </cell>
          <cell r="B204">
            <v>10</v>
          </cell>
          <cell r="C204" t="str">
            <v>Seph O'Connell (SEOC1)</v>
          </cell>
          <cell r="D204">
            <v>43231.631961261599</v>
          </cell>
          <cell r="F204" t="str">
            <v>Zed Attack Proxy (ZAP)</v>
          </cell>
          <cell r="G204" t="str">
            <v>AppCheck NG Web Application Scanner for providing external assurance scans of all NHS.UK web facing assets</v>
          </cell>
          <cell r="H204" t="str">
            <v>02/01/2018</v>
          </cell>
          <cell r="I204" t="str">
            <v>02/01/2019</v>
          </cell>
          <cell r="J204" t="str">
            <v>Relating to non- confidential/ non- personal data</v>
          </cell>
          <cell r="K204" t="str">
            <v>NHS Choices Live Service (MVS) P0460/04</v>
          </cell>
          <cell r="L204" t="str">
            <v>Andy Callow ( ANCA8 )</v>
          </cell>
          <cell r="M204" t="str">
            <v>Emmanuel Kyei ( EMKY1 ),Seph O'Connell ( SEOC1 )</v>
          </cell>
          <cell r="O204"/>
          <cell r="S204"/>
          <cell r="U204"/>
          <cell r="AB204" t="str">
            <v>Yes</v>
          </cell>
          <cell r="AC204" t="str">
            <v>Yes</v>
          </cell>
          <cell r="AD204" t="str">
            <v>Yes</v>
          </cell>
          <cell r="AF204"/>
          <cell r="AG204" t="str">
            <v>No</v>
          </cell>
          <cell r="AH204" t="str">
            <v>No</v>
          </cell>
        </row>
        <row r="205">
          <cell r="A205" t="str">
            <v>IAR0000322</v>
          </cell>
          <cell r="B205">
            <v>6</v>
          </cell>
          <cell r="C205" t="str">
            <v>Oliver Smith (OLSM1)</v>
          </cell>
          <cell r="D205">
            <v>43214.477122338001</v>
          </cell>
          <cell r="F205" t="str">
            <v>Birth Notifications</v>
          </cell>
          <cell r="G205" t="str">
            <v>Records extracted from the SPINE containing details of birth events submitted by trusts to the SPINE. As part of this overall process NHS numbers are allocated to newborns, and the dataset contains an explicit linkage between newborns and mothers. 
This dataset is the only perpetuated source of data elements such as birth weight and other 'clinical' variables which are only held in PDS for purposes of birth registration tracing for a limited period of time. 
Earlier years of data (prior to 2015) do not have the same richness of data items as the post-2015 data, and the earlier years of data do not have same levels of data completeness in terms for such items as mothers' nhs numbers. 
Data are updated weekly and processed by Data Management Services and held as a central asset for linkage and analysis. These data are also available through DARS for dissemination to customers.</v>
          </cell>
          <cell r="H205" t="str">
            <v>29/10/2002</v>
          </cell>
          <cell r="I205"/>
          <cell r="J205" t="str">
            <v>Of a confidential or personal nature relating to patients, service users or the public</v>
          </cell>
          <cell r="K205" t="str">
            <v>Data Management Environment P0449/04</v>
          </cell>
          <cell r="L205" t="str">
            <v>Stephen Smith ( STSM )</v>
          </cell>
          <cell r="M205" t="str">
            <v>Oliver Smith ( OLSM1 )</v>
          </cell>
          <cell r="N205" t="str">
            <v>Dissemination or otherwise making available, Other (Please specify), Storage, Use</v>
          </cell>
          <cell r="O205" t="str">
            <v>Linkage to other datasets and permitted by relevant IAOs, and legal basis for disseminations</v>
          </cell>
          <cell r="P205" t="str">
            <v>Direction (s.254 of Health &amp;amp; Social Care Act 2012)</v>
          </cell>
          <cell r="Q205" t="str">
            <v>Data Controller</v>
          </cell>
          <cell r="S205"/>
          <cell r="T205" t="str">
            <v>Processing is necessary for the performance of a task carried out in the public interest or in the exercise of official authority vested in the controller</v>
          </cell>
          <cell r="U205"/>
          <cell r="W205" t="str">
            <v>Yes</v>
          </cell>
          <cell r="X205" t="str">
            <v>Yes</v>
          </cell>
          <cell r="Y205" t="str">
            <v>Yes</v>
          </cell>
          <cell r="Z205" t="str">
            <v>Yes</v>
          </cell>
          <cell r="AA205" t="str">
            <v>Yes</v>
          </cell>
          <cell r="AB205" t="str">
            <v>Yes</v>
          </cell>
          <cell r="AC205" t="str">
            <v>Yes</v>
          </cell>
          <cell r="AD205" t="str">
            <v>Yes</v>
          </cell>
          <cell r="AE205" t="str">
            <v>Exception (Please specify)</v>
          </cell>
          <cell r="AF205" t="str">
            <v>Currently set for 20 years but to reviewed in 5 years</v>
          </cell>
          <cell r="AG205" t="str">
            <v>No</v>
          </cell>
          <cell r="AI205" t="str">
            <v>IAR0000322</v>
          </cell>
        </row>
        <row r="206">
          <cell r="A206" t="str">
            <v>IAR0000323</v>
          </cell>
          <cell r="B206">
            <v>5</v>
          </cell>
          <cell r="C206" t="str">
            <v>Amy Wilson (AMWI1)</v>
          </cell>
          <cell r="D206">
            <v>43217.684832951403</v>
          </cell>
          <cell r="F206" t="str">
            <v>Fit Notes (aka eMED3)</v>
          </cell>
          <cell r="G206" t="str">
            <v>Information provided by GP System Suppliers on the contents of fit notes (previously known as sick notes) provided by GP's in England, including reason for period of sickness, duration of fit note and advice on returning to work</v>
          </cell>
          <cell r="H206" t="str">
            <v>01/12/2014</v>
          </cell>
          <cell r="I206"/>
          <cell r="J206" t="str">
            <v>Relating to non- confidential/ non- personal data</v>
          </cell>
          <cell r="K206" t="str">
            <v>Primary Care Domain Service P0349/01</v>
          </cell>
          <cell r="L206" t="str">
            <v>Dave Roberts ( DARO1 )</v>
          </cell>
          <cell r="M206" t="str">
            <v>Amy Wilson ( AMWI1 )</v>
          </cell>
          <cell r="O206"/>
          <cell r="S206"/>
          <cell r="U206"/>
          <cell r="AB206" t="str">
            <v>Not sure</v>
          </cell>
          <cell r="AC206" t="str">
            <v>Yes</v>
          </cell>
          <cell r="AD206" t="str">
            <v>Yes</v>
          </cell>
          <cell r="AE206" t="str">
            <v>Exception (Please specify)</v>
          </cell>
          <cell r="AF206" t="str">
            <v>Awaiting confirmation</v>
          </cell>
          <cell r="AG206" t="str">
            <v>No</v>
          </cell>
          <cell r="AH206" t="str">
            <v>No</v>
          </cell>
        </row>
        <row r="207">
          <cell r="A207" t="str">
            <v>IAR0000324</v>
          </cell>
          <cell r="B207">
            <v>8</v>
          </cell>
          <cell r="C207" t="str">
            <v>Nick Armitage (NIAR1)</v>
          </cell>
          <cell r="D207">
            <v>43213.452365543999</v>
          </cell>
          <cell r="F207" t="str">
            <v>Old Workforce Census Non-Medical Data</v>
          </cell>
          <cell r="G207" t="str">
            <v>Historic data which underpins the workforce census publications prior to 2009. 
The Non Medical Census collection provided a detailed breakdown of the NHS Non Medical workforce across the country, and was used to support and inform a very wide range of national workforce policies, and the national workforce planning agenda.</v>
          </cell>
          <cell r="H207" t="str">
            <v>30/09/1982</v>
          </cell>
          <cell r="I207" t="str">
            <v>30/09/2009</v>
          </cell>
          <cell r="J207" t="str">
            <v>Of a confidential or personal nature relating to staff</v>
          </cell>
          <cell r="K207" t="str">
            <v>Workforce and Estates Activities P0272/01</v>
          </cell>
          <cell r="L207" t="str">
            <v>Kate Bedford ( KAAN2 )</v>
          </cell>
          <cell r="M207" t="str">
            <v>Nick Armitage ( NIAR1 )</v>
          </cell>
          <cell r="N207" t="str">
            <v>Not sure</v>
          </cell>
          <cell r="O207"/>
          <cell r="P207" t="str">
            <v>Commencement order</v>
          </cell>
          <cell r="Q207" t="str">
            <v>Joint Data Controller</v>
          </cell>
          <cell r="R207" t="str">
            <v>DH</v>
          </cell>
          <cell r="S207"/>
          <cell r="T207" t="str">
            <v>Processing is necessary for compliance with a legal obligation to which the controller is subject, Processing is necessary for the performance of a task carried out in the public interest or in the exercise of official authority vested in the controller</v>
          </cell>
          <cell r="U207"/>
          <cell r="W207" t="str">
            <v>Yes</v>
          </cell>
          <cell r="X207" t="str">
            <v>No</v>
          </cell>
          <cell r="Y207" t="str">
            <v>Yes</v>
          </cell>
          <cell r="Z207" t="str">
            <v>Yes</v>
          </cell>
          <cell r="AA207" t="str">
            <v>Yes</v>
          </cell>
          <cell r="AB207" t="str">
            <v>Yes</v>
          </cell>
          <cell r="AC207" t="str">
            <v>Yes</v>
          </cell>
          <cell r="AD207" t="str">
            <v>Yes</v>
          </cell>
          <cell r="AE207" t="str">
            <v>8 years</v>
          </cell>
          <cell r="AF207"/>
          <cell r="AG207" t="str">
            <v>No</v>
          </cell>
          <cell r="AI207" t="e">
            <v>#N/A</v>
          </cell>
        </row>
        <row r="208">
          <cell r="A208" t="str">
            <v>IAR0000326</v>
          </cell>
          <cell r="B208">
            <v>10</v>
          </cell>
          <cell r="C208" t="str">
            <v>Jane Winter (JAWI4)</v>
          </cell>
          <cell r="D208">
            <v>43206.826783449098</v>
          </cell>
          <cell r="F208" t="str">
            <v>Medication Safety</v>
          </cell>
          <cell r="G208" t="str">
            <v xml:space="preserve">Data on prescribing of certain medicines, linked to HES data </v>
          </cell>
          <cell r="H208" t="str">
            <v>22/01/2018</v>
          </cell>
          <cell r="I208"/>
          <cell r="J208" t="str">
            <v>Of a confidential or personal nature relating to patients, service users or the public</v>
          </cell>
          <cell r="K208" t="str">
            <v>Prescribing and Medicines Information and Analysis P0275/02</v>
          </cell>
          <cell r="L208" t="str">
            <v>Jane Winter ( JAWI4 )</v>
          </cell>
          <cell r="M208" t="str">
            <v>Ian Bullard ( IABU1 )</v>
          </cell>
          <cell r="N208" t="str">
            <v>Alignment or combination, Dissemination or otherwise making available, Storage</v>
          </cell>
          <cell r="O208"/>
          <cell r="P208" t="str">
            <v>Direction (s.254 of Health &amp;amp; Social Care Act 2012)</v>
          </cell>
          <cell r="Q208" t="str">
            <v>Joint Data Controller</v>
          </cell>
          <cell r="R208" t="str">
            <v>DH</v>
          </cell>
          <cell r="S208"/>
          <cell r="T208" t="str">
            <v>Processing is necessary for compliance with a legal obligation to which the controller is subject</v>
          </cell>
          <cell r="U208"/>
          <cell r="W208" t="str">
            <v>Yes</v>
          </cell>
          <cell r="X208" t="str">
            <v>Yes</v>
          </cell>
          <cell r="Y208" t="str">
            <v>Yes</v>
          </cell>
          <cell r="Z208" t="str">
            <v>Yes</v>
          </cell>
          <cell r="AA208" t="str">
            <v>No</v>
          </cell>
          <cell r="AB208" t="str">
            <v>Yes</v>
          </cell>
          <cell r="AC208" t="str">
            <v>Yes</v>
          </cell>
          <cell r="AD208" t="str">
            <v>Yes</v>
          </cell>
          <cell r="AE208" t="str">
            <v>Exception (Please specify)</v>
          </cell>
          <cell r="AF208" t="str">
            <v>Expiration of Data Sharing Agreement</v>
          </cell>
          <cell r="AG208" t="str">
            <v>No</v>
          </cell>
          <cell r="AI208" t="str">
            <v>IAR0000326</v>
          </cell>
        </row>
        <row r="209">
          <cell r="A209" t="str">
            <v>IAR0000327</v>
          </cell>
          <cell r="B209">
            <v>8</v>
          </cell>
          <cell r="C209" t="str">
            <v>Paul Fixter (PAFI1)</v>
          </cell>
          <cell r="D209">
            <v>43213.677549537002</v>
          </cell>
          <cell r="F209" t="str">
            <v>NHS Digital Business Continuity Management System Toolset</v>
          </cell>
          <cell r="G209" t="str">
            <v>The  Business Continuity Management System toolset, provided by external provider Continuity², is an integrated business continuity Quality Management System web based tool.
It is designed to assist with the day to day management of NHS Digital’s Business Continuity Management System (BCMS). 
The software enables users to create, store, manage and distribute business continuity and IT service continuity plans and conduct business impact analysis. 
The toolset will be used to assist with the scheduling and carrying out of plan exercises, with results reported via the system. 
The toolset will also be used for contacting and notification of personnel during incidents and exercises. 
The system provides audit capability with Management Information and reporting available via the system. It will be used to audit the management system for compliance with the ISO 22301 standard.</v>
          </cell>
          <cell r="H209" t="str">
            <v>06/09/2016</v>
          </cell>
          <cell r="I209"/>
          <cell r="J209" t="str">
            <v>Of a confidential or personal nature relating to staff</v>
          </cell>
          <cell r="K209" t="str">
            <v>BCMS Implementation Project P0468/01</v>
          </cell>
          <cell r="L209" t="str">
            <v>Ian Spence ( XXIS )</v>
          </cell>
          <cell r="M209" t="str">
            <v>Mark Moody,Paul Fixter ( PAFI1 )</v>
          </cell>
          <cell r="N209" t="str">
            <v>Adaptation or alteration, Consultation, Disclosure by transmission, Dissemination or otherwise making available, Erasure or destruction, Organisation, Recording, Retrieval, Storage, Structuring, Use</v>
          </cell>
          <cell r="O209"/>
          <cell r="P209" t="str">
            <v>Additional functions (s.270 of Health and Social Care Act 2012)</v>
          </cell>
          <cell r="Q209" t="str">
            <v>Data Controller</v>
          </cell>
          <cell r="S209"/>
          <cell r="T209" t="str">
            <v>The data subject has given consent to the processing of his or her personal data for one or more specific purposes</v>
          </cell>
          <cell r="U209"/>
          <cell r="W209" t="str">
            <v>Yes</v>
          </cell>
          <cell r="X209" t="str">
            <v>No</v>
          </cell>
          <cell r="Y209" t="str">
            <v>Yes</v>
          </cell>
          <cell r="Z209" t="str">
            <v>No</v>
          </cell>
          <cell r="AA209" t="str">
            <v>No</v>
          </cell>
          <cell r="AB209" t="str">
            <v>Yes</v>
          </cell>
          <cell r="AC209" t="str">
            <v>Yes</v>
          </cell>
          <cell r="AD209" t="str">
            <v>No</v>
          </cell>
          <cell r="AF209"/>
          <cell r="AG209" t="str">
            <v>No</v>
          </cell>
          <cell r="AI209" t="str">
            <v>IAR0000327</v>
          </cell>
        </row>
        <row r="210">
          <cell r="A210" t="str">
            <v>IAR0000328</v>
          </cell>
          <cell r="B210">
            <v>12</v>
          </cell>
          <cell r="C210" t="str">
            <v>Seph O'Connell (SEOC1)</v>
          </cell>
          <cell r="D210">
            <v>43222.666048229199</v>
          </cell>
          <cell r="F210" t="str">
            <v>NHS.UK email marketing customer database</v>
          </cell>
          <cell r="G210" t="str">
            <v>Contact lists of all users signed up to NHS.UK (NHS Choices) email marketing programmes:
-Monthly "Your Health" newsletter 
-12 week weight loss plan
-6 week Dementia Information Service</v>
          </cell>
          <cell r="H210"/>
          <cell r="I210"/>
          <cell r="J210" t="str">
            <v>Of a confidential or personal nature relating to patients, service users or the public</v>
          </cell>
          <cell r="K210" t="str">
            <v>NHS Choices Live Service (MVS) P0460/04</v>
          </cell>
          <cell r="L210" t="str">
            <v>Andy Callow ( ANCA8 )</v>
          </cell>
          <cell r="M210" t="str">
            <v>Seph O'Connell ( SEOC1 ),Emmanuel Kyei ( EMKY1 ),George London ( GELO2 )</v>
          </cell>
          <cell r="N210" t="str">
            <v>Disclosure by transmission, Use</v>
          </cell>
          <cell r="O210"/>
          <cell r="P210" t="str">
            <v>Other (Please specify)</v>
          </cell>
          <cell r="Q210" t="str">
            <v>Data Controller</v>
          </cell>
          <cell r="S210"/>
          <cell r="T210" t="str">
            <v>The data subject has given consent to the processing of his or her personal data for one or more specific purposes</v>
          </cell>
          <cell r="U210"/>
          <cell r="W210" t="str">
            <v>Yes</v>
          </cell>
          <cell r="X210" t="str">
            <v>No</v>
          </cell>
          <cell r="Y210" t="str">
            <v>Yes</v>
          </cell>
          <cell r="Z210" t="str">
            <v>No</v>
          </cell>
          <cell r="AA210" t="str">
            <v>No</v>
          </cell>
          <cell r="AB210" t="str">
            <v>Yes</v>
          </cell>
          <cell r="AC210" t="str">
            <v>Yes</v>
          </cell>
          <cell r="AD210" t="str">
            <v>No</v>
          </cell>
          <cell r="AE210" t="str">
            <v>Exception (Please specify)</v>
          </cell>
          <cell r="AF210" t="str">
            <v>queried</v>
          </cell>
          <cell r="AG210" t="str">
            <v>No</v>
          </cell>
          <cell r="AI210" t="e">
            <v>#N/A</v>
          </cell>
        </row>
        <row r="211">
          <cell r="A211" t="str">
            <v>IAR0000329</v>
          </cell>
          <cell r="B211">
            <v>2</v>
          </cell>
          <cell r="C211" t="str">
            <v>Chris Fleming (CHFL3)</v>
          </cell>
          <cell r="D211">
            <v>43136.3845246528</v>
          </cell>
          <cell r="F211" t="str">
            <v>111 Online (Pathways) Dataset</v>
          </cell>
          <cell r="G211" t="str">
            <v xml:space="preserve">Data gathered and stored through the operation of the 111 Online (Pathways) Digital Service operated by NHS Digital. </v>
          </cell>
          <cell r="H211" t="str">
            <v>23/3/2017</v>
          </cell>
          <cell r="I211"/>
          <cell r="J211" t="str">
            <v>Of a confidential or personal nature relating to staff</v>
          </cell>
          <cell r="K211" t="str">
            <v>PO436/2</v>
          </cell>
          <cell r="L211" t="str">
            <v>Chris Fleming ( CHFL3 )</v>
          </cell>
          <cell r="N211" t="str">
            <v>Recording, Retrieval, Storage, Structuring</v>
          </cell>
          <cell r="O211"/>
          <cell r="P211" t="str">
            <v>Direction (s.254 of Health &amp;amp; Social Care Act 2012)</v>
          </cell>
          <cell r="Q211" t="str">
            <v>Data Controller</v>
          </cell>
          <cell r="S211"/>
          <cell r="T211" t="str">
            <v>Processing is necessary for compliance with a legal obligation to which the controller is subject, Processing is necessary for the performance of a task carried out in the public interest or in the exercise of official authority vested in the controller, Processing is necessary in order to protect the vital interests of the data subject or of another natural person, The data subject has given consent to the processing of his or her personal data for one or more specific purposes</v>
          </cell>
          <cell r="U211"/>
          <cell r="W211" t="str">
            <v>Yes</v>
          </cell>
          <cell r="X211" t="str">
            <v>No</v>
          </cell>
          <cell r="Y211" t="str">
            <v>Yes</v>
          </cell>
          <cell r="Z211" t="str">
            <v>Yes</v>
          </cell>
          <cell r="AA211" t="str">
            <v>Yes</v>
          </cell>
          <cell r="AB211" t="str">
            <v>Yes</v>
          </cell>
          <cell r="AC211" t="str">
            <v>Yes</v>
          </cell>
          <cell r="AD211" t="str">
            <v>Yes</v>
          </cell>
          <cell r="AE211" t="str">
            <v>8 years</v>
          </cell>
          <cell r="AF211"/>
          <cell r="AG211" t="str">
            <v>No</v>
          </cell>
          <cell r="AI211" t="str">
            <v>IAR0000329</v>
          </cell>
        </row>
        <row r="212">
          <cell r="A212" t="str">
            <v>IAR0000330</v>
          </cell>
          <cell r="B212">
            <v>3</v>
          </cell>
          <cell r="C212" t="str">
            <v>Richard Irvine (RIIR1)</v>
          </cell>
          <cell r="D212">
            <v>43208.485910613403</v>
          </cell>
          <cell r="F212" t="str">
            <v>Ambulance Systems Indicators (AmbSYS)</v>
          </cell>
          <cell r="G212" t="str">
            <v>Along with AmbCO, AmbSYS comprises the NHS England Ambulance Quality Indicators (AQI) monthly publication. 
The AQI are for:
- Ambulance Services to manage the service they provide;
- NHS England and NHS Improvement to monitor the service, and respond to enquiries from the media and the public;
- Department of Health (DH) to brief ministers on performance and account to Parliament;
- Parliament, the media and the public to hold the public service organisations to account;
- Clinical Commissioning Groups to commission services.
For further details see https://www.england.nhs.uk/statistics/statistical-work-areas/ambulance-quality-indicators</v>
          </cell>
          <cell r="H212" t="str">
            <v>01/02/2018</v>
          </cell>
          <cell r="I212"/>
          <cell r="J212" t="str">
            <v>Other confidential or personal data (e.g. finance or contracts etc)</v>
          </cell>
          <cell r="K212" t="str">
            <v>Data Collection Service P0449/06</v>
          </cell>
          <cell r="L212" t="str">
            <v>Stephen Smith ( STSM )</v>
          </cell>
          <cell r="M212" t="str">
            <v>Richard Irvine ( RIIR1 )</v>
          </cell>
          <cell r="N212" t="str">
            <v>Disclosure by transmission, Recording, Storage, Structuring</v>
          </cell>
          <cell r="O212"/>
          <cell r="P212" t="str">
            <v>Direction (s.254 of Health &amp;amp; Social Care Act 2012)</v>
          </cell>
          <cell r="Q212" t="str">
            <v>Data Processor</v>
          </cell>
          <cell r="S212"/>
          <cell r="U212"/>
          <cell r="V212" t="str">
            <v>Yes</v>
          </cell>
          <cell r="X212" t="str">
            <v>No</v>
          </cell>
          <cell r="Y212" t="str">
            <v>No</v>
          </cell>
          <cell r="Z212" t="str">
            <v>No</v>
          </cell>
          <cell r="AA212" t="str">
            <v>No</v>
          </cell>
          <cell r="AB212" t="str">
            <v>Yes</v>
          </cell>
          <cell r="AC212" t="str">
            <v>No, but a Privacy Impact Assessment (PIA) exists</v>
          </cell>
          <cell r="AD212" t="str">
            <v>Not sure</v>
          </cell>
          <cell r="AF212"/>
          <cell r="AG212" t="str">
            <v>Yes</v>
          </cell>
          <cell r="AH212" t="str">
            <v>No</v>
          </cell>
        </row>
        <row r="213">
          <cell r="A213" t="str">
            <v>IAR0000331</v>
          </cell>
          <cell r="B213">
            <v>4</v>
          </cell>
          <cell r="C213" t="str">
            <v>Richard Irvine (RIIR1)</v>
          </cell>
          <cell r="D213">
            <v>43208.6371526968</v>
          </cell>
          <cell r="F213" t="str">
            <v>NHS 111 Weekly Situation Report (N111WSI2)</v>
          </cell>
          <cell r="G213" t="str">
            <v>Forms most of the NHS England NHS 111 monthly publication at https://www.england.nhs.uk/statistics/statistical-work-areas/nhs-111-minimum-data-set 
This publication enables:
- NHS 111 providers to manage the service they provide;
- NHS England and NHS Improvement to monitor the service, and respond to enquiries from the media and the public;
- The Department of Health (DH) to brief ministers on performance and account to Parliament;
- Parliament, the media and the public to hold the public service organisations to account;
- Clinical Commissioning Groups (CCGs) to commission services.</v>
          </cell>
          <cell r="H213" t="str">
            <v>01/02/2018</v>
          </cell>
          <cell r="I213"/>
          <cell r="J213" t="str">
            <v>Other confidential or personal data (e.g. finance or contracts etc)</v>
          </cell>
          <cell r="K213" t="str">
            <v>Data Collection Service P0449/06</v>
          </cell>
          <cell r="L213" t="str">
            <v>Stephen Smith ( STSM )</v>
          </cell>
          <cell r="M213" t="str">
            <v>Richard Irvine ( RIIR1 )</v>
          </cell>
          <cell r="N213" t="str">
            <v>Disclosure by transmission, Storage, Structuring</v>
          </cell>
          <cell r="O213"/>
          <cell r="P213" t="str">
            <v>Direction (s.254 of Health &amp;amp; Social Care Act 2012)</v>
          </cell>
          <cell r="Q213" t="str">
            <v>Data Processor</v>
          </cell>
          <cell r="S213"/>
          <cell r="U213"/>
          <cell r="V213" t="str">
            <v>Yes</v>
          </cell>
          <cell r="X213" t="str">
            <v>No</v>
          </cell>
          <cell r="Y213" t="str">
            <v>No</v>
          </cell>
          <cell r="Z213" t="str">
            <v>No</v>
          </cell>
          <cell r="AA213" t="str">
            <v>No</v>
          </cell>
          <cell r="AB213" t="str">
            <v>Yes</v>
          </cell>
          <cell r="AC213" t="str">
            <v>No, but a Privacy Impact Assessment (PIA) exists</v>
          </cell>
          <cell r="AD213" t="str">
            <v>Not sure</v>
          </cell>
          <cell r="AF213"/>
          <cell r="AG213" t="str">
            <v>Yes</v>
          </cell>
          <cell r="AH213" t="str">
            <v>No</v>
          </cell>
        </row>
        <row r="214">
          <cell r="A214" t="str">
            <v>IAR0000332</v>
          </cell>
          <cell r="B214">
            <v>3</v>
          </cell>
          <cell r="C214" t="str">
            <v>Richard Irvine (RIIR1)</v>
          </cell>
          <cell r="D214">
            <v>43208.637528206003</v>
          </cell>
          <cell r="F214" t="str">
            <v>Accident and Emergency (A&amp;E) Attendances and Emergency Admissions</v>
          </cell>
          <cell r="G214" t="str">
            <v>"The collection is required to monitor and assess Accident and Emergency (A&amp;E) performance as set in the NHS Mandate and NHS Constitution (At least 95% of patients should be seen, treated and discharged or admitted within 4 hrs of arrival). 
Data and guidance is available here: https://www.england.nhs.uk/statistics/statistical-work-areas/ae-waiting-times-and-activity/"</v>
          </cell>
          <cell r="H214" t="str">
            <v>01/02/2018</v>
          </cell>
          <cell r="I214"/>
          <cell r="J214" t="str">
            <v>Other confidential or personal data (e.g. finance or contracts etc)</v>
          </cell>
          <cell r="K214" t="str">
            <v>Data Collection Service P0449/06</v>
          </cell>
          <cell r="L214" t="str">
            <v>Stephen Smith ( STSM )</v>
          </cell>
          <cell r="M214" t="str">
            <v>Richard Irvine ( RIIR1 )</v>
          </cell>
          <cell r="N214" t="str">
            <v>Disclosure by transmission, Storage, Structuring</v>
          </cell>
          <cell r="O214"/>
          <cell r="P214" t="str">
            <v>Direction (s.254 of Health &amp;amp; Social Care Act 2012)</v>
          </cell>
          <cell r="Q214" t="str">
            <v>Data Processor</v>
          </cell>
          <cell r="S214"/>
          <cell r="U214"/>
          <cell r="V214" t="str">
            <v>Yes</v>
          </cell>
          <cell r="X214" t="str">
            <v>No</v>
          </cell>
          <cell r="Y214" t="str">
            <v>No</v>
          </cell>
          <cell r="Z214" t="str">
            <v>No</v>
          </cell>
          <cell r="AA214" t="str">
            <v>No</v>
          </cell>
          <cell r="AB214" t="str">
            <v>Yes</v>
          </cell>
          <cell r="AC214" t="str">
            <v>No, but a Privacy Impact Assessment (PIA) exists</v>
          </cell>
          <cell r="AD214" t="str">
            <v>Not sure</v>
          </cell>
          <cell r="AF214"/>
          <cell r="AG214" t="str">
            <v>Yes</v>
          </cell>
          <cell r="AH214" t="str">
            <v>No</v>
          </cell>
        </row>
        <row r="215">
          <cell r="A215" t="str">
            <v>IAR0000333</v>
          </cell>
          <cell r="B215">
            <v>3</v>
          </cell>
          <cell r="C215" t="str">
            <v>Richard Irvine (RIIR1)</v>
          </cell>
          <cell r="D215">
            <v>43208.638101122699</v>
          </cell>
          <cell r="F215" t="str">
            <v>Integrated Urgent Care Minimum Data Set</v>
          </cell>
          <cell r="G215" t="str">
            <v xml:space="preserve">"Development collection, likely to form part of the NHS England NHS 111 / Integrated Urgent Care monthly publication in future at www.england.nhs.uk/statistics/statistical-work-areas/nhs-111-minimum-data-set
This publication enables
- NHS 111 providers to manage the service they provide
- NHS England and NHS Improvement to monitor the service, and respond to enquiries from the media and the public
- The Department of Health (DH) to brief ministers on performance and account to Parliament
- Parliament, the media and the public to hold the public service organisations to account
- Clinical Commissioning Groups (CCGs) to commission services."
</v>
          </cell>
          <cell r="H215" t="str">
            <v>01/02/2018</v>
          </cell>
          <cell r="I215"/>
          <cell r="J215" t="str">
            <v>Other confidential or personal data (e.g. finance or contracts etc)</v>
          </cell>
          <cell r="K215" t="str">
            <v>Data Collection Service P0449/06</v>
          </cell>
          <cell r="L215" t="str">
            <v>Stephen Smith ( STSM )</v>
          </cell>
          <cell r="M215" t="str">
            <v>Richard Irvine ( RIIR1 )</v>
          </cell>
          <cell r="N215" t="str">
            <v>Disclosure by transmission, Recording, Storage, Structuring</v>
          </cell>
          <cell r="O215"/>
          <cell r="P215" t="str">
            <v>Direction (s.254 of Health &amp;amp; Social Care Act 2012)</v>
          </cell>
          <cell r="Q215" t="str">
            <v>Data Processor</v>
          </cell>
          <cell r="S215"/>
          <cell r="U215"/>
          <cell r="V215" t="str">
            <v>Yes</v>
          </cell>
          <cell r="X215" t="str">
            <v>No</v>
          </cell>
          <cell r="Y215" t="str">
            <v>No</v>
          </cell>
          <cell r="Z215" t="str">
            <v>No</v>
          </cell>
          <cell r="AA215" t="str">
            <v>No</v>
          </cell>
          <cell r="AB215" t="str">
            <v>Yes</v>
          </cell>
          <cell r="AC215" t="str">
            <v>No, but a Privacy Impact Assessment (PIA) exists</v>
          </cell>
          <cell r="AD215" t="str">
            <v>Not sure</v>
          </cell>
          <cell r="AF215"/>
          <cell r="AG215" t="str">
            <v>Yes</v>
          </cell>
          <cell r="AH215" t="str">
            <v>No</v>
          </cell>
        </row>
        <row r="216">
          <cell r="A216" t="str">
            <v>IAR0000334</v>
          </cell>
          <cell r="B216">
            <v>15</v>
          </cell>
          <cell r="C216" t="str">
            <v>Emmanuel Kyei (EMKY1)</v>
          </cell>
          <cell r="D216">
            <v>43224.646873460602</v>
          </cell>
          <cell r="F216" t="str">
            <v>NHS.UK - Cherwell</v>
          </cell>
          <cell r="G216" t="str">
            <v>The NHSUK instance of Cherwell Service Management</v>
          </cell>
          <cell r="H216" t="str">
            <v>01/03/2017</v>
          </cell>
          <cell r="I216"/>
          <cell r="J216" t="str">
            <v>Of a confidential or personal nature relating to patients, service users or the public</v>
          </cell>
          <cell r="K216" t="str">
            <v>Choices MVS - SM P0460/06</v>
          </cell>
          <cell r="L216" t="str">
            <v>Andy Callow ( ANCA8 )</v>
          </cell>
          <cell r="M216" t="str">
            <v>Jonathan Wilson ( jowi8 ),Seph O'Connell ( SEOC1 ),Emmanuel Kyei ( EMKY1 )</v>
          </cell>
          <cell r="O216"/>
          <cell r="P216" t="str">
            <v>Other (Please specify)</v>
          </cell>
          <cell r="Q216" t="str">
            <v>Data Controller</v>
          </cell>
          <cell r="S216"/>
          <cell r="T216" t="str">
            <v>Processing is necessary for compliance with a legal obligation to which the controller is subject, Processing is necessary for the performance of a task carried out in the public interest or in the exercise of official authority vested in the controller</v>
          </cell>
          <cell r="U216"/>
          <cell r="W216" t="str">
            <v>Yes</v>
          </cell>
          <cell r="X216" t="str">
            <v>No</v>
          </cell>
          <cell r="Y216" t="str">
            <v>Yes</v>
          </cell>
          <cell r="Z216" t="str">
            <v>No</v>
          </cell>
          <cell r="AA216" t="str">
            <v>No</v>
          </cell>
          <cell r="AB216" t="str">
            <v>Yes</v>
          </cell>
          <cell r="AC216" t="str">
            <v>Yes</v>
          </cell>
          <cell r="AD216" t="str">
            <v>No</v>
          </cell>
          <cell r="AE216" t="str">
            <v>3 years</v>
          </cell>
          <cell r="AF216"/>
          <cell r="AG216" t="str">
            <v>Yes</v>
          </cell>
          <cell r="AI216" t="e">
            <v>#N/A</v>
          </cell>
        </row>
        <row r="217">
          <cell r="A217" t="str">
            <v>IAR0000335</v>
          </cell>
          <cell r="B217">
            <v>10</v>
          </cell>
          <cell r="C217" t="str">
            <v>Emmanuel Kyei (EMKY1)</v>
          </cell>
          <cell r="D217">
            <v>43222.687425497701</v>
          </cell>
          <cell r="F217" t="str">
            <v>DCT - CMS</v>
          </cell>
          <cell r="G217" t="str">
            <v>Digital Campaigns Team Content management System to host the content for all PHE websites.</v>
          </cell>
          <cell r="H217" t="str">
            <v>16/01/2018</v>
          </cell>
          <cell r="I217"/>
          <cell r="J217" t="str">
            <v>Relating to non- confidential/ non- personal data</v>
          </cell>
          <cell r="K217" t="str">
            <v>NHS Choices Campaigns P0460/02</v>
          </cell>
          <cell r="L217" t="str">
            <v>Andy Callow ( ANCA8 )</v>
          </cell>
          <cell r="M217" t="str">
            <v>Sikander Ali ( SIAL3 ),Seph O'Connell ( SEOC1 ),Emmanuel Kyei ( EMKY1 )</v>
          </cell>
          <cell r="O217"/>
          <cell r="S217"/>
          <cell r="U217"/>
          <cell r="AB217" t="str">
            <v>Yes</v>
          </cell>
          <cell r="AC217" t="str">
            <v>Yes</v>
          </cell>
          <cell r="AD217" t="str">
            <v>No</v>
          </cell>
          <cell r="AF217"/>
          <cell r="AG217" t="str">
            <v>No</v>
          </cell>
          <cell r="AH217" t="str">
            <v>No</v>
          </cell>
        </row>
        <row r="218">
          <cell r="A218" t="str">
            <v>IAR0000336</v>
          </cell>
          <cell r="B218">
            <v>13</v>
          </cell>
          <cell r="C218" t="str">
            <v>Sikander Ali (SIAL3)</v>
          </cell>
          <cell r="D218">
            <v>43229.460898113401</v>
          </cell>
          <cell r="F218" t="str">
            <v>DCT - Change4life</v>
          </cell>
          <cell r="G218" t="str">
            <v>PHE Campaign site for healthy eating. Public Health England have assigned NHS Digital to build the interface for the website and act as the data processor. They have also assigned a third party called Paragon to collect the data. Public Health England are the data controller in this instance.</v>
          </cell>
          <cell r="H218" t="str">
            <v>16/01/2018</v>
          </cell>
          <cell r="I218"/>
          <cell r="J218" t="str">
            <v>Of a confidential or personal nature relating to patients, service users or the public</v>
          </cell>
          <cell r="K218" t="str">
            <v>NHS Choices Campaigns P0460/02</v>
          </cell>
          <cell r="L218" t="str">
            <v>Andy Callow ( ANCA8 )</v>
          </cell>
          <cell r="M218" t="str">
            <v>Sikander Ali ( SIAL3 ),Seph O'Connell ( SEOC1 ),Emmanuel Kyei ( EMKY1 )</v>
          </cell>
          <cell r="N218" t="str">
            <v>Recording, Use</v>
          </cell>
          <cell r="O218"/>
          <cell r="P218" t="str">
            <v>Not sure, Other (Please specify)</v>
          </cell>
          <cell r="Q218" t="str">
            <v>Data Processor</v>
          </cell>
          <cell r="S218"/>
          <cell r="U218"/>
          <cell r="V218" t="str">
            <v>No</v>
          </cell>
          <cell r="Y218" t="str">
            <v>Yes</v>
          </cell>
          <cell r="AB218" t="str">
            <v>Yes</v>
          </cell>
          <cell r="AC218" t="str">
            <v>Yes</v>
          </cell>
          <cell r="AD218" t="str">
            <v>No</v>
          </cell>
          <cell r="AF218"/>
          <cell r="AG218" t="str">
            <v>No</v>
          </cell>
          <cell r="AH218" t="str">
            <v>No</v>
          </cell>
        </row>
        <row r="219">
          <cell r="A219" t="str">
            <v>IAR0000337</v>
          </cell>
          <cell r="B219">
            <v>9</v>
          </cell>
          <cell r="C219" t="str">
            <v>Sikander Ali (SIAL3)</v>
          </cell>
          <cell r="D219">
            <v>43229.461348807898</v>
          </cell>
          <cell r="F219" t="str">
            <v>DCT - Start4Life</v>
          </cell>
          <cell r="G219" t="str">
            <v>PHE Campaign site. Public Health England have assigned NHS Digital to build the interface for the website and act as the data processor. They have also assigned a third party called Paragon to collect the data. Public Health England are the data controller in this instance.</v>
          </cell>
          <cell r="H219" t="str">
            <v>16/01/2018</v>
          </cell>
          <cell r="I219"/>
          <cell r="J219" t="str">
            <v>Relating to non- confidential/ non- personal data</v>
          </cell>
          <cell r="K219" t="str">
            <v>NHS Choices Campaigns P0460/02</v>
          </cell>
          <cell r="L219" t="str">
            <v>Andy Callow ( ANCA8 )</v>
          </cell>
          <cell r="M219" t="str">
            <v>Sikander Ali ( SIAL3 ),Seph O'Connell ( SEOC1 ),Emmanuel Kyei ( EMKY1 )</v>
          </cell>
          <cell r="O219"/>
          <cell r="S219"/>
          <cell r="U219"/>
          <cell r="AB219" t="str">
            <v>Yes</v>
          </cell>
          <cell r="AC219" t="str">
            <v>Yes</v>
          </cell>
          <cell r="AD219" t="str">
            <v>No</v>
          </cell>
          <cell r="AF219"/>
          <cell r="AG219" t="str">
            <v>No</v>
          </cell>
          <cell r="AH219" t="str">
            <v>No</v>
          </cell>
        </row>
        <row r="220">
          <cell r="A220" t="str">
            <v>IAR0000338</v>
          </cell>
          <cell r="B220">
            <v>13</v>
          </cell>
          <cell r="C220" t="str">
            <v>Sikander Ali (SIAL3)</v>
          </cell>
          <cell r="D220">
            <v>43229.461820289398</v>
          </cell>
          <cell r="F220" t="str">
            <v>DCT - OneYou</v>
          </cell>
          <cell r="G220" t="str">
            <v>PHE Campaign site. OneYou is the main site. Public Health England have assigned NHS Digital to build the interface for the website and act as the data processor. They have also assigned a third party called Paragon to collect the data. Public Health England are the data controller in this instance.</v>
          </cell>
          <cell r="H220" t="str">
            <v>16/01/2018</v>
          </cell>
          <cell r="I220"/>
          <cell r="J220" t="str">
            <v>Relating to non- confidential/ non- personal data</v>
          </cell>
          <cell r="K220" t="str">
            <v>NHS Choices Campaigns P0460/02</v>
          </cell>
          <cell r="L220" t="str">
            <v>Andy Callow ( ANCA8 )</v>
          </cell>
          <cell r="M220" t="str">
            <v>Sikander Ali ( SIAL3 ),Seph O'Connell ( SEOC1 ),Emmanuel Kyei ( EMKY1 )</v>
          </cell>
          <cell r="O220"/>
          <cell r="S220"/>
          <cell r="U220"/>
          <cell r="AB220" t="str">
            <v>Yes</v>
          </cell>
          <cell r="AC220" t="str">
            <v>Yes</v>
          </cell>
          <cell r="AD220" t="str">
            <v>No</v>
          </cell>
          <cell r="AF220"/>
          <cell r="AG220" t="str">
            <v>No</v>
          </cell>
          <cell r="AH220" t="str">
            <v>No</v>
          </cell>
        </row>
        <row r="221">
          <cell r="A221" t="str">
            <v>IAR0000339</v>
          </cell>
          <cell r="B221">
            <v>12</v>
          </cell>
          <cell r="C221" t="str">
            <v>Emmanuel Kyei (EMKY1)</v>
          </cell>
          <cell r="D221">
            <v>43229.583164155098</v>
          </cell>
          <cell r="F221" t="str">
            <v>DCT - Be Clear on Cancer</v>
          </cell>
          <cell r="G221" t="str">
            <v>PHE Campaign site. Public Health England have assigned NHS Digital to build the interface for the website and act as the data processor. They have also assigned a third party called Paragon to collect the data. Public Health England are the data controller in this instance.</v>
          </cell>
          <cell r="H221" t="str">
            <v>16/01/2018</v>
          </cell>
          <cell r="I221"/>
          <cell r="J221" t="str">
            <v>Other confidential or personal data (e.g. finance or contracts etc)</v>
          </cell>
          <cell r="K221" t="str">
            <v>NHS Choices Campaigns P0460/02</v>
          </cell>
          <cell r="L221" t="str">
            <v>Andy Callow ( ANCA8 )</v>
          </cell>
          <cell r="M221" t="str">
            <v>Sikander Ali ( SIAL3 ),Seph O'Connell ( SEOC1 ),Emmanuel Kyei ( EMKY1 )</v>
          </cell>
          <cell r="O221"/>
          <cell r="Q221" t="str">
            <v>Data Processor</v>
          </cell>
          <cell r="S221"/>
          <cell r="U221"/>
          <cell r="V221" t="str">
            <v>No</v>
          </cell>
          <cell r="X221" t="str">
            <v>No</v>
          </cell>
          <cell r="Y221" t="str">
            <v>No</v>
          </cell>
          <cell r="Z221" t="str">
            <v>No</v>
          </cell>
          <cell r="AA221" t="str">
            <v>No</v>
          </cell>
          <cell r="AB221" t="str">
            <v>Yes</v>
          </cell>
          <cell r="AC221" t="str">
            <v>Yes</v>
          </cell>
          <cell r="AD221" t="str">
            <v>No</v>
          </cell>
          <cell r="AF221"/>
          <cell r="AG221" t="str">
            <v>No</v>
          </cell>
          <cell r="AH221" t="str">
            <v>No</v>
          </cell>
        </row>
        <row r="222">
          <cell r="A222" t="str">
            <v>IAR0000340</v>
          </cell>
          <cell r="B222">
            <v>11</v>
          </cell>
          <cell r="C222" t="str">
            <v>Emmanuel Kyei (EMKY1)</v>
          </cell>
          <cell r="D222">
            <v>43229.584191747701</v>
          </cell>
          <cell r="F222" t="str">
            <v>DCT - Campaign Resource Centre</v>
          </cell>
          <cell r="G222" t="str">
            <v>PHE Campaign site</v>
          </cell>
          <cell r="H222" t="str">
            <v>16/01/2018</v>
          </cell>
          <cell r="I222"/>
          <cell r="J222" t="str">
            <v>Other confidential or personal data (e.g. finance or contracts etc)</v>
          </cell>
          <cell r="K222" t="str">
            <v>NHS Choices Campaigns P0460/02</v>
          </cell>
          <cell r="L222" t="str">
            <v>Andy Callow ( ANCA8 )</v>
          </cell>
          <cell r="M222" t="str">
            <v>Sikander Ali ( SIAL3 ),Seph O'Connell ( SEOC1 ),Emmanuel Kyei ( EMKY1 )</v>
          </cell>
          <cell r="O222"/>
          <cell r="Q222" t="str">
            <v>Data Processor</v>
          </cell>
          <cell r="S222"/>
          <cell r="U222"/>
          <cell r="V222" t="str">
            <v>Unknown</v>
          </cell>
          <cell r="X222" t="str">
            <v>No</v>
          </cell>
          <cell r="Y222" t="str">
            <v>Yes</v>
          </cell>
          <cell r="Z222" t="str">
            <v>No</v>
          </cell>
          <cell r="AA222" t="str">
            <v>No</v>
          </cell>
          <cell r="AB222" t="str">
            <v>No</v>
          </cell>
          <cell r="AC222" t="str">
            <v>Yes</v>
          </cell>
          <cell r="AD222" t="str">
            <v>No</v>
          </cell>
          <cell r="AF222"/>
          <cell r="AG222" t="str">
            <v>No</v>
          </cell>
          <cell r="AH222" t="str">
            <v>No</v>
          </cell>
        </row>
        <row r="223">
          <cell r="A223" t="str">
            <v>IAR0000341</v>
          </cell>
          <cell r="B223">
            <v>11</v>
          </cell>
          <cell r="C223" t="str">
            <v>Sikander Ali (SIAL3)</v>
          </cell>
          <cell r="D223">
            <v>43229.470795601897</v>
          </cell>
          <cell r="F223" t="str">
            <v>DCT - Schools</v>
          </cell>
          <cell r="G223" t="str">
            <v xml:space="preserve">PHE Campaign site. Public Health England have assigned NHS Digital to build the interface for the website and act as the data processor. They have also assigned a third party called Paragon to collect the data. Public Health England are the data controller in this instance. </v>
          </cell>
          <cell r="H223" t="str">
            <v>16/01/2018</v>
          </cell>
          <cell r="I223"/>
          <cell r="J223" t="str">
            <v>Other confidential or personal data (e.g. finance or contracts etc)</v>
          </cell>
          <cell r="K223" t="str">
            <v>NHS Choices Campaigns P0460/02</v>
          </cell>
          <cell r="L223" t="str">
            <v>Andy Callow ( ANCA8 )</v>
          </cell>
          <cell r="M223" t="str">
            <v>Sikander Ali ( SIAL3 ),Seph O'Connell ( SEOC1 ),Emmanuel Kyei ( EMKY1 )</v>
          </cell>
          <cell r="O223"/>
          <cell r="Q223" t="str">
            <v>Data Processor</v>
          </cell>
          <cell r="S223"/>
          <cell r="U223"/>
          <cell r="V223" t="str">
            <v>No</v>
          </cell>
          <cell r="AB223" t="str">
            <v>Yes</v>
          </cell>
          <cell r="AC223" t="str">
            <v>Yes</v>
          </cell>
          <cell r="AD223" t="str">
            <v>No</v>
          </cell>
          <cell r="AF223"/>
          <cell r="AG223" t="str">
            <v>No</v>
          </cell>
          <cell r="AH223" t="str">
            <v>No</v>
          </cell>
        </row>
        <row r="224">
          <cell r="A224" t="str">
            <v>IAR0000342</v>
          </cell>
          <cell r="B224">
            <v>9</v>
          </cell>
          <cell r="C224" t="str">
            <v>Sikander Ali (SIAL3)</v>
          </cell>
          <cell r="D224">
            <v>43229.472676388898</v>
          </cell>
          <cell r="F224" t="str">
            <v>DCT - Smokefree</v>
          </cell>
          <cell r="G224" t="str">
            <v xml:space="preserve">PHE Campaign site. Public Health England have assigned NHS Digital to build the interface for the website and act as the data processor. They have also assigned a third party called Paragon to collect the data. Public Health England are the data controller in this instance. </v>
          </cell>
          <cell r="H224" t="str">
            <v>16/01/2018</v>
          </cell>
          <cell r="I224"/>
          <cell r="J224" t="str">
            <v>Other confidential or personal data (e.g. finance or contracts etc)</v>
          </cell>
          <cell r="K224" t="str">
            <v>NHS Choices Campaigns P0460/02</v>
          </cell>
          <cell r="L224" t="str">
            <v>Andy Callow ( ANCA8 )</v>
          </cell>
          <cell r="M224" t="str">
            <v>Sikander Ali ( SIAL3 ),Seph O'Connell ( SEOC1 ),Emmanuel Kyei ( EMKY1 )</v>
          </cell>
          <cell r="O224"/>
          <cell r="Q224" t="str">
            <v>Data Processor</v>
          </cell>
          <cell r="S224"/>
          <cell r="U224"/>
          <cell r="V224" t="str">
            <v>No</v>
          </cell>
          <cell r="AB224" t="str">
            <v>Yes</v>
          </cell>
          <cell r="AC224" t="str">
            <v>Yes</v>
          </cell>
          <cell r="AD224" t="str">
            <v>No</v>
          </cell>
          <cell r="AF224"/>
          <cell r="AG224" t="str">
            <v>No</v>
          </cell>
          <cell r="AH224" t="str">
            <v>No</v>
          </cell>
        </row>
        <row r="225">
          <cell r="A225" t="str">
            <v>IAR0000343</v>
          </cell>
          <cell r="B225">
            <v>10</v>
          </cell>
          <cell r="C225" t="str">
            <v>Sikander Ali (SIAL3)</v>
          </cell>
          <cell r="D225">
            <v>43229.4730319792</v>
          </cell>
          <cell r="F225" t="str">
            <v>DCT - Staywell</v>
          </cell>
          <cell r="G225" t="str">
            <v xml:space="preserve">PHE Campaign site. Public Health England have assigned NHS Digital to build the interface for the website and act as the data processor. They have also assigned a third party called Paragon to collect the data. Public Health England are the data controller in this instance. </v>
          </cell>
          <cell r="H225" t="str">
            <v>16/01/2018</v>
          </cell>
          <cell r="I225"/>
          <cell r="J225" t="str">
            <v>Other confidential or personal data (e.g. finance or contracts etc)</v>
          </cell>
          <cell r="K225" t="str">
            <v>NHS Choices Campaigns P0460/02</v>
          </cell>
          <cell r="L225" t="str">
            <v>Andy Callow ( ANCA8 )</v>
          </cell>
          <cell r="M225" t="str">
            <v>Sikander Ali ( SIAL3 ),Seph O'Connell ( SEOC1 ),Emmanuel Kyei ( EMKY1 )</v>
          </cell>
          <cell r="O225"/>
          <cell r="Q225" t="str">
            <v>Data Processor</v>
          </cell>
          <cell r="S225"/>
          <cell r="U225"/>
          <cell r="V225" t="str">
            <v>No</v>
          </cell>
          <cell r="AB225" t="str">
            <v>Yes</v>
          </cell>
          <cell r="AC225" t="str">
            <v>Yes</v>
          </cell>
          <cell r="AD225" t="str">
            <v>No</v>
          </cell>
          <cell r="AF225"/>
          <cell r="AG225" t="str">
            <v>No</v>
          </cell>
          <cell r="AH225" t="str">
            <v>No</v>
          </cell>
        </row>
        <row r="226">
          <cell r="A226" t="str">
            <v>IAR0000344</v>
          </cell>
          <cell r="B226">
            <v>10</v>
          </cell>
          <cell r="C226" t="str">
            <v>Sikander Ali (SIAL3)</v>
          </cell>
          <cell r="D226">
            <v>43229.473941585602</v>
          </cell>
          <cell r="F226" t="str">
            <v>DCT - Tobacco</v>
          </cell>
          <cell r="G226" t="str">
            <v xml:space="preserve">PHE Campaign site. Public Health England have assigned NHS Digital to build the interface for the website and act as the data processor. They have also assigned a third party called Paragon to collect the data. Public Health England are the data controller in this instance. </v>
          </cell>
          <cell r="H226" t="str">
            <v>16/01/2018</v>
          </cell>
          <cell r="I226"/>
          <cell r="J226" t="str">
            <v>Relating to non- confidential/ non- personal data</v>
          </cell>
          <cell r="K226" t="str">
            <v>NHS Choices Campaigns P0460/02</v>
          </cell>
          <cell r="L226" t="str">
            <v>Andy Callow ( ANCA8 )</v>
          </cell>
          <cell r="M226" t="str">
            <v>Sikander Ali ( SIAL3 ),Seph O'Connell ( SEOC1 ),Emmanuel Kyei ( EMKY1 )</v>
          </cell>
          <cell r="O226"/>
          <cell r="S226"/>
          <cell r="U226"/>
          <cell r="AB226" t="str">
            <v>Yes</v>
          </cell>
          <cell r="AC226" t="str">
            <v>Yes</v>
          </cell>
          <cell r="AD226" t="str">
            <v>No</v>
          </cell>
          <cell r="AF226"/>
          <cell r="AG226" t="str">
            <v>No</v>
          </cell>
          <cell r="AH226" t="str">
            <v>No</v>
          </cell>
        </row>
        <row r="227">
          <cell r="A227" t="str">
            <v>IAR0000345</v>
          </cell>
          <cell r="B227">
            <v>9</v>
          </cell>
          <cell r="C227" t="str">
            <v>Sikander Ali (SIAL3)</v>
          </cell>
          <cell r="D227">
            <v>43229.474502118101</v>
          </cell>
          <cell r="F227" t="str">
            <v>DCT - Start4Life Signup</v>
          </cell>
          <cell r="G227" t="str">
            <v xml:space="preserve">PHE Campaign site. Public Health England have assigned NHS Digital to build the interface for the website and act as the data processor. They have also assigned a third party called Paragon to collect the data. Public Health England are the data controller in this instance. </v>
          </cell>
          <cell r="H227" t="str">
            <v>16/01/2018</v>
          </cell>
          <cell r="I227"/>
          <cell r="J227" t="str">
            <v>Other confidential or personal data (e.g. finance or contracts etc)</v>
          </cell>
          <cell r="K227" t="str">
            <v>NHS Choices Campaigns P0460/02</v>
          </cell>
          <cell r="L227" t="str">
            <v>Andy Callow ( ANCA8 )</v>
          </cell>
          <cell r="M227" t="str">
            <v>Sikander Ali ( SIAL3 ),Seph O'Connell ( SEOC1 ),Emmanuel Kyei ( EMKY1 )</v>
          </cell>
          <cell r="O227"/>
          <cell r="Q227" t="str">
            <v>Data Processor</v>
          </cell>
          <cell r="S227"/>
          <cell r="U227"/>
          <cell r="V227" t="str">
            <v>No</v>
          </cell>
          <cell r="AB227" t="str">
            <v>Yes</v>
          </cell>
          <cell r="AC227" t="str">
            <v>Yes</v>
          </cell>
          <cell r="AD227" t="str">
            <v>No</v>
          </cell>
          <cell r="AF227"/>
          <cell r="AG227" t="str">
            <v>No</v>
          </cell>
          <cell r="AH227" t="str">
            <v>No</v>
          </cell>
        </row>
        <row r="228">
          <cell r="A228" t="str">
            <v>IAR0000346</v>
          </cell>
          <cell r="B228">
            <v>8</v>
          </cell>
          <cell r="C228" t="str">
            <v>Sikander Ali (SIAL3)</v>
          </cell>
          <cell r="D228">
            <v>43229.475197835702</v>
          </cell>
          <cell r="F228" t="str">
            <v>DCT - Hay tool</v>
          </cell>
          <cell r="G228" t="str">
            <v xml:space="preserve">PHE Campaign site. Public Health England have assigned NHS Digital to build the interface for the website and act as the data processor. They have also assigned a third party called Paragon to collect the data. Public Health England are the data controller in this instance. </v>
          </cell>
          <cell r="H228" t="str">
            <v>16/01/2018</v>
          </cell>
          <cell r="I228"/>
          <cell r="J228" t="str">
            <v>Other confidential or personal data (e.g. finance or contracts etc)</v>
          </cell>
          <cell r="K228" t="str">
            <v>NHS Choices Campaigns P0460/02</v>
          </cell>
          <cell r="L228" t="str">
            <v>Andy Callow ( ANCA8 )</v>
          </cell>
          <cell r="M228" t="str">
            <v>Sikander Ali ( SIAL3 ),Seph O'Connell ( SEOC1 ),Emmanuel Kyei ( EMKY1 )</v>
          </cell>
          <cell r="O228"/>
          <cell r="Q228" t="str">
            <v>Data Processor</v>
          </cell>
          <cell r="S228"/>
          <cell r="U228"/>
          <cell r="V228" t="str">
            <v>No</v>
          </cell>
          <cell r="AB228" t="str">
            <v>Yes</v>
          </cell>
          <cell r="AC228" t="str">
            <v>Yes</v>
          </cell>
          <cell r="AD228" t="str">
            <v>No</v>
          </cell>
          <cell r="AF228"/>
          <cell r="AG228" t="str">
            <v>No</v>
          </cell>
          <cell r="AH228" t="str">
            <v>No</v>
          </cell>
        </row>
        <row r="229">
          <cell r="A229" t="str">
            <v>IAR0000347</v>
          </cell>
          <cell r="B229">
            <v>5</v>
          </cell>
          <cell r="C229" t="str">
            <v>Emmanuel Kyei (EMKY1)</v>
          </cell>
          <cell r="D229">
            <v>43223.432732326401</v>
          </cell>
          <cell r="F229" t="str">
            <v>NHS.UK Slack</v>
          </cell>
          <cell r="G229" t="str">
            <v>Collaboration and Communication Tool</v>
          </cell>
          <cell r="H229" t="str">
            <v>01/01/2017</v>
          </cell>
          <cell r="I229"/>
          <cell r="J229" t="str">
            <v>Relating to non- confidential/ non- personal data</v>
          </cell>
          <cell r="K229" t="str">
            <v>NHS-UK Activities P0460/01</v>
          </cell>
          <cell r="L229" t="str">
            <v>Andy Callow ( ANCA8 )</v>
          </cell>
          <cell r="M229" t="str">
            <v>Seph O'Connell ( SEOC1 ),Emmanuel Kyei ( EMKY1 )</v>
          </cell>
          <cell r="N229" t="str">
            <v>Not sure, Use</v>
          </cell>
          <cell r="O229"/>
          <cell r="P229" t="str">
            <v>Not sure</v>
          </cell>
          <cell r="Q229" t="str">
            <v>Data Controller</v>
          </cell>
          <cell r="S229"/>
          <cell r="U229"/>
          <cell r="AB229" t="str">
            <v>Yes</v>
          </cell>
          <cell r="AC229" t="str">
            <v>Yes</v>
          </cell>
          <cell r="AD229" t="str">
            <v>No</v>
          </cell>
          <cell r="AF229"/>
          <cell r="AG229" t="str">
            <v>No</v>
          </cell>
          <cell r="AH229" t="str">
            <v>No</v>
          </cell>
        </row>
        <row r="230">
          <cell r="A230" t="str">
            <v>IAR0000348</v>
          </cell>
          <cell r="B230">
            <v>7</v>
          </cell>
          <cell r="C230" t="str">
            <v>Emmanuel Kyei (EMKY1)</v>
          </cell>
          <cell r="D230">
            <v>43223.433169988399</v>
          </cell>
          <cell r="F230" t="str">
            <v>NHS.UK Tools - BMI Calculator</v>
          </cell>
          <cell r="G230" t="str">
            <v>Interactive health tool to calculate users BMI</v>
          </cell>
          <cell r="H230" t="str">
            <v>01/05/2010</v>
          </cell>
          <cell r="I230"/>
          <cell r="J230" t="str">
            <v>Relating to non- confidential/ non- personal data</v>
          </cell>
          <cell r="K230" t="str">
            <v>NHS Choices Live Service (MVS) P0460/04</v>
          </cell>
          <cell r="L230" t="str">
            <v>Andy Callow ( ANCA8 )</v>
          </cell>
          <cell r="M230" t="str">
            <v>Seph O'Connell ( SEOC1 ),Emmanuel Kyei ( EMKY1 )</v>
          </cell>
          <cell r="O230"/>
          <cell r="S230"/>
          <cell r="U230"/>
          <cell r="AB230" t="str">
            <v>Yes</v>
          </cell>
          <cell r="AC230" t="str">
            <v>Yes</v>
          </cell>
          <cell r="AD230" t="str">
            <v>Yes</v>
          </cell>
          <cell r="AE230" t="str">
            <v>8 years</v>
          </cell>
          <cell r="AF230"/>
          <cell r="AG230" t="str">
            <v>No</v>
          </cell>
          <cell r="AH230" t="str">
            <v>No</v>
          </cell>
        </row>
        <row r="231">
          <cell r="A231" t="str">
            <v>IAR0000349</v>
          </cell>
          <cell r="B231">
            <v>9</v>
          </cell>
          <cell r="C231" t="str">
            <v>Emmanuel Kyei (EMKY1)</v>
          </cell>
          <cell r="D231">
            <v>43221.395837349497</v>
          </cell>
          <cell r="F231" t="str">
            <v>NHS.UK - syndication</v>
          </cell>
          <cell r="G231" t="str">
            <v>Since 2008, NHS Choices has provided a free syndication service which allows partners to embed health and wellbeing content, service information, multimedia tools and hundreds of videos within their apps, websites and services. 
To gain access to the feeds, partners must register and accept licensing terms in exchange for a unique Application Programming Interface (API) key. The requirement for the latter gives NHS Choices the ability to block a partner’s access if it needs to, perhaps because a partner’s use of the feed is causing technical problems, or they have otherwise breached the licensing terms. We also contact them with API updates and track their usage using a tracking pixel which includes their user id.
Partners can remove their own account but would need to contact us to be removed from the legacy feeds. 
We also have inbound APIs where we collect organisation data from approved partners and ratings and reviews from comment providers. Comments sent via our API still goes through our moderation process and can be removed if needed however would recommend users go through the original provider to remove their comment so it is removed in all places.</v>
          </cell>
          <cell r="H231" t="str">
            <v>15/12/2009</v>
          </cell>
          <cell r="I231"/>
          <cell r="J231" t="str">
            <v>Other confidential or personal data (e.g. finance or contracts etc)</v>
          </cell>
          <cell r="K231" t="str">
            <v>NHS Choices Live Service (MVS) P0460/04</v>
          </cell>
          <cell r="L231" t="str">
            <v>Andy Callow ( ANCA8 )</v>
          </cell>
          <cell r="M231" t="str">
            <v>Seph O'Connell ( SEOC1 ),Emmanuel Kyei ( EMKY1 )</v>
          </cell>
          <cell r="O231"/>
          <cell r="P231" t="str">
            <v>Other (Please specify)</v>
          </cell>
          <cell r="Q231" t="str">
            <v>Data Controller</v>
          </cell>
          <cell r="S231"/>
          <cell r="T231" t="str">
            <v>The data subject has given consent to the processing of his or her personal data for one or more specific purposes</v>
          </cell>
          <cell r="U231"/>
          <cell r="W231" t="str">
            <v>Yes</v>
          </cell>
          <cell r="X231" t="str">
            <v>No</v>
          </cell>
          <cell r="Y231" t="str">
            <v>Yes</v>
          </cell>
          <cell r="Z231" t="str">
            <v>No</v>
          </cell>
          <cell r="AA231" t="str">
            <v>No</v>
          </cell>
          <cell r="AB231" t="str">
            <v>Yes</v>
          </cell>
          <cell r="AC231" t="str">
            <v>Yes</v>
          </cell>
          <cell r="AD231" t="str">
            <v>Not sure</v>
          </cell>
          <cell r="AE231" t="str">
            <v>3 years</v>
          </cell>
          <cell r="AF231"/>
          <cell r="AG231" t="str">
            <v>No</v>
          </cell>
          <cell r="AI231" t="e">
            <v>#N/A</v>
          </cell>
        </row>
        <row r="232">
          <cell r="A232" t="str">
            <v>IAR0000351</v>
          </cell>
          <cell r="B232">
            <v>9</v>
          </cell>
          <cell r="C232" t="str">
            <v>Kevin Whittaker (KEWH2)</v>
          </cell>
          <cell r="D232">
            <v>43224.392359340301</v>
          </cell>
          <cell r="F232" t="str">
            <v>IT Skills Pathway Learning and Tracking</v>
          </cell>
          <cell r="G232" t="str">
            <v>Provides elearning to Health and Social Care organisations and a Tracking System to monitor learner progress and report on activity
The asset consists of 4 separate web applications:
1. A public facing web page: advertising services and providing information to prospective centres and learners and links to the Tracking System.
2. A learner delivery and Tracking System: Providing centres with access controlled means to manage and deliver e-learning to their staff.
3. A Learning Portal: Providing learners with controlled access to all of their e-learning resources in the form of courses and bite-size learning.
4. A Content Management System: Providing centre staff with an access controlled means to create new e-learning courses for delivery through the Tracking System.</v>
          </cell>
          <cell r="H232" t="str">
            <v>18/01/2018</v>
          </cell>
          <cell r="I232"/>
          <cell r="J232" t="str">
            <v>Of a confidential or personal nature relating to staff</v>
          </cell>
          <cell r="K232" t="str">
            <v>P0602/01</v>
          </cell>
          <cell r="L232" t="str">
            <v>Kevin Whittaker ( KEWH2 )</v>
          </cell>
          <cell r="M232" t="str">
            <v>Michael Presneill ( MIPR1 )</v>
          </cell>
          <cell r="N232" t="str">
            <v>Recording</v>
          </cell>
          <cell r="O232"/>
          <cell r="P232" t="str">
            <v>Additional functions (s.270 of Health and Social Care Act 2012)</v>
          </cell>
          <cell r="Q232" t="str">
            <v>Data Processor</v>
          </cell>
          <cell r="S232"/>
          <cell r="U232"/>
          <cell r="V232" t="str">
            <v>Unknown</v>
          </cell>
          <cell r="X232" t="str">
            <v>No</v>
          </cell>
          <cell r="Y232" t="str">
            <v>Yes</v>
          </cell>
          <cell r="Z232" t="str">
            <v>No</v>
          </cell>
          <cell r="AA232" t="str">
            <v>No</v>
          </cell>
          <cell r="AB232" t="str">
            <v>Yes</v>
          </cell>
          <cell r="AC232" t="str">
            <v>Yes</v>
          </cell>
          <cell r="AD232" t="str">
            <v>Not sure</v>
          </cell>
          <cell r="AF232"/>
          <cell r="AG232" t="str">
            <v>No</v>
          </cell>
          <cell r="AH232" t="str">
            <v>No</v>
          </cell>
        </row>
        <row r="233">
          <cell r="A233" t="str">
            <v>IAR0000353</v>
          </cell>
          <cell r="B233">
            <v>17</v>
          </cell>
          <cell r="C233" t="str">
            <v>Emmanuel Kyei (EMKY1)</v>
          </cell>
          <cell r="D233">
            <v>43234.579817048601</v>
          </cell>
          <cell r="F233" t="str">
            <v>NHS.UK Photography Content</v>
          </cell>
          <cell r="G233" t="str">
            <v xml:space="preserve">All Photography content across NHS.UK.
</v>
          </cell>
          <cell r="H233" t="str">
            <v>02/01/2012</v>
          </cell>
          <cell r="I233"/>
          <cell r="J233" t="str">
            <v>Of a confidential or personal nature relating to patients, service users or the public</v>
          </cell>
          <cell r="K233" t="str">
            <v>NHS-UK Activities P0460/01</v>
          </cell>
          <cell r="L233" t="str">
            <v>Andy Callow ( ANCA8 )</v>
          </cell>
          <cell r="M233" t="str">
            <v>Seph O'Connell ( SEOC1 ),Emmanuel Kyei ( EMKY1 ),Adriano Gazza ( ADGA1 )</v>
          </cell>
          <cell r="O233"/>
          <cell r="P233" t="str">
            <v>Other (Please specify)</v>
          </cell>
          <cell r="Q233" t="str">
            <v>Data Controller</v>
          </cell>
          <cell r="S233"/>
          <cell r="T233" t="str">
            <v>Processing is necessary for compliance with a legal obligation to which the controller is subject, Processing is necessary for the performance of a task carried out in the public interest or in the exercise of official authority vested in the controller, The data subject has given consent to the processing of his or her personal data for one or more specific purposes</v>
          </cell>
          <cell r="U233"/>
          <cell r="W233" t="str">
            <v>Yes</v>
          </cell>
          <cell r="X233" t="str">
            <v>No</v>
          </cell>
          <cell r="Y233" t="str">
            <v>Yes</v>
          </cell>
          <cell r="Z233" t="str">
            <v>No</v>
          </cell>
          <cell r="AA233" t="str">
            <v>No</v>
          </cell>
          <cell r="AB233" t="str">
            <v>Yes</v>
          </cell>
          <cell r="AC233" t="str">
            <v>Yes</v>
          </cell>
          <cell r="AD233" t="str">
            <v>Not sure</v>
          </cell>
          <cell r="AF233"/>
          <cell r="AG233" t="str">
            <v>No</v>
          </cell>
          <cell r="AI233" t="e">
            <v>#N/A</v>
          </cell>
        </row>
        <row r="234">
          <cell r="A234" t="str">
            <v>IAR0000356</v>
          </cell>
          <cell r="B234">
            <v>18</v>
          </cell>
          <cell r="C234" t="str">
            <v>Emmanuel Kyei (EMKY1)</v>
          </cell>
          <cell r="D234">
            <v>43234.581878090299</v>
          </cell>
          <cell r="F234" t="str">
            <v>NHS.UK Video Content</v>
          </cell>
          <cell r="G234" t="str">
            <v>All video content across NHS.UK and the NHS Choices YouTube Channel.
This is roughly 500 videos of the same content on both channels.
All videos are public facing and as such don't include sensitive or private information. In many cases we hold release forms which enable us to use actors and people in our videos.</v>
          </cell>
          <cell r="H234" t="str">
            <v>02/01/2012</v>
          </cell>
          <cell r="I234"/>
          <cell r="J234" t="str">
            <v>Of a confidential or personal nature relating to patients, service users or the public</v>
          </cell>
          <cell r="K234" t="str">
            <v>NHS-UK Activities P0460/01</v>
          </cell>
          <cell r="L234" t="str">
            <v>Andy Callow ( ANCA8 )</v>
          </cell>
          <cell r="M234" t="str">
            <v>Seph O'Connell ( SEOC1 ),Emmanuel Kyei ( EMKY1 ),Adriano Gazza ( ADGA1 )</v>
          </cell>
          <cell r="O234"/>
          <cell r="P234" t="str">
            <v>Other (Please specify)</v>
          </cell>
          <cell r="Q234" t="str">
            <v>Data Controller</v>
          </cell>
          <cell r="S234"/>
          <cell r="T234" t="str">
            <v>Processing is necessary for compliance with a legal obligation to which the controller is subject, Processing is necessary for the performance of a task carried out in the public interest or in the exercise of official authority vested in the controller, The data subject has given consent to the processing of his or her personal data for one or more specific purposes</v>
          </cell>
          <cell r="U234"/>
          <cell r="W234" t="str">
            <v>Yes</v>
          </cell>
          <cell r="X234" t="str">
            <v>No</v>
          </cell>
          <cell r="Y234" t="str">
            <v>Yes</v>
          </cell>
          <cell r="Z234" t="str">
            <v>No</v>
          </cell>
          <cell r="AA234" t="str">
            <v>No</v>
          </cell>
          <cell r="AB234" t="str">
            <v>Yes</v>
          </cell>
          <cell r="AC234" t="str">
            <v>Yes</v>
          </cell>
          <cell r="AD234" t="str">
            <v>Not sure</v>
          </cell>
          <cell r="AF234"/>
          <cell r="AG234" t="str">
            <v>No</v>
          </cell>
          <cell r="AI234" t="e">
            <v>#N/A</v>
          </cell>
        </row>
        <row r="235">
          <cell r="A235" t="str">
            <v>IAR0000357</v>
          </cell>
          <cell r="B235">
            <v>6</v>
          </cell>
          <cell r="C235" t="str">
            <v>Nicholas Cooney (NICO5)</v>
          </cell>
          <cell r="D235">
            <v>43213.452133877297</v>
          </cell>
          <cell r="F235" t="str">
            <v>Estates Security Systems (CCTV)</v>
          </cell>
          <cell r="G235" t="str">
            <v xml:space="preserve">NHS Digital operate CCTV systems at the following locations - Exeter, Leeds Vantage House and Leeds Whitehall 2. </v>
          </cell>
          <cell r="H235"/>
          <cell r="I235"/>
          <cell r="J235" t="str">
            <v>Of a confidential or personal nature relating to staff</v>
          </cell>
          <cell r="K235" t="str">
            <v>Physical Security and Investigation P0566/02</v>
          </cell>
          <cell r="L235" t="str">
            <v>Nicholas Cooney ( NICO5 )</v>
          </cell>
          <cell r="N235" t="str">
            <v>Erasure or destruction, Recording, Retrieval, Storage, Use</v>
          </cell>
          <cell r="O235"/>
          <cell r="P235" t="str">
            <v>Additional functions (s.270 of Health and Social Care Act 2012)</v>
          </cell>
          <cell r="Q235" t="str">
            <v>Data Controller</v>
          </cell>
          <cell r="S235"/>
          <cell r="T235" t="str">
            <v>Processing is necessary for the performance of a task carried out in the public interest or in the exercise of official authority vested in the controller</v>
          </cell>
          <cell r="U235"/>
          <cell r="W235" t="str">
            <v>Yes</v>
          </cell>
          <cell r="X235" t="str">
            <v>No</v>
          </cell>
          <cell r="Y235" t="str">
            <v>Yes</v>
          </cell>
          <cell r="Z235" t="str">
            <v>Yes</v>
          </cell>
          <cell r="AA235" t="str">
            <v>No</v>
          </cell>
          <cell r="AB235" t="str">
            <v>Yes</v>
          </cell>
          <cell r="AC235" t="str">
            <v>Yes</v>
          </cell>
          <cell r="AD235" t="str">
            <v>Yes</v>
          </cell>
          <cell r="AE235" t="str">
            <v>Exception (Please specify)</v>
          </cell>
          <cell r="AF235" t="str">
            <v xml:space="preserve">CCTV should be no more than 30 days unless disclosed to law enforcement or forms part of an internal security investigation whereby retention is required until the conclusion of a security/HR investigation or law enforcment investigation. </v>
          </cell>
          <cell r="AG235" t="str">
            <v>No</v>
          </cell>
          <cell r="AI235" t="str">
            <v>IAR0000357</v>
          </cell>
        </row>
        <row r="236">
          <cell r="A236" t="str">
            <v>IAR0000358</v>
          </cell>
          <cell r="B236">
            <v>12</v>
          </cell>
          <cell r="C236" t="str">
            <v>Emmanuel Kyei (EMKY1)</v>
          </cell>
          <cell r="D236">
            <v>43224.654764733801</v>
          </cell>
          <cell r="F236" t="str">
            <v>NHS.UK Webtrends</v>
          </cell>
          <cell r="G236" t="str">
            <v>Webtrends is the primary web analytics tool for nhs.uk and as such, collects a lot of information from our users</v>
          </cell>
          <cell r="H236" t="str">
            <v>04/10/2002</v>
          </cell>
          <cell r="I236" t="str">
            <v>31/05/2018</v>
          </cell>
          <cell r="J236" t="str">
            <v>Of a confidential or personal nature relating to patients, service users or the public</v>
          </cell>
          <cell r="K236" t="str">
            <v>NHS Choices Live Service (MVS) P0460/04</v>
          </cell>
          <cell r="L236" t="str">
            <v>Andy Callow ( ANCA8 )</v>
          </cell>
          <cell r="M236" t="str">
            <v>Shaun Hasney ( SHHA6 ),Seph O'Connell ( SEOC1 ),Emmanuel Kyei ( EMKY1 )</v>
          </cell>
          <cell r="O236"/>
          <cell r="P236" t="str">
            <v>Other (Please specify)</v>
          </cell>
          <cell r="Q236" t="str">
            <v>Data Controller</v>
          </cell>
          <cell r="S236"/>
          <cell r="T236" t="str">
            <v>Processing is necessary for compliance with a legal obligation to which the controller is subject, Processing is necessary for the performance of a task carried out in the public interest or in the exercise of official authority vested in the controller</v>
          </cell>
          <cell r="U236"/>
          <cell r="W236" t="str">
            <v>Yes</v>
          </cell>
          <cell r="X236" t="str">
            <v>No</v>
          </cell>
          <cell r="Y236" t="str">
            <v>Yes</v>
          </cell>
          <cell r="Z236" t="str">
            <v>No</v>
          </cell>
          <cell r="AA236" t="str">
            <v>No</v>
          </cell>
          <cell r="AB236" t="str">
            <v>Yes</v>
          </cell>
          <cell r="AC236" t="str">
            <v>Yes</v>
          </cell>
          <cell r="AD236" t="str">
            <v>No</v>
          </cell>
          <cell r="AE236" t="str">
            <v>Exception (Please specify)</v>
          </cell>
          <cell r="AF236"/>
          <cell r="AG236" t="str">
            <v>Yes</v>
          </cell>
          <cell r="AI236" t="e">
            <v>#N/A</v>
          </cell>
        </row>
        <row r="237">
          <cell r="A237" t="str">
            <v>IAR0000359</v>
          </cell>
          <cell r="B237">
            <v>6</v>
          </cell>
          <cell r="C237" t="str">
            <v>Emmanuel Kyei (EMKY1)</v>
          </cell>
          <cell r="D237">
            <v>43199.698458680599</v>
          </cell>
          <cell r="F237" t="str">
            <v>NHS.UK Google Search Console</v>
          </cell>
          <cell r="G237" t="str">
            <v>The data around what users are searching for within Google is provided</v>
          </cell>
          <cell r="H237" t="str">
            <v>04/10/2002</v>
          </cell>
          <cell r="I237"/>
          <cell r="J237" t="str">
            <v>Relating to non- confidential/ non- personal data</v>
          </cell>
          <cell r="K237" t="str">
            <v>NHS Choices Live Service (MVS) P0460/04</v>
          </cell>
          <cell r="L237" t="str">
            <v>Andy Callow ( ANCA8 )</v>
          </cell>
          <cell r="M237" t="str">
            <v>Shaun Hasney ( SHHA6 ),Seph O'Connell ( SEOC1 ),Emmanuel Kyei ( EMKY1 )</v>
          </cell>
          <cell r="O237"/>
          <cell r="S237"/>
          <cell r="U237"/>
          <cell r="AB237" t="str">
            <v>No</v>
          </cell>
          <cell r="AC237" t="str">
            <v>Yes</v>
          </cell>
          <cell r="AD237" t="str">
            <v>No</v>
          </cell>
          <cell r="AF237"/>
          <cell r="AG237" t="str">
            <v>No</v>
          </cell>
          <cell r="AH237" t="str">
            <v>No</v>
          </cell>
        </row>
        <row r="238">
          <cell r="A238" t="str">
            <v>IAR0000360</v>
          </cell>
          <cell r="B238">
            <v>7</v>
          </cell>
          <cell r="C238" t="str">
            <v>Emmanuel Kyei (EMKY1)</v>
          </cell>
          <cell r="D238">
            <v>43223.433678935202</v>
          </cell>
          <cell r="F238" t="str">
            <v>NHS.UK Hitwise</v>
          </cell>
          <cell r="G238" t="str">
            <v>Hitwise is a tool to monitor search trends and analyse gaps in our SEO by seeing the wider picture of search and not just Google Search Console</v>
          </cell>
          <cell r="H238" t="str">
            <v>20/07/2011</v>
          </cell>
          <cell r="I238"/>
          <cell r="J238" t="str">
            <v>Relating to non- confidential/ non- personal data</v>
          </cell>
          <cell r="K238" t="str">
            <v>NHS Choices Live Service (MVS) P0460/04</v>
          </cell>
          <cell r="L238" t="str">
            <v>Andy Callow ( ANCA8 )</v>
          </cell>
          <cell r="M238" t="str">
            <v>Shaun Hasney ( SHHA6 ),Seph O'Connell ( SEOC1 ),Emmanuel Kyei ( EMKY1 )</v>
          </cell>
          <cell r="N238" t="str">
            <v>Recording, Storage, Use</v>
          </cell>
          <cell r="O238"/>
          <cell r="P238" t="str">
            <v>Not sure</v>
          </cell>
          <cell r="Q238" t="str">
            <v>Data Controller</v>
          </cell>
          <cell r="S238"/>
          <cell r="T238" t="str">
            <v>Processing is necessary for the performance of a task carried out in the public interest or in the exercise of official authority vested in the controller</v>
          </cell>
          <cell r="U238"/>
          <cell r="W238" t="str">
            <v>No</v>
          </cell>
          <cell r="X238" t="str">
            <v>No</v>
          </cell>
          <cell r="Y238" t="str">
            <v>No</v>
          </cell>
          <cell r="Z238" t="str">
            <v>No</v>
          </cell>
          <cell r="AA238" t="str">
            <v>No</v>
          </cell>
          <cell r="AB238" t="str">
            <v>Yes</v>
          </cell>
          <cell r="AC238" t="str">
            <v>No</v>
          </cell>
          <cell r="AD238" t="str">
            <v>No</v>
          </cell>
          <cell r="AF238"/>
          <cell r="AG238" t="str">
            <v>No</v>
          </cell>
          <cell r="AH238" t="str">
            <v>No</v>
          </cell>
        </row>
        <row r="239">
          <cell r="A239" t="str">
            <v>IAR0000361</v>
          </cell>
          <cell r="B239">
            <v>12</v>
          </cell>
          <cell r="C239" t="str">
            <v>Emmanuel Kyei (EMKY1)</v>
          </cell>
          <cell r="D239">
            <v>43224.655585034699</v>
          </cell>
          <cell r="F239" t="str">
            <v>NHS.UK Google Analytics</v>
          </cell>
          <cell r="G239" t="str">
            <v>The secondary web analytics tool for nhs.uk is Google Analytics which uses thefree version to give a backup of analytics of sorts.</v>
          </cell>
          <cell r="H239" t="str">
            <v>01/09/2009</v>
          </cell>
          <cell r="I239"/>
          <cell r="J239" t="str">
            <v>Of a confidential or personal nature relating to patients, service users or the public</v>
          </cell>
          <cell r="K239" t="str">
            <v>NHS Choices Live Service (MVS) P0460/04</v>
          </cell>
          <cell r="L239" t="str">
            <v>Andy Callow ( ANCA8 )</v>
          </cell>
          <cell r="M239" t="str">
            <v>Shaun Hasney ( SHHA6 ),Seph O'Connell ( SEOC1 ),Emmanuel Kyei ( EMKY1 )</v>
          </cell>
          <cell r="O239"/>
          <cell r="P239" t="str">
            <v>Other (Please specify)</v>
          </cell>
          <cell r="Q239" t="str">
            <v>Data Controller</v>
          </cell>
          <cell r="S239"/>
          <cell r="T239" t="str">
            <v>Processing is necessary for compliance with a legal obligation to which the controller is subject, Processing is necessary for the performance of a task carried out in the public interest or in the exercise of official authority vested in the controller</v>
          </cell>
          <cell r="U239"/>
          <cell r="W239" t="str">
            <v>Yes</v>
          </cell>
          <cell r="X239" t="str">
            <v>No</v>
          </cell>
          <cell r="Y239" t="str">
            <v>Yes</v>
          </cell>
          <cell r="Z239" t="str">
            <v>No</v>
          </cell>
          <cell r="AA239" t="str">
            <v>No</v>
          </cell>
          <cell r="AB239" t="str">
            <v>Yes</v>
          </cell>
          <cell r="AC239" t="str">
            <v>Yes</v>
          </cell>
          <cell r="AD239" t="str">
            <v>No</v>
          </cell>
          <cell r="AF239"/>
          <cell r="AG239" t="str">
            <v>Yes</v>
          </cell>
          <cell r="AI239" t="e">
            <v>#N/A</v>
          </cell>
        </row>
        <row r="240">
          <cell r="A240" t="str">
            <v>IAR0000362</v>
          </cell>
          <cell r="B240">
            <v>15</v>
          </cell>
          <cell r="C240" t="str">
            <v>Emmanuel Kyei (EMKY1)</v>
          </cell>
          <cell r="D240">
            <v>43224.656334143503</v>
          </cell>
          <cell r="F240" t="str">
            <v>NHS.UK Hotjar</v>
          </cell>
          <cell r="G240" t="str">
            <v xml:space="preserve">Hotjar allows user surveys, heatmaps and session recording to help </v>
          </cell>
          <cell r="H240" t="str">
            <v>12/08/2016</v>
          </cell>
          <cell r="I240"/>
          <cell r="J240" t="str">
            <v>Of a confidential or personal nature relating to patients, service users or the public</v>
          </cell>
          <cell r="K240" t="str">
            <v>NHS Choices Live Service (MVS) P0460/04</v>
          </cell>
          <cell r="L240" t="str">
            <v>Andy Callow ( ANCA8 )</v>
          </cell>
          <cell r="M240" t="str">
            <v>Shaun Hasney ( SHHA6 ),Seph O'Connell ( SEOC1 ),Emmanuel Kyei ( EMKY1 )</v>
          </cell>
          <cell r="N240" t="str">
            <v>Recording, Use</v>
          </cell>
          <cell r="O240"/>
          <cell r="P240" t="str">
            <v>Mandatory Request (s. 255 of Health &amp;amp; Social Care Act 2012)</v>
          </cell>
          <cell r="Q240" t="str">
            <v>Data Controller</v>
          </cell>
          <cell r="S240"/>
          <cell r="T240" t="str">
            <v>Processing is necessary for compliance with a legal obligation to which the controller is subject, Processing is necessary for the performance of a task carried out in the public interest or in the exercise of official authority vested in the controller</v>
          </cell>
          <cell r="U240"/>
          <cell r="W240" t="str">
            <v>Yes</v>
          </cell>
          <cell r="X240" t="str">
            <v>No</v>
          </cell>
          <cell r="Y240" t="str">
            <v>Yes</v>
          </cell>
          <cell r="Z240" t="str">
            <v>No</v>
          </cell>
          <cell r="AA240" t="str">
            <v>No</v>
          </cell>
          <cell r="AB240" t="str">
            <v>Yes</v>
          </cell>
          <cell r="AC240" t="str">
            <v>Yes</v>
          </cell>
          <cell r="AD240" t="str">
            <v>Yes</v>
          </cell>
          <cell r="AE240" t="str">
            <v>3 years</v>
          </cell>
          <cell r="AF240"/>
          <cell r="AG240" t="str">
            <v>No</v>
          </cell>
          <cell r="AI240" t="e">
            <v>#N/A</v>
          </cell>
        </row>
        <row r="241">
          <cell r="A241" t="str">
            <v>IAR0000363</v>
          </cell>
          <cell r="B241">
            <v>5</v>
          </cell>
          <cell r="C241" t="str">
            <v>Emmanuel Kyei (EMKY1)</v>
          </cell>
          <cell r="D241">
            <v>43229.651337419004</v>
          </cell>
          <cell r="F241" t="str">
            <v>NHS.UK - communities</v>
          </cell>
          <cell r="G241" t="str">
            <v>NHS Digital partners with HealthUnlocked (www.healthunlocked.com) to sponsor a number of online communities (e.g. a Weight Loss forum, designed for people using our 12 Week Weight Loss plan to share their experiences and tips etc.). 
We also host a number of HU widgets on NHS.UK pages.</v>
          </cell>
          <cell r="H241"/>
          <cell r="I241"/>
          <cell r="J241" t="str">
            <v>Relating to non- confidential/ non- personal data</v>
          </cell>
          <cell r="K241" t="str">
            <v>NHS Choices Live Service (MVS) P0460/04</v>
          </cell>
          <cell r="L241" t="str">
            <v>Andy Callow ( ANCA8 )</v>
          </cell>
          <cell r="M241" t="str">
            <v>Emmanuel Kyei ( EMKY1 ),Seph O'Connell ( SEOC1 )</v>
          </cell>
          <cell r="O241"/>
          <cell r="S241"/>
          <cell r="U241"/>
          <cell r="AB241" t="str">
            <v>Yes</v>
          </cell>
          <cell r="AC241" t="str">
            <v>Yes</v>
          </cell>
          <cell r="AD241" t="str">
            <v>No</v>
          </cell>
          <cell r="AF241"/>
          <cell r="AG241" t="str">
            <v>No</v>
          </cell>
          <cell r="AH241" t="str">
            <v>No</v>
          </cell>
        </row>
        <row r="242">
          <cell r="A242" t="str">
            <v>IAR0000364</v>
          </cell>
          <cell r="B242">
            <v>3</v>
          </cell>
          <cell r="C242" t="str">
            <v>Richard Irvine (RIIR1)</v>
          </cell>
          <cell r="D242">
            <v>43208.638570254603</v>
          </cell>
          <cell r="F242" t="str">
            <v>TDA Cancer PTL (2nd Version)</v>
          </cell>
          <cell r="G242" t="str">
            <v>"This collection provides an indication of where there are possible problems with patients not being seen within 62 days which would comply with the cancer 62 day standard. 
The intention then is that commissioners and NHS Improvement can use the data to facilitate discussions to ensure compliance against the standard.
Data is only published internally within the NHS.</v>
          </cell>
          <cell r="H242" t="str">
            <v>01/07/2015</v>
          </cell>
          <cell r="I242"/>
          <cell r="J242" t="str">
            <v>Other confidential or personal data (e.g. finance or contracts etc)</v>
          </cell>
          <cell r="K242" t="str">
            <v>Data Collection Service P0449/06</v>
          </cell>
          <cell r="L242" t="str">
            <v>Stephen Smith ( STSM )</v>
          </cell>
          <cell r="M242" t="str">
            <v>Richard Irvine ( RIIR1 )</v>
          </cell>
          <cell r="N242" t="str">
            <v>Disclosure by transmission, Recording, Storage, Structuring</v>
          </cell>
          <cell r="O242"/>
          <cell r="P242" t="str">
            <v>Direction (s.254 of Health &amp;amp; Social Care Act 2012)</v>
          </cell>
          <cell r="Q242" t="str">
            <v>Data Processor</v>
          </cell>
          <cell r="S242"/>
          <cell r="U242"/>
          <cell r="V242" t="str">
            <v>Yes</v>
          </cell>
          <cell r="X242" t="str">
            <v>No</v>
          </cell>
          <cell r="Y242" t="str">
            <v>No</v>
          </cell>
          <cell r="Z242" t="str">
            <v>No</v>
          </cell>
          <cell r="AA242" t="str">
            <v>No</v>
          </cell>
          <cell r="AB242" t="str">
            <v>Yes</v>
          </cell>
          <cell r="AC242" t="str">
            <v>No, but a Privacy Impact Assessment (PIA) exists</v>
          </cell>
          <cell r="AD242" t="str">
            <v>Not sure</v>
          </cell>
          <cell r="AF242"/>
          <cell r="AG242" t="str">
            <v>Yes</v>
          </cell>
          <cell r="AH242" t="str">
            <v>No</v>
          </cell>
        </row>
        <row r="243">
          <cell r="A243" t="str">
            <v>IAR0000365</v>
          </cell>
          <cell r="B243">
            <v>3</v>
          </cell>
          <cell r="C243" t="str">
            <v>Richard Irvine (RIIR1)</v>
          </cell>
          <cell r="D243">
            <v>43208.639295567104</v>
          </cell>
          <cell r="F243" t="str">
            <v>Nurse Staffing Fill Rate</v>
          </cell>
          <cell r="G243" t="str">
            <v>NHS Organisations (include one limited liability partnership of trusts, and one alliance of health trusts and other health and social care organisations)
"To monitor at a ward level the extent to which rota hours are being filled by registered nurses and midwives and unregistered care staff; and to monitor for acute trusts the care hours per patient day. 
The key purpose of the collection is to obtain re-assurance that wards are being safely staffed.
Fill rate data is published to NHS Choices website.</v>
          </cell>
          <cell r="H243" t="str">
            <v>01/04/2014</v>
          </cell>
          <cell r="I243"/>
          <cell r="J243" t="str">
            <v>Other confidential or personal data (e.g. finance or contracts etc)</v>
          </cell>
          <cell r="K243" t="str">
            <v>Data Collection Service P0449/06</v>
          </cell>
          <cell r="L243" t="str">
            <v>Stephen Smith ( STSM )</v>
          </cell>
          <cell r="M243" t="str">
            <v>Richard Irvine ( RIIR1 )</v>
          </cell>
          <cell r="N243" t="str">
            <v>Disclosure by transmission, Recording, Storage, Structuring</v>
          </cell>
          <cell r="O243"/>
          <cell r="P243" t="str">
            <v>Direction (s.254 of Health &amp;amp; Social Care Act 2012)</v>
          </cell>
          <cell r="Q243" t="str">
            <v>Data Processor</v>
          </cell>
          <cell r="S243"/>
          <cell r="U243"/>
          <cell r="V243" t="str">
            <v>Yes</v>
          </cell>
          <cell r="X243" t="str">
            <v>No</v>
          </cell>
          <cell r="Y243" t="str">
            <v>No</v>
          </cell>
          <cell r="Z243" t="str">
            <v>No</v>
          </cell>
          <cell r="AA243" t="str">
            <v>No</v>
          </cell>
          <cell r="AB243" t="str">
            <v>Yes</v>
          </cell>
          <cell r="AC243" t="str">
            <v>No, but a Privacy Impact Assessment (PIA) exists</v>
          </cell>
          <cell r="AD243" t="str">
            <v>Not sure</v>
          </cell>
          <cell r="AF243"/>
          <cell r="AG243" t="str">
            <v>Yes</v>
          </cell>
          <cell r="AH243" t="str">
            <v>No</v>
          </cell>
        </row>
        <row r="244">
          <cell r="A244" t="str">
            <v>IAR0000366</v>
          </cell>
          <cell r="B244">
            <v>3</v>
          </cell>
          <cell r="C244" t="str">
            <v>Richard Irvine (RIIR1)</v>
          </cell>
          <cell r="D244">
            <v>43208.639697604202</v>
          </cell>
          <cell r="F244" t="str">
            <v>Reference Costs</v>
          </cell>
          <cell r="G244" t="str">
            <v xml:space="preserve">"This dataset collects costs from all NHS providers, the data collected is the average unit cost of providing a service. 
The data is used for setting and developing service tariff. Used in efficiency models such as Lord Carter's model hospital, and Get it Right First Time. 
The data is also used in answering parliamentary questions and by NHS providers for service redesign and local pricing structures. 
NHS Improvement, NHS England, and the Department of Health are the key organisations who require this data. 
The data is published every year. Further details are available at:
https://www.gov.uk/government/collections/nhs-reference-costs </v>
          </cell>
          <cell r="H244" t="str">
            <v>01/03/2016</v>
          </cell>
          <cell r="I244"/>
          <cell r="J244" t="str">
            <v>Of a confidential or personal nature relating to patients, service users or the public</v>
          </cell>
          <cell r="K244" t="str">
            <v>Data Collection Service P0449/06</v>
          </cell>
          <cell r="L244" t="str">
            <v>Stephen Smith ( STSM )</v>
          </cell>
          <cell r="M244" t="str">
            <v>Richard Irvine ( RIIR1 )</v>
          </cell>
          <cell r="N244" t="str">
            <v>Disclosure by transmission, Recording, Storage, Structuring</v>
          </cell>
          <cell r="O244"/>
          <cell r="P244" t="str">
            <v>Direction (s.254 of Health &amp;amp; Social Care Act 2012)</v>
          </cell>
          <cell r="Q244" t="str">
            <v>Data Processor</v>
          </cell>
          <cell r="S244"/>
          <cell r="U244"/>
          <cell r="V244" t="str">
            <v>Yes</v>
          </cell>
          <cell r="X244" t="str">
            <v>No</v>
          </cell>
          <cell r="Y244" t="str">
            <v>No</v>
          </cell>
          <cell r="Z244" t="str">
            <v>No</v>
          </cell>
          <cell r="AA244" t="str">
            <v>No</v>
          </cell>
          <cell r="AB244" t="str">
            <v>Yes</v>
          </cell>
          <cell r="AC244" t="str">
            <v>No, but a Privacy Impact Assessment (PIA) exists</v>
          </cell>
          <cell r="AD244" t="str">
            <v>Not sure</v>
          </cell>
          <cell r="AF244"/>
          <cell r="AG244" t="str">
            <v>Yes</v>
          </cell>
          <cell r="AH244" t="str">
            <v>No</v>
          </cell>
        </row>
        <row r="245">
          <cell r="A245" t="str">
            <v>IAR0000367</v>
          </cell>
          <cell r="B245">
            <v>9</v>
          </cell>
          <cell r="C245" t="str">
            <v>Seph O'Connell (SEOC1)</v>
          </cell>
          <cell r="D245">
            <v>43223.682672187497</v>
          </cell>
          <cell r="F245" t="str">
            <v>NHS.UK - social media</v>
          </cell>
          <cell r="G245" t="str">
            <v>The NHS.UK programme uses a number of social media channels to communicate with the public (via both paid advertising and organic distribution), including:
-Facebook
-Twitter
-Instagram
-YouTube
All of these channels have T&amp;Cs in place between the user and platform. 
We also use a number of social media management and monitoring tools, including Hootsuite.</v>
          </cell>
          <cell r="H245"/>
          <cell r="I245"/>
          <cell r="J245" t="str">
            <v>Of a confidential or personal nature relating to patients, service users or the public</v>
          </cell>
          <cell r="K245" t="str">
            <v>NHS Choices Live Service (MVS) P0460/04</v>
          </cell>
          <cell r="L245" t="str">
            <v>Andy Callow ( ANCA8 )</v>
          </cell>
          <cell r="M245" t="str">
            <v>Seph O'Connell ( SEOC1 ),Emmanuel Kyei ( EMKY1 ),George London ( GELO2 )</v>
          </cell>
          <cell r="N245" t="str">
            <v>Recording, Storage, Use</v>
          </cell>
          <cell r="O245"/>
          <cell r="P245" t="str">
            <v>Other (Please specify)</v>
          </cell>
          <cell r="Q245" t="str">
            <v>Data Controller</v>
          </cell>
          <cell r="S245"/>
          <cell r="T245" t="str">
            <v>The data subject has given consent to the processing of his or her personal data for one or more specific purposes</v>
          </cell>
          <cell r="U245"/>
          <cell r="W245" t="str">
            <v>Yes</v>
          </cell>
          <cell r="X245" t="str">
            <v>No</v>
          </cell>
          <cell r="Y245" t="str">
            <v>Yes</v>
          </cell>
          <cell r="Z245" t="str">
            <v>No</v>
          </cell>
          <cell r="AA245" t="str">
            <v>No</v>
          </cell>
          <cell r="AB245" t="str">
            <v>Yes</v>
          </cell>
          <cell r="AC245" t="str">
            <v>Yes</v>
          </cell>
          <cell r="AD245" t="str">
            <v>Yes</v>
          </cell>
          <cell r="AE245" t="str">
            <v>3 years</v>
          </cell>
          <cell r="AF245"/>
          <cell r="AG245" t="str">
            <v>No</v>
          </cell>
          <cell r="AI245" t="e">
            <v>#N/A</v>
          </cell>
        </row>
        <row r="246">
          <cell r="A246" t="str">
            <v>IAR0000368</v>
          </cell>
          <cell r="B246">
            <v>12</v>
          </cell>
          <cell r="C246" t="str">
            <v>Emmanuel Kyei (EMKY1)</v>
          </cell>
          <cell r="D246">
            <v>43224.656969328702</v>
          </cell>
          <cell r="F246" t="str">
            <v>NHS Choices Comments and Ratings</v>
          </cell>
          <cell r="G246" t="str">
            <v>Public reviews of their health or social care experience given by NHS providers. The body of reviews help the public make informed choices about the care provider to use. When a review is submitted we require an email address along with their review in order that we are able to communicate with them about the content of their review. Both email address and review are held for a period of two years.</v>
          </cell>
          <cell r="H246" t="str">
            <v>1/1/2009</v>
          </cell>
          <cell r="I246"/>
          <cell r="J246" t="str">
            <v>Of a confidential or personal nature relating to patients, service users or the public</v>
          </cell>
          <cell r="K246" t="str">
            <v>NHS Choices Live Service (MVS) - Maintain P0460/15</v>
          </cell>
          <cell r="L246" t="str">
            <v>Andy Callow ( ANCA8 )</v>
          </cell>
          <cell r="M246" t="str">
            <v>Seph O'Connell ( SEOC1 ),Emmanuel Kyei ( EMKY1 )</v>
          </cell>
          <cell r="N246" t="str">
            <v>Recording, Use</v>
          </cell>
          <cell r="O246"/>
          <cell r="P246" t="str">
            <v>Other (Please specify)</v>
          </cell>
          <cell r="Q246" t="str">
            <v>Data Controller</v>
          </cell>
          <cell r="S246"/>
          <cell r="T246" t="str">
            <v>Processing is necessary for compliance with a legal obligation to which the controller is subject, Processing is necessary for the performance of a task carried out in the public interest or in the exercise of official authority vested in the controller</v>
          </cell>
          <cell r="U246"/>
          <cell r="W246" t="str">
            <v>Yes</v>
          </cell>
          <cell r="X246" t="str">
            <v>No</v>
          </cell>
          <cell r="Y246" t="str">
            <v>Yes</v>
          </cell>
          <cell r="Z246" t="str">
            <v>No</v>
          </cell>
          <cell r="AA246" t="str">
            <v>Yes</v>
          </cell>
          <cell r="AB246" t="str">
            <v>Yes</v>
          </cell>
          <cell r="AC246" t="str">
            <v>Yes</v>
          </cell>
          <cell r="AD246" t="str">
            <v>Yes</v>
          </cell>
          <cell r="AE246" t="str">
            <v>Exception (Please specify)</v>
          </cell>
          <cell r="AF246" t="str">
            <v>2 years</v>
          </cell>
          <cell r="AG246" t="str">
            <v>Yes</v>
          </cell>
          <cell r="AI246" t="e">
            <v>#N/A</v>
          </cell>
        </row>
        <row r="247">
          <cell r="A247" t="str">
            <v>IAR0000370</v>
          </cell>
          <cell r="B247">
            <v>11</v>
          </cell>
          <cell r="C247" t="str">
            <v>Paul Fixter (PAFI1)</v>
          </cell>
          <cell r="D247">
            <v>43214.355801076403</v>
          </cell>
          <cell r="F247" t="str">
            <v>Sharepoint BCMS</v>
          </cell>
          <cell r="G247" t="str">
            <v>Body of information (Word, Excel, Powerpoint, PDF etc) for the Business Continuity Management System (BCMS).</v>
          </cell>
          <cell r="H247" t="str">
            <v>01/12/2015</v>
          </cell>
          <cell r="I247"/>
          <cell r="J247" t="str">
            <v>Other confidential or personal data (e.g. finance or contracts etc)</v>
          </cell>
          <cell r="K247" t="str">
            <v>BCMS Implementation Project P0468/01</v>
          </cell>
          <cell r="L247" t="str">
            <v>Ian Spence ( XXIS )</v>
          </cell>
          <cell r="M247" t="str">
            <v>Mark Moody ( MAMO5 ),Paul Fixter ( PAFI1 )</v>
          </cell>
          <cell r="N247" t="str">
            <v>Other (Please specify), Storage</v>
          </cell>
          <cell r="O247" t="str">
            <v>Primarily lists of internal staff (name, email address) of people who are involved in the overarching BCMS, eg where they are a Business Continuity Plan owner</v>
          </cell>
          <cell r="P247" t="str">
            <v>Additional functions (s.270 of Health and Social Care Act 2012)</v>
          </cell>
          <cell r="Q247" t="str">
            <v>Data Controller</v>
          </cell>
          <cell r="S247"/>
          <cell r="T247" t="str">
            <v>The data subject has given consent to the processing of his or her personal data for one or more specific purposes</v>
          </cell>
          <cell r="U247"/>
          <cell r="W247" t="str">
            <v>Yes</v>
          </cell>
          <cell r="X247" t="str">
            <v>No</v>
          </cell>
          <cell r="Y247" t="str">
            <v>Yes</v>
          </cell>
          <cell r="Z247" t="str">
            <v>No</v>
          </cell>
          <cell r="AA247" t="str">
            <v>No</v>
          </cell>
          <cell r="AB247" t="str">
            <v>Yes</v>
          </cell>
          <cell r="AC247" t="str">
            <v>Yes</v>
          </cell>
          <cell r="AD247" t="str">
            <v>No</v>
          </cell>
          <cell r="AE247" t="str">
            <v>Exception (Please specify)</v>
          </cell>
          <cell r="AF247"/>
          <cell r="AG247" t="str">
            <v>Yes</v>
          </cell>
          <cell r="AI247" t="str">
            <v>IAR0000370</v>
          </cell>
        </row>
        <row r="248">
          <cell r="A248" t="str">
            <v>IAR0000371</v>
          </cell>
          <cell r="B248">
            <v>5</v>
          </cell>
          <cell r="C248" t="str">
            <v>Paul Fixter (PAFI1)</v>
          </cell>
          <cell r="D248">
            <v>43213.678042557898</v>
          </cell>
          <cell r="F248" t="str">
            <v>Corporate Flu Jabs Database</v>
          </cell>
          <cell r="G248" t="str">
            <v>Database for employees to request Boots Corporate Flu Vouchers free of charge to employees of NHS Digital who request them</v>
          </cell>
          <cell r="H248" t="str">
            <v>01/11/2017</v>
          </cell>
          <cell r="I248"/>
          <cell r="J248" t="str">
            <v>Of a confidential or personal nature relating to staff</v>
          </cell>
          <cell r="K248" t="str">
            <v>BCMS Implementation Project P0468/01</v>
          </cell>
          <cell r="L248" t="str">
            <v>Ian Spence ( XXIS )</v>
          </cell>
          <cell r="M248" t="str">
            <v>Paul Fixter ( PAFI1 ),Alex Toft ( ALTO1 ),Mark Moody</v>
          </cell>
          <cell r="N248" t="str">
            <v>Dissemination or otherwise making available, Recording, Use</v>
          </cell>
          <cell r="O248"/>
          <cell r="P248" t="str">
            <v>Additional functions (s.270 of Health and Social Care Act 2012)</v>
          </cell>
          <cell r="Q248" t="str">
            <v>Data Controller</v>
          </cell>
          <cell r="S248"/>
          <cell r="T248" t="str">
            <v>The data subject has given consent to the processing of his or her personal data for one or more specific purposes</v>
          </cell>
          <cell r="U248"/>
          <cell r="W248" t="str">
            <v>Yes</v>
          </cell>
          <cell r="X248" t="str">
            <v>No</v>
          </cell>
          <cell r="Y248" t="str">
            <v>Yes</v>
          </cell>
          <cell r="Z248" t="str">
            <v>No</v>
          </cell>
          <cell r="AA248" t="str">
            <v>No</v>
          </cell>
          <cell r="AB248" t="str">
            <v>Yes</v>
          </cell>
          <cell r="AC248" t="str">
            <v>Yes</v>
          </cell>
          <cell r="AD248" t="str">
            <v>Yes</v>
          </cell>
          <cell r="AE248" t="str">
            <v>Exception (Please specify)</v>
          </cell>
          <cell r="AF248" t="str">
            <v>To be deleted by 30/06/2018, ie within 1 year of the start of the asset.</v>
          </cell>
          <cell r="AG248" t="str">
            <v>No</v>
          </cell>
          <cell r="AI248" t="str">
            <v>IAR0000371</v>
          </cell>
        </row>
        <row r="249">
          <cell r="A249" t="str">
            <v>IAR0000372</v>
          </cell>
          <cell r="B249">
            <v>8</v>
          </cell>
          <cell r="C249" t="str">
            <v>Davie Hay (DZH)</v>
          </cell>
          <cell r="D249">
            <v>43215.348758252301</v>
          </cell>
          <cell r="F249" t="str">
            <v>Front Door Service team contact details for business continuity</v>
          </cell>
          <cell r="G249" t="str">
            <v>As part of the business continuity to support the Front Door Service team members have agreed to share and record personal mobile numbers.</v>
          </cell>
          <cell r="H249" t="str">
            <v>01/02/2017</v>
          </cell>
          <cell r="I249"/>
          <cell r="J249" t="str">
            <v>Of a confidential or personal nature relating to staff</v>
          </cell>
          <cell r="K249" t="str">
            <v>Front Door Service Operations P0438/01</v>
          </cell>
          <cell r="L249" t="str">
            <v>Davie Hay ( DZH )</v>
          </cell>
          <cell r="M249" t="str">
            <v>Davie Hay ( DZH )</v>
          </cell>
          <cell r="N249" t="str">
            <v>Recording, Retrieval, Storage, Use</v>
          </cell>
          <cell r="O249"/>
          <cell r="P249" t="str">
            <v>Additional functions (s.270 of Health and Social Care Act 2012)</v>
          </cell>
          <cell r="Q249" t="str">
            <v>Data Controller</v>
          </cell>
          <cell r="S249"/>
          <cell r="T249" t="str">
            <v>Processing is necessary for the performance of a task carried out in the public interest or in the exercise of official authority vested in the controller</v>
          </cell>
          <cell r="U249"/>
          <cell r="W249" t="str">
            <v>Yes</v>
          </cell>
          <cell r="X249" t="str">
            <v>No</v>
          </cell>
          <cell r="Y249" t="str">
            <v>Yes</v>
          </cell>
          <cell r="Z249" t="str">
            <v>No</v>
          </cell>
          <cell r="AA249" t="str">
            <v>No</v>
          </cell>
          <cell r="AB249" t="str">
            <v>Yes</v>
          </cell>
          <cell r="AC249" t="str">
            <v>Yes</v>
          </cell>
          <cell r="AD249" t="str">
            <v>Yes</v>
          </cell>
          <cell r="AE249" t="str">
            <v>3 years</v>
          </cell>
          <cell r="AF249"/>
          <cell r="AG249" t="str">
            <v>No</v>
          </cell>
          <cell r="AI249" t="str">
            <v>IAR0000372</v>
          </cell>
        </row>
        <row r="250">
          <cell r="A250" t="str">
            <v>IAR0000373</v>
          </cell>
          <cell r="B250">
            <v>8</v>
          </cell>
          <cell r="C250" t="str">
            <v>Andrew Scott (ANSC1)</v>
          </cell>
          <cell r="D250">
            <v>43213.405829085597</v>
          </cell>
          <cell r="F250" t="str">
            <v>HSCN Migration Data (SQL DB &amp; EIDER)</v>
          </cell>
          <cell r="G250" t="str">
            <v>Information consolidated, analysed and used to support the large scale migration of networking services for HSCN. Personal Data processed is business contact information only (Name, Position, Email, Telephone). Data is loaded to the SQL DB and moved to Eider for further analysis and presentation.</v>
          </cell>
          <cell r="H250" t="str">
            <v>29/01/2018</v>
          </cell>
          <cell r="I250" t="str">
            <v>31/03/2021</v>
          </cell>
          <cell r="J250" t="str">
            <v>Of a confidential or personal nature relating to patients, service users or the public</v>
          </cell>
          <cell r="K250" t="str">
            <v>HSCN Delivery P0190/13</v>
          </cell>
          <cell r="L250" t="str">
            <v>Dermot Ryan</v>
          </cell>
          <cell r="M250" t="str">
            <v>Nick Bateman,Andrew Scott ( ANSC1 )</v>
          </cell>
          <cell r="O250"/>
          <cell r="P250" t="str">
            <v>Direction (s.254 of Health &amp;amp; Social Care Act 2012)</v>
          </cell>
          <cell r="Q250" t="str">
            <v>Joint Data Controller</v>
          </cell>
          <cell r="R250" t="str">
            <v>NHS England</v>
          </cell>
          <cell r="S250"/>
          <cell r="T250" t="str">
            <v>Processing is necessary for the performance of a task carried out in the public interest or in the exercise of official authority vested in the controller</v>
          </cell>
          <cell r="U250"/>
          <cell r="W250" t="str">
            <v>Yes</v>
          </cell>
          <cell r="X250" t="str">
            <v>No</v>
          </cell>
          <cell r="Y250" t="str">
            <v>Yes</v>
          </cell>
          <cell r="Z250" t="str">
            <v>No</v>
          </cell>
          <cell r="AA250" t="str">
            <v>Yes</v>
          </cell>
          <cell r="AB250" t="str">
            <v>Yes</v>
          </cell>
          <cell r="AC250" t="str">
            <v>Yes</v>
          </cell>
          <cell r="AD250" t="str">
            <v>Yes</v>
          </cell>
          <cell r="AE250" t="str">
            <v>3 years</v>
          </cell>
          <cell r="AF250"/>
          <cell r="AG250" t="str">
            <v>No</v>
          </cell>
          <cell r="AI250" t="str">
            <v>IAR0000373</v>
          </cell>
        </row>
        <row r="251">
          <cell r="A251" t="str">
            <v>IAR0000374</v>
          </cell>
          <cell r="B251">
            <v>6</v>
          </cell>
          <cell r="C251" t="str">
            <v>Oliver Smith (OLSM1)</v>
          </cell>
          <cell r="D251">
            <v>43214.478021493102</v>
          </cell>
          <cell r="F251" t="str">
            <v>Civil Registration of Deaths</v>
          </cell>
          <cell r="G251" t="str">
            <v>Death registrations are provided by local registries to the General Registry Office, then on to ONS for codification. These data are then provided on to NHS Digital to support the maintenance of accurate records on PDS, where death registrations data are added to dataset. Other variables, including cause of death, informants details etc. are then processed and used for analysis and research.</v>
          </cell>
          <cell r="H251" t="str">
            <v>01/01/1993</v>
          </cell>
          <cell r="I251"/>
          <cell r="J251" t="str">
            <v>Of a confidential or personal nature relating to patients, service users or the public</v>
          </cell>
          <cell r="K251" t="str">
            <v>Data Management Environment P0449/04</v>
          </cell>
          <cell r="L251" t="str">
            <v>Stephen Smith ( STSM )</v>
          </cell>
          <cell r="M251" t="str">
            <v>Oliver Smith ( OLSM1 )</v>
          </cell>
          <cell r="N251" t="str">
            <v>Adaptation or alteration, Disclosure by transmission, Dissemination or otherwise making available, Other (Please specify), Retrieval, Storage, Use</v>
          </cell>
          <cell r="O251" t="str">
            <v>Linkage to other datasets and permitted by relevant IAOs, and legal basis for disseminations</v>
          </cell>
          <cell r="P251" t="str">
            <v>Direction (s.254 of Health &amp;amp; Social Care Act 2012)</v>
          </cell>
          <cell r="Q251" t="str">
            <v>Data Controller</v>
          </cell>
          <cell r="S251"/>
          <cell r="T251" t="str">
            <v>Processing is necessary for the performance of a task carried out in the public interest or in the exercise of official authority vested in the controller</v>
          </cell>
          <cell r="U251"/>
          <cell r="W251" t="str">
            <v>Yes</v>
          </cell>
          <cell r="X251" t="str">
            <v>Yes</v>
          </cell>
          <cell r="Y251" t="str">
            <v>Yes</v>
          </cell>
          <cell r="Z251" t="str">
            <v>No</v>
          </cell>
          <cell r="AA251" t="str">
            <v>Yes</v>
          </cell>
          <cell r="AB251" t="str">
            <v>Yes</v>
          </cell>
          <cell r="AC251" t="str">
            <v>Yes</v>
          </cell>
          <cell r="AD251" t="str">
            <v>Yes</v>
          </cell>
          <cell r="AE251" t="str">
            <v>Exception (Please specify)</v>
          </cell>
          <cell r="AF251" t="str">
            <v>Currently set for 20 years but to reviewed in 5 years</v>
          </cell>
          <cell r="AG251" t="str">
            <v>No</v>
          </cell>
          <cell r="AI251" t="e">
            <v>#N/A</v>
          </cell>
        </row>
        <row r="252">
          <cell r="A252" t="str">
            <v>IAR0000375</v>
          </cell>
          <cell r="B252">
            <v>5</v>
          </cell>
          <cell r="C252" t="str">
            <v>Oliver Smith (OLSM1)</v>
          </cell>
          <cell r="D252">
            <v>43214.477546412003</v>
          </cell>
          <cell r="F252" t="str">
            <v>Civil Registration of Births</v>
          </cell>
          <cell r="G252" t="str">
            <v xml:space="preserve">Birth registrations are provided by local registries to the General Registry Office, then on to ONS for codification. These data are then provided on to NHS Digital to support the maintenance of accurate records on PDS, where death registrations data are added to dataset. Other variables, including cause of death, parents details etc. are then processed and used for analysis and research. </v>
          </cell>
          <cell r="H252" t="str">
            <v>01/01/1993</v>
          </cell>
          <cell r="I252"/>
          <cell r="J252" t="str">
            <v>Of a confidential or personal nature relating to patients, service users or the public</v>
          </cell>
          <cell r="K252" t="str">
            <v>Data Management Environment P0449/04</v>
          </cell>
          <cell r="L252" t="str">
            <v>Stephen Smith ( STSM )</v>
          </cell>
          <cell r="M252" t="str">
            <v>Oliver Smith ( OLSM1 )</v>
          </cell>
          <cell r="N252" t="str">
            <v>Adaptation or alteration, Disclosure by transmission, Dissemination or otherwise making available, Other (Please specify), Recording, Retrieval, Storage, Use</v>
          </cell>
          <cell r="O252" t="str">
            <v>Linkage to other datasets and permitted by relevant IAOs, and legal basis for disseminations</v>
          </cell>
          <cell r="P252" t="str">
            <v>Direction (s.254 of Health &amp;amp; Social Care Act 2012)</v>
          </cell>
          <cell r="Q252" t="str">
            <v>Data Controller</v>
          </cell>
          <cell r="S252"/>
          <cell r="T252" t="str">
            <v>Processing is necessary for the performance of a task carried out in the public interest or in the exercise of official authority vested in the controller</v>
          </cell>
          <cell r="U252"/>
          <cell r="W252" t="str">
            <v>Yes</v>
          </cell>
          <cell r="X252" t="str">
            <v>Yes</v>
          </cell>
          <cell r="Y252" t="str">
            <v>Yes</v>
          </cell>
          <cell r="Z252" t="str">
            <v>Yes</v>
          </cell>
          <cell r="AA252" t="str">
            <v>Yes</v>
          </cell>
          <cell r="AB252" t="str">
            <v>Yes</v>
          </cell>
          <cell r="AC252" t="str">
            <v>Yes</v>
          </cell>
          <cell r="AD252" t="str">
            <v>Yes</v>
          </cell>
          <cell r="AE252" t="str">
            <v>Exception (Please specify)</v>
          </cell>
          <cell r="AF252" t="str">
            <v>Currently set for 20 years but to reviewed in 5 years</v>
          </cell>
          <cell r="AG252" t="str">
            <v>No</v>
          </cell>
          <cell r="AI252" t="e">
            <v>#N/A</v>
          </cell>
        </row>
        <row r="253">
          <cell r="A253" t="str">
            <v>IAR0000376</v>
          </cell>
          <cell r="B253">
            <v>6</v>
          </cell>
          <cell r="C253" t="str">
            <v>Oliver Smith (OLSM1)</v>
          </cell>
          <cell r="D253">
            <v>43214.478637152803</v>
          </cell>
          <cell r="F253" t="str">
            <v>Central Health Register Inquiry System (CHRIS) Archive</v>
          </cell>
          <cell r="G253" t="str">
            <v>The CHRIS archive is a legacy dataset from the CHRIS system which was the predecessor to PDS. The dataset contained details of patient postings (registrations), as well as birth and death registration details. The archive does not hold the full scope of the original dataset, only the necessary fields to support current business processes for National Back Office activities. Start and end dates are approximate. The CHRIS dataset was parallel run with PDS from 2004, before finally being decommissioned in March 2016.</v>
          </cell>
          <cell r="H253" t="str">
            <v>01/01/1991</v>
          </cell>
          <cell r="I253" t="str">
            <v>31/03/2016</v>
          </cell>
          <cell r="J253" t="str">
            <v>Of a confidential or personal nature relating to patients, service users or the public</v>
          </cell>
          <cell r="K253" t="str">
            <v>Data Management Environment P0449/04</v>
          </cell>
          <cell r="L253" t="str">
            <v>Stephen Smith ( STSM )</v>
          </cell>
          <cell r="M253" t="str">
            <v>Oliver Smith ( OLSM1 )</v>
          </cell>
          <cell r="N253" t="str">
            <v>Other (Please specify), Retrieval, Storage, Use</v>
          </cell>
          <cell r="O253" t="str">
            <v>Used for verification by National Back Office staff</v>
          </cell>
          <cell r="P253" t="str">
            <v>Direction (s.254 of Health &amp;amp; Social Care Act 2012)</v>
          </cell>
          <cell r="Q253" t="str">
            <v>Data Controller</v>
          </cell>
          <cell r="S253"/>
          <cell r="T253" t="str">
            <v>Processing is necessary for the performance of a task carried out in the public interest or in the exercise of official authority vested in the controller</v>
          </cell>
          <cell r="U253"/>
          <cell r="W253" t="str">
            <v>Yes</v>
          </cell>
          <cell r="X253" t="str">
            <v>Yes</v>
          </cell>
          <cell r="Y253" t="str">
            <v>Yes</v>
          </cell>
          <cell r="Z253" t="str">
            <v>No</v>
          </cell>
          <cell r="AA253" t="str">
            <v>No</v>
          </cell>
          <cell r="AB253" t="str">
            <v>Yes</v>
          </cell>
          <cell r="AC253" t="str">
            <v>Yes</v>
          </cell>
          <cell r="AD253" t="str">
            <v>Yes</v>
          </cell>
          <cell r="AE253" t="str">
            <v>Exception (Please specify)</v>
          </cell>
          <cell r="AF253" t="str">
            <v>Currently set for 20 years but to reviewed in 5 years</v>
          </cell>
          <cell r="AG253" t="str">
            <v>No</v>
          </cell>
          <cell r="AI253" t="str">
            <v>IAR0000376</v>
          </cell>
        </row>
        <row r="254">
          <cell r="A254" t="str">
            <v>IAR0000377</v>
          </cell>
          <cell r="B254">
            <v>4</v>
          </cell>
          <cell r="C254" t="str">
            <v>Oliver Smith (OLSM1)</v>
          </cell>
          <cell r="D254">
            <v>43214.601198807897</v>
          </cell>
          <cell r="F254" t="str">
            <v>Cancer Registration Data</v>
          </cell>
          <cell r="G254" t="str">
            <v>These data are Cancer Registrations provided to NHS Digital by Public Health England to enable NHS Digital to include up to date data on cancer registrations to researchers and customers through approved disseminations. NHS Digital also receives these data to provide updates to PHE on patients leaving/re-entering  the NHS, or whether a registry member has died.</v>
          </cell>
          <cell r="H254" t="str">
            <v>1/1/1971</v>
          </cell>
          <cell r="I254"/>
          <cell r="J254" t="str">
            <v>Of a confidential or personal nature relating to patients, service users or the public</v>
          </cell>
          <cell r="K254" t="str">
            <v>Data Access Request Service (DARS) P0449/02</v>
          </cell>
          <cell r="L254" t="str">
            <v>Gaynor Dalton ( GADA2 )</v>
          </cell>
          <cell r="M254" t="str">
            <v>Oliver Smith ( OLSM1 )</v>
          </cell>
          <cell r="N254" t="str">
            <v>Adaptation or alteration, Dissemination or otherwise making available, Other (Please specify), Storage, Use</v>
          </cell>
          <cell r="O254"/>
          <cell r="P254" t="str">
            <v>Direction (s.254 of Health &amp;amp; Social Care Act 2012)</v>
          </cell>
          <cell r="Q254" t="str">
            <v>Data Controller</v>
          </cell>
          <cell r="S254"/>
          <cell r="U254"/>
          <cell r="W254" t="str">
            <v>Yes</v>
          </cell>
          <cell r="X254" t="str">
            <v>Yes</v>
          </cell>
          <cell r="Y254" t="str">
            <v>Yes</v>
          </cell>
          <cell r="Z254" t="str">
            <v>Yes</v>
          </cell>
          <cell r="AA254" t="str">
            <v>Yes</v>
          </cell>
          <cell r="AB254" t="str">
            <v>Yes</v>
          </cell>
          <cell r="AC254" t="str">
            <v>Yes</v>
          </cell>
          <cell r="AD254" t="str">
            <v>Yes</v>
          </cell>
          <cell r="AE254" t="str">
            <v>Exception (Please specify)</v>
          </cell>
          <cell r="AF254" t="str">
            <v>Currently set for 20 years but to reviewed in 5 years</v>
          </cell>
          <cell r="AG254" t="str">
            <v>No</v>
          </cell>
          <cell r="AI254" t="str">
            <v>IAR0000377</v>
          </cell>
        </row>
        <row r="255">
          <cell r="A255" t="str">
            <v>IAR0000378</v>
          </cell>
          <cell r="B255">
            <v>6</v>
          </cell>
          <cell r="C255" t="str">
            <v>Amy Wilson (AMWI1)</v>
          </cell>
          <cell r="D255">
            <v>43217.685251388903</v>
          </cell>
          <cell r="F255" t="str">
            <v>NHS Health Checks</v>
          </cell>
          <cell r="G255" t="str">
            <v xml:space="preserve">Collecting this information will allow PHE to monitor and evaluate the NHS Health Check programme and inform better decisions on its delivery. The purpose of the extract is to monitor access to and uptake of the programme by different populations, the quality of implementation and the impact on population outcomes. </v>
          </cell>
          <cell r="H255" t="str">
            <v>01/06/2018</v>
          </cell>
          <cell r="I255"/>
          <cell r="J255" t="str">
            <v>Of a confidential or personal nature relating to patients, service users or the public</v>
          </cell>
          <cell r="K255" t="str">
            <v>Primary Care Domain Service P0349/01</v>
          </cell>
          <cell r="L255" t="str">
            <v>Dave Roberts ( DARO1 )</v>
          </cell>
          <cell r="M255" t="str">
            <v>Kathryn Salt ( KAKN1 ),Amy Wilson ( AMWI1 )</v>
          </cell>
          <cell r="N255" t="str">
            <v>Dissemination or otherwise making available</v>
          </cell>
          <cell r="O255"/>
          <cell r="P255" t="str">
            <v>Direction (s.254 of Health &amp;amp; Social Care Act 2012)</v>
          </cell>
          <cell r="Q255" t="str">
            <v>Joint Data Controller</v>
          </cell>
          <cell r="R255" t="str">
            <v>Other (Please specify)</v>
          </cell>
          <cell r="S255" t="str">
            <v>Public Health England</v>
          </cell>
          <cell r="T255" t="str">
            <v>Processing is necessary for compliance with a legal obligation to which the controller is subject</v>
          </cell>
          <cell r="U255"/>
          <cell r="W255" t="str">
            <v>Yes</v>
          </cell>
          <cell r="X255" t="str">
            <v>Yes</v>
          </cell>
          <cell r="Y255" t="str">
            <v>Yes</v>
          </cell>
          <cell r="Z255" t="str">
            <v>Yes</v>
          </cell>
          <cell r="AA255" t="str">
            <v>Yes</v>
          </cell>
          <cell r="AB255" t="str">
            <v>Yes</v>
          </cell>
          <cell r="AC255" t="str">
            <v>Yes</v>
          </cell>
          <cell r="AD255" t="str">
            <v>Yes</v>
          </cell>
          <cell r="AE255" t="str">
            <v>Exception (Please specify)</v>
          </cell>
          <cell r="AF255" t="str">
            <v>Awaiting confirmation</v>
          </cell>
          <cell r="AG255" t="str">
            <v>No</v>
          </cell>
          <cell r="AI255" t="str">
            <v>IAR0000378</v>
          </cell>
        </row>
        <row r="256">
          <cell r="A256" t="str">
            <v>IAR0000379</v>
          </cell>
          <cell r="B256">
            <v>4</v>
          </cell>
          <cell r="C256" t="str">
            <v>Paul Hague (PAHA5)</v>
          </cell>
          <cell r="D256">
            <v>43221.653786574097</v>
          </cell>
          <cell r="F256" t="str">
            <v>Summary Care Record</v>
          </cell>
          <cell r="G256" t="str">
            <v xml:space="preserve">The Summary Care Record (SCR) is a patient information system provided as a service to care organisations to support direct care. It is an electronic summary of key clinical information (including medicines, allergies and adverse reactions) about a patient, sourced from the GP record. It is used by authorised healthcare professionals, with the patient’s consent, to support their care and treatment. Where a patient and their doctor wish to add additional information to the patient’s Summary Care Record, this may be added with the explicit consent of the patient. It is being successfully used in many settings across the NHS, such as A&amp;E departments, hospital pharmacies, NHS 111 and GP out of hours services and walk in centres.
Data is collected from GP applications, held by NHS Digital and then made available to care professionals at the point of care. In England 96% of the population have a Summary Care Record and a further 18% have had the content significantly enhanced to contain a considerable proportion of their record and this number is rising.
</v>
          </cell>
          <cell r="H256" t="str">
            <v>10/04/2010</v>
          </cell>
          <cell r="I256" t="str">
            <v>31/03/2020</v>
          </cell>
          <cell r="J256" t="str">
            <v>Of a confidential or personal nature relating to patients, service users or the public</v>
          </cell>
          <cell r="K256" t="str">
            <v>[C] - Summary Care Futures P0580/07</v>
          </cell>
          <cell r="L256" t="str">
            <v>David Corbett</v>
          </cell>
          <cell r="M256" t="str">
            <v>Robert Marsh ( ROMA4 ),Gemma Beacock ( GERO )</v>
          </cell>
          <cell r="N256" t="str">
            <v>Adaptation or alteration, Dissemination or otherwise making available, Recording, Restriction, Retrieval, Storage</v>
          </cell>
          <cell r="O256"/>
          <cell r="P256" t="str">
            <v>Direction (s.254 of Health &amp;amp; Social Care Act 2012)</v>
          </cell>
          <cell r="Q256" t="str">
            <v>Data Controller in Common</v>
          </cell>
          <cell r="R256" t="str">
            <v>Other (Please specify)</v>
          </cell>
          <cell r="S256" t="str">
            <v>Other organisations that use the data</v>
          </cell>
          <cell r="T256" t="str">
            <v>Processing is necessary for the performance of a task carried out in the public interest or in the exercise of official authority vested in the controller, Processing is necessary in order to protect the vital interests of the data subject or of another natural person, The data subject has given consent to the processing of his or her personal data for one or more specific purposes</v>
          </cell>
          <cell r="U256"/>
          <cell r="W256" t="str">
            <v>Yes</v>
          </cell>
          <cell r="X256" t="str">
            <v>Yes</v>
          </cell>
          <cell r="Y256" t="str">
            <v>Yes</v>
          </cell>
          <cell r="Z256" t="str">
            <v>Yes</v>
          </cell>
          <cell r="AA256" t="str">
            <v>Yes</v>
          </cell>
          <cell r="AB256" t="str">
            <v>Yes</v>
          </cell>
          <cell r="AC256" t="str">
            <v>Yes</v>
          </cell>
          <cell r="AD256" t="str">
            <v>Yes</v>
          </cell>
          <cell r="AE256" t="str">
            <v>Exception (Please specify)</v>
          </cell>
          <cell r="AF256" t="str">
            <v>30 years</v>
          </cell>
          <cell r="AG256" t="str">
            <v>Yes</v>
          </cell>
          <cell r="AI256" t="str">
            <v>IAR0000379</v>
          </cell>
        </row>
        <row r="257">
          <cell r="A257" t="str">
            <v>IAR0000381</v>
          </cell>
          <cell r="B257">
            <v>8</v>
          </cell>
          <cell r="C257" t="str">
            <v>Stephen Smith (STSM)</v>
          </cell>
          <cell r="D257">
            <v>43214.660965590301</v>
          </cell>
          <cell r="F257" t="str">
            <v>National Back Office (NBO) Tracing Service Audit Log</v>
          </cell>
          <cell r="G257" t="str">
            <v xml:space="preserve">Excel spread-sheets containing details of trace requests submitted to the NBO, and information about NBO responses to trace requests.  </v>
          </cell>
          <cell r="H257" t="str">
            <v>01/07/2014</v>
          </cell>
          <cell r="I257"/>
          <cell r="J257" t="str">
            <v>Of a confidential or personal nature relating to patients, service users or the public</v>
          </cell>
          <cell r="K257" t="str">
            <v>NBO and Demographics P0449/08</v>
          </cell>
          <cell r="L257" t="str">
            <v>Stephen Smith ( STSM )</v>
          </cell>
          <cell r="M257" t="str">
            <v>Sue White ( SUWH3 )</v>
          </cell>
          <cell r="N257" t="str">
            <v>Adaptation or alteration, Not sure, Organisation, Other (Please specify), Recording, Restriction, Retrieval, Storage, Structuring, Use</v>
          </cell>
          <cell r="O257" t="str">
            <v>Not sure in the case of all of the above. This is an audit log which tracks the cycle of trace requests.</v>
          </cell>
          <cell r="P257" t="str">
            <v>Non-mandatory request (s. 255 of Health &amp;amp; Social Care Act 2012)</v>
          </cell>
          <cell r="Q257" t="str">
            <v>Data Controller</v>
          </cell>
          <cell r="S257"/>
          <cell r="T257" t="str">
            <v>Processing is necessary for the performance of a task carried out in the public interest or in the exercise of official authority vested in the controller, Processing is necessary in order to protect the vital interests of the data subject or of another natural person</v>
          </cell>
          <cell r="U257"/>
          <cell r="W257" t="str">
            <v>Yes</v>
          </cell>
          <cell r="X257" t="str">
            <v>No</v>
          </cell>
          <cell r="Y257" t="str">
            <v>Yes</v>
          </cell>
          <cell r="Z257" t="str">
            <v>No</v>
          </cell>
          <cell r="AA257" t="str">
            <v>No</v>
          </cell>
          <cell r="AB257" t="str">
            <v>Yes</v>
          </cell>
          <cell r="AC257" t="str">
            <v>Yes</v>
          </cell>
          <cell r="AD257" t="str">
            <v>No</v>
          </cell>
          <cell r="AE257" t="str">
            <v>Exception (Please specify)</v>
          </cell>
          <cell r="AF257" t="str">
            <v xml:space="preserve">No specific period for these spreadsheets which record trace request receipts and associated information.   </v>
          </cell>
          <cell r="AG257" t="str">
            <v>No</v>
          </cell>
          <cell r="AI257" t="e">
            <v>#N/A</v>
          </cell>
        </row>
        <row r="258">
          <cell r="A258" t="str">
            <v>IAR0000382</v>
          </cell>
          <cell r="B258">
            <v>10</v>
          </cell>
          <cell r="C258" t="str">
            <v>Terry Parker (TEPA1)</v>
          </cell>
          <cell r="D258">
            <v>43209.588520254598</v>
          </cell>
          <cell r="F258" t="str">
            <v>SM Cherwell 5.10</v>
          </cell>
          <cell r="G258" t="str">
            <v>National Service Management Toolset
The NHS Digital Service Management (SM) team is responsible for the governance and operational management of suppliers' service delivery, in terms of performance, process maturity and live operations. The Cherwell tool is used to manage the ITIL disciplines  in relation to NHS Digital Managed Services. This includes the operational management of Incidents, Service Requests, Problems and Changes. It also holds Configuration Item information for some services and manages Changes from a Governance Perspective. In addition to this it is used to record some aspects of monitoring through event management.</v>
          </cell>
          <cell r="H258" t="str">
            <v>12/08/2014</v>
          </cell>
          <cell r="I258"/>
          <cell r="J258" t="str">
            <v>Of a confidential or personal nature relating to staff</v>
          </cell>
          <cell r="K258" t="str">
            <v>Integration P0046/04</v>
          </cell>
          <cell r="L258" t="str">
            <v>Craig Johnson ( CRJO1 )</v>
          </cell>
          <cell r="M258" t="str">
            <v>Peter Tebay ( PETE1 )</v>
          </cell>
          <cell r="N258" t="str">
            <v>Recording, Storage, Use</v>
          </cell>
          <cell r="O258"/>
          <cell r="P258" t="str">
            <v>Additional functions (s.270 of Health and Social Care Act 2012)</v>
          </cell>
          <cell r="Q258" t="str">
            <v>Data Controller</v>
          </cell>
          <cell r="S258"/>
          <cell r="T258" t="str">
            <v>Processing is necessary for the performance of a task carried out in the public interest or in the exercise of official authority vested in the controller</v>
          </cell>
          <cell r="U258"/>
          <cell r="W258" t="str">
            <v>Yes</v>
          </cell>
          <cell r="X258" t="str">
            <v>Yes</v>
          </cell>
          <cell r="Y258" t="str">
            <v>Yes</v>
          </cell>
          <cell r="Z258" t="str">
            <v>No</v>
          </cell>
          <cell r="AA258" t="str">
            <v>No</v>
          </cell>
          <cell r="AB258" t="str">
            <v>Yes</v>
          </cell>
          <cell r="AC258" t="str">
            <v>Yes</v>
          </cell>
          <cell r="AD258" t="str">
            <v>Yes</v>
          </cell>
          <cell r="AE258" t="str">
            <v>8 years</v>
          </cell>
          <cell r="AF258"/>
          <cell r="AG258" t="str">
            <v>No</v>
          </cell>
          <cell r="AI258" t="str">
            <v>IAR0000382</v>
          </cell>
        </row>
        <row r="259">
          <cell r="A259" t="str">
            <v>IAR0000383</v>
          </cell>
          <cell r="B259">
            <v>11</v>
          </cell>
          <cell r="C259" t="str">
            <v>Peter Tebay (PETE1)</v>
          </cell>
          <cell r="D259">
            <v>43217.4495739583</v>
          </cell>
          <cell r="F259" t="str">
            <v>SM Cherwell 9.1.1</v>
          </cell>
          <cell r="G259" t="str">
            <v>National Service Management Toolset
The NHS Digital Service Management (SM) team is responsible for the governance and operational management of suppliers' service delivery, in terms of performance, process maturity and live operations. The Cherwell tool is used to manage the ITIL disciplines  in relation to NHS Digital Managed Services. This includes the operational management of Incidents, Service Requests, Problems and Changes. It also holds Configuration Item information for some services and manages Changes from a Governance Perspective. In addition to this it is used to record some aspects of monitoring through event management.
Also included under this asset is an Oracle DB which stored historic information from a HPOV system which this application has replaced. That information is being transferred to an SQL DB for potential reference from this system prior to the Oracle DB being decommissioned.</v>
          </cell>
          <cell r="H259" t="str">
            <v>02/02/2018</v>
          </cell>
          <cell r="I259"/>
          <cell r="J259" t="str">
            <v>Of a confidential or personal nature relating to patients, service users or the public</v>
          </cell>
          <cell r="K259" t="str">
            <v>Integration P0046/04</v>
          </cell>
          <cell r="L259" t="str">
            <v>Craig Johnson ( CRJO1 )</v>
          </cell>
          <cell r="M259" t="str">
            <v>Peter Tebay ( PETE1 )</v>
          </cell>
          <cell r="N259" t="str">
            <v>Recording, Storage, Use</v>
          </cell>
          <cell r="O259"/>
          <cell r="P259" t="str">
            <v>Additional functions (s.270 of Health and Social Care Act 2012)</v>
          </cell>
          <cell r="Q259" t="str">
            <v>Data Controller</v>
          </cell>
          <cell r="S259"/>
          <cell r="T259" t="str">
            <v>Processing is necessary for the performance of a task carried out in the public interest or in the exercise of official authority vested in the controller</v>
          </cell>
          <cell r="U259"/>
          <cell r="W259" t="str">
            <v>Yes</v>
          </cell>
          <cell r="X259" t="str">
            <v>Yes</v>
          </cell>
          <cell r="Y259" t="str">
            <v>Yes</v>
          </cell>
          <cell r="Z259" t="str">
            <v>Yes</v>
          </cell>
          <cell r="AA259" t="str">
            <v>Yes</v>
          </cell>
          <cell r="AB259" t="str">
            <v>Yes</v>
          </cell>
          <cell r="AC259" t="str">
            <v>Yes</v>
          </cell>
          <cell r="AD259" t="str">
            <v>Yes</v>
          </cell>
          <cell r="AE259" t="str">
            <v>8 years</v>
          </cell>
          <cell r="AF259"/>
          <cell r="AG259" t="str">
            <v>No</v>
          </cell>
          <cell r="AI259" t="str">
            <v>IAR0000383</v>
          </cell>
        </row>
        <row r="260">
          <cell r="A260" t="str">
            <v>IAR0000384</v>
          </cell>
          <cell r="B260">
            <v>5</v>
          </cell>
          <cell r="C260" t="str">
            <v>Terry Parker (TEPA1)</v>
          </cell>
          <cell r="D260">
            <v>43209.444804710598</v>
          </cell>
          <cell r="F260" t="str">
            <v>Service Bridge Communications Tool</v>
          </cell>
          <cell r="G260" t="str">
            <v>The Service Bridge Communication Tool is utilised to send High Severity Service Incident (HSSI) Communications out to stakeholders, notifying them of High Severity incidents affecting NHS Digital Managed Services. Stakeholders include NHS Digital staff, NHS and Health Care employees along with 3rd Party Suppliers who provide the managed Services</v>
          </cell>
          <cell r="H260" t="str">
            <v>01/06/2010</v>
          </cell>
          <cell r="I260"/>
          <cell r="J260" t="str">
            <v>Of a confidential or personal nature relating to patients, service users or the public</v>
          </cell>
          <cell r="K260" t="str">
            <v>Integration P0046/04</v>
          </cell>
          <cell r="L260" t="str">
            <v>Craig Johnson ( CRJO1 )</v>
          </cell>
          <cell r="M260" t="str">
            <v>Peter Tebay ( PETE1 )</v>
          </cell>
          <cell r="N260" t="str">
            <v>Recording, Storage, Use</v>
          </cell>
          <cell r="O260"/>
          <cell r="P260" t="str">
            <v>Additional functions (s.270 of Health and Social Care Act 2012)</v>
          </cell>
          <cell r="Q260" t="str">
            <v>Data Controller</v>
          </cell>
          <cell r="S260"/>
          <cell r="T260" t="str">
            <v>Processing is necessary for the performance of a task carried out in the public interest or in the exercise of official authority vested in the controller</v>
          </cell>
          <cell r="U260"/>
          <cell r="W260" t="str">
            <v>Yes</v>
          </cell>
          <cell r="X260" t="str">
            <v>No</v>
          </cell>
          <cell r="Y260" t="str">
            <v>Yes</v>
          </cell>
          <cell r="Z260" t="str">
            <v>No</v>
          </cell>
          <cell r="AA260" t="str">
            <v>Yes</v>
          </cell>
          <cell r="AB260" t="str">
            <v>Yes</v>
          </cell>
          <cell r="AC260" t="str">
            <v>Yes</v>
          </cell>
          <cell r="AD260" t="str">
            <v>Yes</v>
          </cell>
          <cell r="AE260" t="str">
            <v>3 years</v>
          </cell>
          <cell r="AF260"/>
          <cell r="AG260" t="str">
            <v>No</v>
          </cell>
          <cell r="AI260" t="str">
            <v>IAR0000384</v>
          </cell>
        </row>
        <row r="261">
          <cell r="A261" t="str">
            <v>IAR0000385</v>
          </cell>
          <cell r="B261">
            <v>6</v>
          </cell>
          <cell r="C261" t="str">
            <v>Kate Croft (KACR3)</v>
          </cell>
          <cell r="D261">
            <v>43224.499634293999</v>
          </cell>
          <cell r="F261" t="str">
            <v>Mental Health (MHSDS) Maternity (MSDS) linked data</v>
          </cell>
          <cell r="G261" t="str">
            <v>Linked data between Mental Health (MHSDS) and Maternity (MSDS data to understand the impact of mental health on the perinatal period</v>
          </cell>
          <cell r="H261" t="str">
            <v>01/04/2016</v>
          </cell>
          <cell r="I261"/>
          <cell r="J261" t="str">
            <v>Of a confidential or personal nature relating to staff</v>
          </cell>
          <cell r="K261" t="str">
            <v>Mental Health Services Data Set P0283/02</v>
          </cell>
          <cell r="L261" t="str">
            <v>Kate Croft ( KACR3 )</v>
          </cell>
          <cell r="M261" t="str">
            <v>Rebecca Lee ( RELE1 ),Katharine Robbins ( KARO1 )</v>
          </cell>
          <cell r="N261" t="str">
            <v>Adaptation or alteration, Alignment or combination, Dissemination or otherwise making available, Not sure, Organisation, Storage, Structuring, Use</v>
          </cell>
          <cell r="O261"/>
          <cell r="P261" t="str">
            <v>Direction (s.254 of Health &amp;amp; Social Care Act 2012)</v>
          </cell>
          <cell r="Q261" t="str">
            <v>Data Controller</v>
          </cell>
          <cell r="S261"/>
          <cell r="T261" t="str">
            <v>Processing is necessary for compliance with a legal obligation to which the controller is subject, Processing is necessary for the performance of a task carried out in the public interest or in the exercise of official authority vested in the controller</v>
          </cell>
          <cell r="U261"/>
          <cell r="W261" t="str">
            <v>Yes</v>
          </cell>
          <cell r="X261" t="str">
            <v>Yes</v>
          </cell>
          <cell r="Y261" t="str">
            <v>Yes</v>
          </cell>
          <cell r="Z261" t="str">
            <v>Yes</v>
          </cell>
          <cell r="AA261" t="str">
            <v>Yes</v>
          </cell>
          <cell r="AB261" t="str">
            <v>Yes</v>
          </cell>
          <cell r="AC261" t="str">
            <v>No, but a Privacy Impact Assessment (PIA) exists</v>
          </cell>
          <cell r="AD261" t="str">
            <v>Yes</v>
          </cell>
          <cell r="AE261" t="str">
            <v>3 years</v>
          </cell>
          <cell r="AF261"/>
          <cell r="AG261" t="str">
            <v>Yes</v>
          </cell>
          <cell r="AI261" t="e">
            <v>#N/A</v>
          </cell>
        </row>
        <row r="262">
          <cell r="A262" t="str">
            <v>IAR0000386</v>
          </cell>
          <cell r="B262">
            <v>4</v>
          </cell>
          <cell r="C262" t="str">
            <v>Mashuk Reza (MARE12)</v>
          </cell>
          <cell r="D262">
            <v>43209.716833368097</v>
          </cell>
          <cell r="F262" t="str">
            <v xml:space="preserve">NHS Digital Corporate Website </v>
          </cell>
          <cell r="G262" t="str">
            <v>Corporate website (digital.nhs.uk)</v>
          </cell>
          <cell r="H262" t="str">
            <v>13/02/2018</v>
          </cell>
          <cell r="I262"/>
          <cell r="J262" t="str">
            <v>Of a confidential or personal nature relating to patients, service users or the public</v>
          </cell>
          <cell r="K262" t="str">
            <v>NHS Digital Corporate Website Phase 2 P0549/01</v>
          </cell>
          <cell r="L262" t="str">
            <v>Roger Donald ( RODO2 )</v>
          </cell>
          <cell r="M262" t="str">
            <v>Owain Davies ( OWDA1 ),Mashuk Reza ( MARE12 )</v>
          </cell>
          <cell r="N262" t="str">
            <v>Consultation, Dissemination or otherwise making available, Erasure or destruction, Recording, Retrieval, Storage, Use</v>
          </cell>
          <cell r="O262"/>
          <cell r="P262" t="str">
            <v>Additional functions (s.270 of Health and Social Care Act 2012), Direction (s.254 of Health &amp;amp; Social Care Act 2012)</v>
          </cell>
          <cell r="Q262" t="str">
            <v>Data Controller</v>
          </cell>
          <cell r="S262"/>
          <cell r="T262" t="str">
            <v>Processing is necessary for compliance with a legal obligation to which the controller is subject, Processing is necessary for the performance of a task carried out in the public interest or in the exercise of official authority vested in the controller, Processing is necessary in order to protect the vital interests of the data subject or of another natural person, The data subject has given consent to the processing of his or her personal data for one or more specific purposes</v>
          </cell>
          <cell r="U262"/>
          <cell r="W262" t="str">
            <v>Yes</v>
          </cell>
          <cell r="Y262" t="str">
            <v>Yes</v>
          </cell>
          <cell r="AB262" t="str">
            <v>Yes</v>
          </cell>
          <cell r="AC262" t="str">
            <v>Yes</v>
          </cell>
          <cell r="AD262" t="str">
            <v>Yes</v>
          </cell>
          <cell r="AE262" t="str">
            <v>8 years</v>
          </cell>
          <cell r="AF262"/>
          <cell r="AG262" t="str">
            <v>Yes</v>
          </cell>
          <cell r="AI262" t="str">
            <v>IAR0000386</v>
          </cell>
        </row>
        <row r="263">
          <cell r="A263" t="str">
            <v>IAR0000389</v>
          </cell>
          <cell r="B263">
            <v>6</v>
          </cell>
          <cell r="C263" t="str">
            <v>Emmanuel Kyei (EMKY1)</v>
          </cell>
          <cell r="D263">
            <v>43223.434524768498</v>
          </cell>
          <cell r="F263" t="str">
            <v>NHS.UK - Content Management (Wagtail)</v>
          </cell>
          <cell r="G263" t="str">
            <v>Content management system for all web content managed information displayed on nhs.uk</v>
          </cell>
          <cell r="H263" t="str">
            <v>02/10/2017</v>
          </cell>
          <cell r="I263"/>
          <cell r="J263" t="str">
            <v>Relating to non- confidential/ non- personal data</v>
          </cell>
          <cell r="K263" t="str">
            <v>NHS UK - DS P0460/14</v>
          </cell>
          <cell r="L263" t="str">
            <v>Andy Callow ( ANCA8 )</v>
          </cell>
          <cell r="M263" t="str">
            <v>Robert Sinclair ( ROSI1 ),Seph O'Connell ( SEOC1 ),Emmanuel Kyei ( EMKY1 )</v>
          </cell>
          <cell r="O263"/>
          <cell r="S263"/>
          <cell r="U263"/>
          <cell r="AB263" t="str">
            <v>Yes</v>
          </cell>
          <cell r="AC263" t="str">
            <v>Yes</v>
          </cell>
          <cell r="AD263" t="str">
            <v>Yes</v>
          </cell>
          <cell r="AE263" t="str">
            <v>3 years</v>
          </cell>
          <cell r="AF263"/>
          <cell r="AG263" t="str">
            <v>No</v>
          </cell>
          <cell r="AH263" t="str">
            <v>No</v>
          </cell>
        </row>
        <row r="264">
          <cell r="A264" t="str">
            <v>IAR0000390</v>
          </cell>
          <cell r="B264">
            <v>4</v>
          </cell>
          <cell r="C264" t="str">
            <v>Clare Westrop (ECM)</v>
          </cell>
          <cell r="D264">
            <v>43179.767953044</v>
          </cell>
          <cell r="F264" t="str">
            <v>Data Protection and Security Toolkit</v>
          </cell>
          <cell r="G264" t="str">
            <v xml:space="preserve">On 12 July 2017 the Government accepted the 10 data security standards recommended by Dame Fiona Caldicott, the National Data Guardian for Health and Care (see
National Data Guardian Review)
From April 2018 the new Data Security and Protection Toolkit (DSP Toolkit) replaces the Information Governance Toolkit (IG Toolkit).  It forms part of the new framework for assuring that organisations are implementing the standards and meeting their statutory obligations on data protection and data security.
</v>
          </cell>
          <cell r="H264" t="str">
            <v>23/02/2018</v>
          </cell>
          <cell r="I264"/>
          <cell r="J264" t="str">
            <v>Other confidential or personal data (e.g. finance or contracts etc)</v>
          </cell>
          <cell r="K264" t="str">
            <v>CSP Cyber Security Programme P0325/05</v>
          </cell>
          <cell r="L264" t="str">
            <v>Alan Morton</v>
          </cell>
          <cell r="M264" t="str">
            <v>Clare Westrop ( ECM )</v>
          </cell>
          <cell r="N264" t="str">
            <v>Consultation, Dissemination or otherwise making available, Organisation, Recording, Storage, Use</v>
          </cell>
          <cell r="O264"/>
          <cell r="P264" t="str">
            <v>Direction (s.254 of Health &amp;amp; Social Care Act 2012), Mandatory Request (s. 255 of Health &amp;amp; Social Care Act 2012)</v>
          </cell>
          <cell r="Q264" t="str">
            <v>Data Processor</v>
          </cell>
          <cell r="S264"/>
          <cell r="U264"/>
          <cell r="V264" t="str">
            <v>Yes</v>
          </cell>
          <cell r="X264" t="str">
            <v>No</v>
          </cell>
          <cell r="Y264" t="str">
            <v>Yes</v>
          </cell>
          <cell r="Z264" t="str">
            <v>No</v>
          </cell>
          <cell r="AA264" t="str">
            <v>Yes</v>
          </cell>
          <cell r="AB264" t="str">
            <v>Yes</v>
          </cell>
          <cell r="AC264" t="str">
            <v>No</v>
          </cell>
          <cell r="AD264" t="str">
            <v>Yes</v>
          </cell>
          <cell r="AE264" t="str">
            <v>8 years</v>
          </cell>
          <cell r="AF264"/>
          <cell r="AG264" t="str">
            <v>Yes</v>
          </cell>
          <cell r="AH264" t="str">
            <v>No</v>
          </cell>
        </row>
        <row r="265">
          <cell r="A265" t="str">
            <v>IAR0000391</v>
          </cell>
          <cell r="B265">
            <v>9</v>
          </cell>
          <cell r="C265" t="str">
            <v>Graeme Holmes (GRHO2)</v>
          </cell>
          <cell r="D265">
            <v>43220.513811805598</v>
          </cell>
          <cell r="F265" t="str">
            <v>Information Requests processed by Operational IG Team</v>
          </cell>
          <cell r="G265" t="str">
            <v>Storage of information / workflow management relating to requests made to NHS Digital under Freedom of Information and / or Data Protection Act and / or other legislation. Information is to enable tracking and responding to requests, recording outcomes, internal reporting, fulfilment of legal obligations (e.g. publication scheme), handling of enquiries. Personal confidential information may consist of staff, patients/service users information.</v>
          </cell>
          <cell r="H265" t="str">
            <v>02/04/2018</v>
          </cell>
          <cell r="I265"/>
          <cell r="J265" t="str">
            <v>Of a confidential or personal nature relating to patients, service users or the public</v>
          </cell>
          <cell r="K265" t="str">
            <v>Internal IG P0479/02</v>
          </cell>
          <cell r="L265" t="str">
            <v>Vanessa Kaliapermall ( VASA )</v>
          </cell>
          <cell r="M265" t="str">
            <v>Julie Shippen ( JUSH1 ),Graeme Holmes ( GRHO2 )</v>
          </cell>
          <cell r="N265" t="str">
            <v>Consultation, Disclosure by transmission, Dissemination or otherwise making available, Erasure or destruction, Organisation, Recording, Retrieval, Storage, Structuring, Use</v>
          </cell>
          <cell r="O265"/>
          <cell r="P265" t="str">
            <v>Other (Please specify)</v>
          </cell>
          <cell r="Q265" t="str">
            <v>Data Controller</v>
          </cell>
          <cell r="S265"/>
          <cell r="T265" t="str">
            <v>Processing is necessary for compliance with a legal obligation to which the controller is subject, Processing is necessary for the performance of a task carried out in the public interest or in the exercise of official authority vested in the controller, The data subject has given consent to the processing of his or her personal data for one or more specific purposes</v>
          </cell>
          <cell r="U265"/>
          <cell r="W265" t="str">
            <v>Yes</v>
          </cell>
          <cell r="X265" t="str">
            <v>Yes</v>
          </cell>
          <cell r="Y265" t="str">
            <v>Yes</v>
          </cell>
          <cell r="Z265" t="str">
            <v>Yes</v>
          </cell>
          <cell r="AA265" t="str">
            <v>Yes</v>
          </cell>
          <cell r="AB265" t="str">
            <v>Yes</v>
          </cell>
          <cell r="AC265" t="str">
            <v>Yes</v>
          </cell>
          <cell r="AD265" t="str">
            <v>Yes</v>
          </cell>
          <cell r="AE265" t="str">
            <v>Exception (Please specify)</v>
          </cell>
          <cell r="AF265" t="str">
            <v xml:space="preserve">varies according to type of request.  Corporate retention and disposal policy will be applied as appropriate and in line with the relevant legislation. Requests where redactions applied retained for 8 years, all other requests for 3 years. </v>
          </cell>
          <cell r="AG265" t="str">
            <v>Yes</v>
          </cell>
          <cell r="AI265" t="e">
            <v>#N/A</v>
          </cell>
        </row>
        <row r="266">
          <cell r="A266" t="str">
            <v>IAR0000392</v>
          </cell>
          <cell r="B266">
            <v>4</v>
          </cell>
          <cell r="C266" t="str">
            <v>Alison McTrusty (ALMC1)</v>
          </cell>
          <cell r="D266">
            <v>43215.5609783912</v>
          </cell>
          <cell r="F266" t="str">
            <v>Employee Health Passport</v>
          </cell>
          <cell r="G266" t="str">
            <v>This is a personal record of health information and reasonable adjustments for employees with long term health conditions and disabilities.</v>
          </cell>
          <cell r="H266" t="str">
            <v>28/02/2018</v>
          </cell>
          <cell r="I266"/>
          <cell r="J266" t="str">
            <v>Of a confidential or personal nature relating to staff</v>
          </cell>
          <cell r="K266" t="str">
            <v>HR Innovation and Expert Services P0465/01</v>
          </cell>
          <cell r="L266" t="str">
            <v>Michelle Holland ( MIHO3 )</v>
          </cell>
          <cell r="M266" t="str">
            <v>Steph Rawson</v>
          </cell>
          <cell r="N266" t="str">
            <v>Recording, Retrieval, Storage, Use</v>
          </cell>
          <cell r="O266"/>
          <cell r="P266" t="str">
            <v>Additional functions (s.270 of Health and Social Care Act 2012)</v>
          </cell>
          <cell r="Q266" t="str">
            <v>Data Controller</v>
          </cell>
          <cell r="S266"/>
          <cell r="T266" t="str">
            <v>The data subject has given consent to the processing of his or her personal data for one or more specific purposes</v>
          </cell>
          <cell r="U266"/>
          <cell r="W266" t="str">
            <v>Yes</v>
          </cell>
          <cell r="X266" t="str">
            <v>No</v>
          </cell>
          <cell r="Y266" t="str">
            <v>Yes</v>
          </cell>
          <cell r="Z266" t="str">
            <v>Yes</v>
          </cell>
          <cell r="AA266" t="str">
            <v>Yes</v>
          </cell>
          <cell r="AB266" t="str">
            <v>Yes</v>
          </cell>
          <cell r="AC266" t="str">
            <v>Yes</v>
          </cell>
          <cell r="AD266" t="str">
            <v>Yes</v>
          </cell>
          <cell r="AE266" t="str">
            <v>3 years</v>
          </cell>
          <cell r="AF266"/>
          <cell r="AG266" t="str">
            <v>No</v>
          </cell>
          <cell r="AI266" t="e">
            <v>#N/A</v>
          </cell>
        </row>
        <row r="267">
          <cell r="A267" t="str">
            <v>IAR0000393</v>
          </cell>
          <cell r="B267">
            <v>2</v>
          </cell>
          <cell r="C267" t="str">
            <v>Alison McTrusty (ALMC1)</v>
          </cell>
          <cell r="D267">
            <v>43214.535021875003</v>
          </cell>
          <cell r="F267" t="str">
            <v>Diversity and Inclusion Monitoring</v>
          </cell>
          <cell r="G267" t="str">
            <v>Personal and personal sensitive data relating to employees' protected characteristics under the Equality Act 2010</v>
          </cell>
          <cell r="H267"/>
          <cell r="I267"/>
          <cell r="J267" t="str">
            <v>Of a confidential or personal nature relating to staff</v>
          </cell>
          <cell r="K267" t="str">
            <v>HR Innovation and Expert Services P0465/01</v>
          </cell>
          <cell r="L267" t="str">
            <v>Michelle Holland ( MIHO3 )</v>
          </cell>
          <cell r="M267" t="str">
            <v>Steph Rawson</v>
          </cell>
          <cell r="N267" t="str">
            <v>Dissemination or otherwise making available, Organisation, Recording, Retrieval, Storage, Structuring, Use</v>
          </cell>
          <cell r="O267"/>
          <cell r="P267" t="str">
            <v>Additional functions (s.270 of Health and Social Care Act 2012)</v>
          </cell>
          <cell r="Q267" t="str">
            <v>Data Controller</v>
          </cell>
          <cell r="S267"/>
          <cell r="T267" t="str">
            <v>Processing is necessary for compliance with a legal obligation to which the controller is subject, Processing is necessary for the performance of a contract to which the data subject is party or in order to take steps at the request of the data subject prior to entering into a contract, The data subject has given consent to the processing of his or her personal data for one or more specific purposes</v>
          </cell>
          <cell r="U267"/>
          <cell r="W267" t="str">
            <v>Yes</v>
          </cell>
          <cell r="X267" t="str">
            <v>No</v>
          </cell>
          <cell r="Y267" t="str">
            <v>Yes</v>
          </cell>
          <cell r="Z267" t="str">
            <v>Yes</v>
          </cell>
          <cell r="AA267" t="str">
            <v>Yes</v>
          </cell>
          <cell r="AB267" t="str">
            <v>Yes</v>
          </cell>
          <cell r="AC267" t="str">
            <v>Yes</v>
          </cell>
          <cell r="AD267" t="str">
            <v>Yes</v>
          </cell>
          <cell r="AE267" t="str">
            <v>3 years</v>
          </cell>
          <cell r="AF267"/>
          <cell r="AG267" t="str">
            <v>No</v>
          </cell>
          <cell r="AI267" t="e">
            <v>#N/A</v>
          </cell>
        </row>
        <row r="268">
          <cell r="A268" t="str">
            <v>IAR0000394</v>
          </cell>
          <cell r="B268">
            <v>8</v>
          </cell>
          <cell r="C268" t="str">
            <v>Andrew Scott (ANSC1)</v>
          </cell>
          <cell r="D268">
            <v>43213.3861986458</v>
          </cell>
          <cell r="F268" t="str">
            <v>HSCN Customer Contact Information</v>
          </cell>
          <cell r="G268" t="str">
            <v>The HSCN Programme holds data about Customers who currently consume HSCN Services - including those provided under the Transition Network, or those who are considering the use of HSCN in the future. Customer data was obtained during the initial procurement of Services from N3 (now the Transition Network) and directly from customers during ongoing customer management activities. Customers provide this information to enable the: discussion of HSCN and it's Services; implementation of new services; resolution of incidents and issues; management of exit and migration activities;
discussions and allocation of funding. The SLSP for this Data Asset = SLSP0000002 (O365).</v>
          </cell>
          <cell r="H268" t="str">
            <v>01/01/2006</v>
          </cell>
          <cell r="I268"/>
          <cell r="J268" t="str">
            <v>Of a confidential or personal nature relating to patients, service users or the public</v>
          </cell>
          <cell r="K268" t="str">
            <v>HSCN Delivery P0190/13</v>
          </cell>
          <cell r="L268" t="str">
            <v>John Wilson ( JOWI57 )</v>
          </cell>
          <cell r="M268" t="str">
            <v>Andrew Scott ( ANSC1 )</v>
          </cell>
          <cell r="O268"/>
          <cell r="P268" t="str">
            <v>Direction (s.254 of Health &amp;amp; Social Care Act 2012)</v>
          </cell>
          <cell r="Q268" t="str">
            <v>Joint Data Controller</v>
          </cell>
          <cell r="R268" t="str">
            <v>DH</v>
          </cell>
          <cell r="S268"/>
          <cell r="T268" t="str">
            <v>Processing is necessary for compliance with a legal obligation to which the controller is subject</v>
          </cell>
          <cell r="U268"/>
          <cell r="W268" t="str">
            <v>Yes</v>
          </cell>
          <cell r="X268" t="str">
            <v>No</v>
          </cell>
          <cell r="Y268" t="str">
            <v>Yes</v>
          </cell>
          <cell r="Z268" t="str">
            <v>Yes</v>
          </cell>
          <cell r="AA268" t="str">
            <v>Yes</v>
          </cell>
          <cell r="AB268" t="str">
            <v>Yes</v>
          </cell>
          <cell r="AC268" t="str">
            <v>Yes</v>
          </cell>
          <cell r="AD268" t="str">
            <v>Yes</v>
          </cell>
          <cell r="AE268" t="str">
            <v>Exception (Please specify)</v>
          </cell>
          <cell r="AF268" t="str">
            <v>The Customer Contact lists are continually updated based on the 'live' Services provided by HSCN - Customers who no longer consume HSCN Services are removed from lists.</v>
          </cell>
          <cell r="AG268" t="str">
            <v>No</v>
          </cell>
          <cell r="AI268" t="str">
            <v>IAR0000394</v>
          </cell>
        </row>
        <row r="269">
          <cell r="A269" t="str">
            <v>IAR0000395</v>
          </cell>
          <cell r="B269">
            <v>5</v>
          </cell>
          <cell r="C269" t="str">
            <v>Helen Skelton (HESK)</v>
          </cell>
          <cell r="D269">
            <v>43209.558243518499</v>
          </cell>
          <cell r="F269" t="str">
            <v>HSCN Connection Agreements</v>
          </cell>
          <cell r="G269" t="str">
            <v xml:space="preserve">The HSCN Connection Agreements sets out the things that HSCN Customers must do before and whilst using their HSCN Service. The Connection Agreement processes a small amount of Personal Data, this is Name, Address, Postcode, Email Address and Telephone Number. </v>
          </cell>
          <cell r="H269" t="str">
            <v>01/10/2016</v>
          </cell>
          <cell r="I269"/>
          <cell r="J269" t="str">
            <v>Of a confidential or personal nature relating to patients, service users or the public</v>
          </cell>
          <cell r="K269" t="str">
            <v>HSCN Delivery P0190/13</v>
          </cell>
          <cell r="L269" t="str">
            <v>Helen Skelton ( HESK )</v>
          </cell>
          <cell r="M269" t="str">
            <v>Andrew Scott ( ANSC1 )</v>
          </cell>
          <cell r="O269"/>
          <cell r="P269" t="str">
            <v>Direction (s.254 of Health &amp;amp; Social Care Act 2012)</v>
          </cell>
          <cell r="Q269" t="str">
            <v>Joint Data Controller</v>
          </cell>
          <cell r="R269" t="str">
            <v>DH</v>
          </cell>
          <cell r="S269"/>
          <cell r="T269" t="str">
            <v>Processing is necessary for compliance with a legal obligation to which the controller is subject</v>
          </cell>
          <cell r="U269"/>
          <cell r="W269" t="str">
            <v>Yes</v>
          </cell>
          <cell r="X269" t="str">
            <v>No</v>
          </cell>
          <cell r="Y269" t="str">
            <v>Yes</v>
          </cell>
          <cell r="Z269" t="str">
            <v>No</v>
          </cell>
          <cell r="AA269" t="str">
            <v>Yes</v>
          </cell>
          <cell r="AB269" t="str">
            <v>Yes</v>
          </cell>
          <cell r="AC269" t="str">
            <v>Yes</v>
          </cell>
          <cell r="AD269" t="str">
            <v>Yes</v>
          </cell>
          <cell r="AE269" t="str">
            <v>Exception (Please specify)</v>
          </cell>
          <cell r="AF269" t="str">
            <v>A HSCN Connection Agreement is required for the period of time a 'live' HSCN Service is being consumed by a Customer. Following the cessation HSCN Services the Connection Agreement can be destroyed after 2 years post this date.</v>
          </cell>
          <cell r="AG269" t="str">
            <v>No</v>
          </cell>
          <cell r="AI269" t="str">
            <v>IAR0000395</v>
          </cell>
        </row>
        <row r="270">
          <cell r="A270" t="str">
            <v>IAR0000396</v>
          </cell>
          <cell r="B270">
            <v>8</v>
          </cell>
          <cell r="C270" t="str">
            <v>Noela Almeida (NOAL1)</v>
          </cell>
          <cell r="D270">
            <v>43217.5493710995</v>
          </cell>
          <cell r="F270" t="str">
            <v>Migrant workers data set</v>
          </cell>
          <cell r="G270" t="str">
            <v xml:space="preserve">This is an asset which is created using data from Personal Demographic Service (including a feed of visa data from the Home Office) and the Commissioning Data Sets.  </v>
          </cell>
          <cell r="H270" t="str">
            <v>22/03/2018</v>
          </cell>
          <cell r="I270"/>
          <cell r="J270" t="str">
            <v>Of a confidential or personal nature relating to patients, service users or the public</v>
          </cell>
          <cell r="K270" t="str">
            <v>Secondary Care Service P0282/01</v>
          </cell>
          <cell r="L270" t="str">
            <v>Tia Cheang ( TICH4 )</v>
          </cell>
          <cell r="M270" t="str">
            <v>Paul McIntosh,Netta Hollings ( NEHO2 )</v>
          </cell>
          <cell r="N270" t="str">
            <v>Dissemination or otherwise making available</v>
          </cell>
          <cell r="O270"/>
          <cell r="P270" t="str">
            <v>Direction (s.254 of Health &amp;amp; Social Care Act 2012)</v>
          </cell>
          <cell r="Q270" t="str">
            <v>Joint Data Controller</v>
          </cell>
          <cell r="S270"/>
          <cell r="U270"/>
          <cell r="W270" t="str">
            <v>Yes</v>
          </cell>
          <cell r="X270" t="str">
            <v>Yes</v>
          </cell>
          <cell r="Y270" t="str">
            <v>Yes</v>
          </cell>
          <cell r="Z270" t="str">
            <v>Yes</v>
          </cell>
          <cell r="AA270" t="str">
            <v>Yes</v>
          </cell>
          <cell r="AB270" t="str">
            <v>Yes</v>
          </cell>
          <cell r="AC270" t="str">
            <v>Yes</v>
          </cell>
          <cell r="AD270" t="str">
            <v>Yes</v>
          </cell>
          <cell r="AE270" t="str">
            <v>8 years</v>
          </cell>
          <cell r="AF270"/>
          <cell r="AG270" t="str">
            <v>No</v>
          </cell>
          <cell r="AI270" t="e">
            <v>#N/A</v>
          </cell>
        </row>
        <row r="271">
          <cell r="A271" t="str">
            <v>IAR0000397</v>
          </cell>
          <cell r="B271">
            <v>8</v>
          </cell>
          <cell r="C271" t="str">
            <v>Helen Lewis (HELE1)</v>
          </cell>
          <cell r="D271">
            <v>43215.428941550897</v>
          </cell>
          <cell r="F271" t="str">
            <v>GP Data Set for Earnings and Expenses Estimates</v>
          </cell>
          <cell r="G271" t="str">
            <v xml:space="preserve">To provide annual information on GPs' earnings and expenses. Primarily used for the Doctors' and Dentists' Review Body to consider in order to make recommendations each year. </v>
          </cell>
          <cell r="H271"/>
          <cell r="I271"/>
          <cell r="J271" t="str">
            <v>Of a confidential or personal nature relating to staff</v>
          </cell>
          <cell r="K271" t="str">
            <v>Workforce and Estates Activities P0272/01</v>
          </cell>
          <cell r="L271" t="str">
            <v>Kate Bedford ( KAAN2 )</v>
          </cell>
          <cell r="M271" t="str">
            <v>Helen Lewis ( HELE1 ),Nick Armitage ( NIAR1 )</v>
          </cell>
          <cell r="N271" t="str">
            <v>Not sure</v>
          </cell>
          <cell r="O271"/>
          <cell r="P271" t="str">
            <v>Commencement order</v>
          </cell>
          <cell r="Q271" t="str">
            <v>Joint Data Controller</v>
          </cell>
          <cell r="R271" t="str">
            <v>ALB, DH, NHS England, Other (Please specify)</v>
          </cell>
          <cell r="S271" t="str">
            <v>Welsh Government, Health and Social Care Business Services Organisation Northern Ireland, NHS NSS Scotland</v>
          </cell>
          <cell r="T271" t="str">
            <v>Processing is necessary for compliance with a legal obligation to which the controller is subject, Processing is necessary for the performance of a task carried out in the public interest or in the exercise of official authority vested in the controller</v>
          </cell>
          <cell r="U271"/>
          <cell r="W271" t="str">
            <v>Yes</v>
          </cell>
          <cell r="X271" t="str">
            <v>No</v>
          </cell>
          <cell r="Y271" t="str">
            <v>Yes</v>
          </cell>
          <cell r="Z271" t="str">
            <v>Yes</v>
          </cell>
          <cell r="AA271" t="str">
            <v>No</v>
          </cell>
          <cell r="AB271" t="str">
            <v>Yes</v>
          </cell>
          <cell r="AC271" t="str">
            <v>Yes</v>
          </cell>
          <cell r="AD271" t="str">
            <v>Yes</v>
          </cell>
          <cell r="AE271" t="str">
            <v>8 years</v>
          </cell>
          <cell r="AF271"/>
          <cell r="AG271" t="str">
            <v>Yes</v>
          </cell>
          <cell r="AI271" t="str">
            <v>IAR0000397</v>
          </cell>
        </row>
        <row r="272">
          <cell r="A272" t="str">
            <v>IAR0000398</v>
          </cell>
          <cell r="B272">
            <v>8</v>
          </cell>
          <cell r="C272" t="str">
            <v>Helen Lewis (HELE1)</v>
          </cell>
          <cell r="D272">
            <v>43215.429696874999</v>
          </cell>
          <cell r="F272" t="str">
            <v>Dentists Data Set for Earnings and Expenses Estimates</v>
          </cell>
          <cell r="G272" t="str">
            <v xml:space="preserve">To provide annual information on dentists' earnings and expenses. Primarily used for the Doctors' and Dentists' Review Body to consider in order to make recommendations each year. </v>
          </cell>
          <cell r="H272" t="str">
            <v>30/09/2004</v>
          </cell>
          <cell r="I272"/>
          <cell r="J272" t="str">
            <v>Of a confidential or personal nature relating to staff</v>
          </cell>
          <cell r="K272" t="str">
            <v>Workforce and Estates Activities P0272/01</v>
          </cell>
          <cell r="L272" t="str">
            <v>Kate Bedford ( KAAN2 )</v>
          </cell>
          <cell r="M272" t="str">
            <v>Helen Lewis ( HELE1 ),Nick Armitage ( NIAR1 )</v>
          </cell>
          <cell r="N272" t="str">
            <v>Not sure</v>
          </cell>
          <cell r="O272"/>
          <cell r="P272" t="str">
            <v>Commencement order</v>
          </cell>
          <cell r="Q272" t="str">
            <v>Joint Data Controller</v>
          </cell>
          <cell r="R272" t="str">
            <v>ALB, DH, NHS England</v>
          </cell>
          <cell r="S272"/>
          <cell r="T272" t="str">
            <v>Processing is necessary for compliance with a legal obligation to which the controller is subject, Processing is necessary for the performance of a task carried out in the public interest or in the exercise of official authority vested in the controller</v>
          </cell>
          <cell r="U272"/>
          <cell r="W272" t="str">
            <v>Yes</v>
          </cell>
          <cell r="X272" t="str">
            <v>No</v>
          </cell>
          <cell r="Y272" t="str">
            <v>Yes</v>
          </cell>
          <cell r="Z272" t="str">
            <v>Yes</v>
          </cell>
          <cell r="AA272" t="str">
            <v>No</v>
          </cell>
          <cell r="AB272" t="str">
            <v>Yes</v>
          </cell>
          <cell r="AC272" t="str">
            <v>Yes</v>
          </cell>
          <cell r="AD272" t="str">
            <v>Yes</v>
          </cell>
          <cell r="AE272" t="str">
            <v>8 years</v>
          </cell>
          <cell r="AF272"/>
          <cell r="AG272" t="str">
            <v>Yes</v>
          </cell>
          <cell r="AI272" t="e">
            <v>#N/A</v>
          </cell>
        </row>
        <row r="273">
          <cell r="A273" t="str">
            <v>IAR0000400</v>
          </cell>
          <cell r="B273">
            <v>8</v>
          </cell>
          <cell r="C273" t="str">
            <v>Emmanuel Kyei (EMKY1)</v>
          </cell>
          <cell r="D273">
            <v>43223.435176770799</v>
          </cell>
          <cell r="F273" t="str">
            <v>NHS.UK - Book a GP Appointment Online</v>
          </cell>
          <cell r="G273" t="str">
            <v>Book a GP Appointment Online</v>
          </cell>
          <cell r="H273" t="str">
            <v>01/03/2018</v>
          </cell>
          <cell r="I273"/>
          <cell r="J273" t="str">
            <v>Relating to non- confidential/ non- personal data</v>
          </cell>
          <cell r="K273" t="str">
            <v>NHS Choices Live Service (MVS) P0460/04</v>
          </cell>
          <cell r="L273" t="str">
            <v>Andy Callow ( ANCA8 )</v>
          </cell>
          <cell r="M273" t="str">
            <v>Joseph McGrath ( JOMC7 ),Seph O'Connell ( SEOC1 ),Emmanuel Kyei ( EMKY1 )</v>
          </cell>
          <cell r="O273"/>
          <cell r="S273"/>
          <cell r="U273"/>
          <cell r="AB273" t="str">
            <v>Yes</v>
          </cell>
          <cell r="AC273" t="str">
            <v>Yes</v>
          </cell>
          <cell r="AD273" t="str">
            <v>No</v>
          </cell>
          <cell r="AE273" t="str">
            <v>8 years</v>
          </cell>
          <cell r="AF273"/>
          <cell r="AG273" t="str">
            <v>No</v>
          </cell>
          <cell r="AH273" t="str">
            <v>No</v>
          </cell>
        </row>
        <row r="274">
          <cell r="A274" t="str">
            <v>IAR0000401</v>
          </cell>
          <cell r="B274">
            <v>4</v>
          </cell>
          <cell r="C274" t="str">
            <v>Emmanuel Kyei (EMKY1)</v>
          </cell>
          <cell r="D274">
            <v>43223.435555057898</v>
          </cell>
          <cell r="F274" t="str">
            <v>Pharmacy Finder</v>
          </cell>
          <cell r="G274" t="str">
            <v>Find a Pharmacy</v>
          </cell>
          <cell r="H274" t="str">
            <v>01/01/2018</v>
          </cell>
          <cell r="I274"/>
          <cell r="J274" t="str">
            <v>Relating to non- confidential/ non- personal data</v>
          </cell>
          <cell r="K274" t="str">
            <v>NHS Choices Live Service (MVS) P0460/04</v>
          </cell>
          <cell r="L274" t="str">
            <v>Andy Callow ( ANCA8 )</v>
          </cell>
          <cell r="M274" t="str">
            <v>Emmanuel Kyei ( EMKY1 ),Seph O'Connell ( SEOC1 )</v>
          </cell>
          <cell r="O274"/>
          <cell r="S274"/>
          <cell r="U274"/>
          <cell r="AB274" t="str">
            <v>Yes</v>
          </cell>
          <cell r="AC274" t="str">
            <v>Yes</v>
          </cell>
          <cell r="AD274" t="str">
            <v>No</v>
          </cell>
          <cell r="AF274"/>
          <cell r="AG274" t="str">
            <v>No</v>
          </cell>
          <cell r="AH274" t="str">
            <v>No</v>
          </cell>
        </row>
        <row r="275">
          <cell r="A275" t="str">
            <v>IAR0000402</v>
          </cell>
          <cell r="B275">
            <v>16</v>
          </cell>
          <cell r="C275" t="str">
            <v>Emmanuel Kyei (EMKY1)</v>
          </cell>
          <cell r="D275">
            <v>43224.657790161997</v>
          </cell>
          <cell r="F275" t="str">
            <v xml:space="preserve">Profile Information Management System (PIMS) </v>
          </cell>
          <cell r="G275" t="str">
            <v xml:space="preserve">PIMS is a content management system developed by NHS Choices/nhs.uk to collect and display service information for NHS trusts, CCGs, NHS England local area teams, hospitals, clinics, GPs, dentists, pharmacies, opticians, care providers and urgent care services.  PIMS provider profiles are created with information from ODS, CQC and NHS BSA.  Providers can add further information such as opening times and staff details by acquiring ‘editing rights’ to their profile(s) via the NHS Choices service desk.  </v>
          </cell>
          <cell r="H275" t="str">
            <v>01/04/2009</v>
          </cell>
          <cell r="I275"/>
          <cell r="J275" t="str">
            <v>Of a confidential or personal nature relating to staff</v>
          </cell>
          <cell r="K275" t="str">
            <v>NHS Choices Live Service (MVS) P0460/04</v>
          </cell>
          <cell r="L275" t="str">
            <v>Andy Callow ( ANCA8 )</v>
          </cell>
          <cell r="M275" t="str">
            <v>Seph O'Connell ( SEOC1 ),Emmanuel Kyei ( EMKY1 ),Richard Moore ( RIMO3 )</v>
          </cell>
          <cell r="N275" t="str">
            <v>Recording, Use</v>
          </cell>
          <cell r="O275"/>
          <cell r="P275" t="str">
            <v>Other (Please specify)</v>
          </cell>
          <cell r="Q275" t="str">
            <v>Data Controller</v>
          </cell>
          <cell r="S275"/>
          <cell r="T275" t="str">
            <v>Processing is necessary for compliance with a legal obligation to which the controller is subject, Processing is necessary for the performance of a task carried out in the public interest or in the exercise of official authority vested in the controller</v>
          </cell>
          <cell r="U275"/>
          <cell r="W275" t="str">
            <v>Yes</v>
          </cell>
          <cell r="X275" t="str">
            <v>No</v>
          </cell>
          <cell r="Y275" t="str">
            <v>Yes</v>
          </cell>
          <cell r="Z275" t="str">
            <v>No</v>
          </cell>
          <cell r="AA275" t="str">
            <v>No</v>
          </cell>
          <cell r="AB275" t="str">
            <v>Yes</v>
          </cell>
          <cell r="AC275" t="str">
            <v>Yes</v>
          </cell>
          <cell r="AD275" t="str">
            <v>Yes</v>
          </cell>
          <cell r="AE275" t="str">
            <v>3 years</v>
          </cell>
          <cell r="AF275"/>
          <cell r="AG275" t="str">
            <v>No</v>
          </cell>
          <cell r="AI275" t="e">
            <v>#N/A</v>
          </cell>
        </row>
        <row r="276">
          <cell r="A276" t="str">
            <v>IAR0000404</v>
          </cell>
          <cell r="B276">
            <v>8</v>
          </cell>
          <cell r="C276" t="str">
            <v>Emmanuel Kyei (EMKY1)</v>
          </cell>
          <cell r="D276">
            <v>43223.436292627302</v>
          </cell>
          <cell r="F276" t="str">
            <v>NHS.UK GP Services</v>
          </cell>
          <cell r="G276" t="str">
            <v>A new version of GP pages on NHS Choices</v>
          </cell>
          <cell r="H276" t="str">
            <v>14/03/2018</v>
          </cell>
          <cell r="I276"/>
          <cell r="J276" t="str">
            <v>Relating to non- confidential/ non- personal data</v>
          </cell>
          <cell r="K276" t="str">
            <v>NHS Choices Live Service (MVS) P0460/04</v>
          </cell>
          <cell r="L276" t="str">
            <v>Andy Callow ( ANCA8 )</v>
          </cell>
          <cell r="M276" t="str">
            <v>Joseph McGrath ( JOMC7 ),Seph O'Connell ( SEOC1 ),Guido Piccoli ( GUPI1 ),Emmanuel Kyei ( EMKY1 )</v>
          </cell>
          <cell r="N276" t="str">
            <v>Not sure, Recording, Storage, Use</v>
          </cell>
          <cell r="O276"/>
          <cell r="P276" t="str">
            <v>Not sure</v>
          </cell>
          <cell r="Q276" t="str">
            <v>Data Processor</v>
          </cell>
          <cell r="S276"/>
          <cell r="U276"/>
          <cell r="V276" t="str">
            <v>Unknown</v>
          </cell>
          <cell r="AB276" t="str">
            <v>Yes</v>
          </cell>
          <cell r="AC276" t="str">
            <v>Yes</v>
          </cell>
          <cell r="AD276" t="str">
            <v>Not sure</v>
          </cell>
          <cell r="AF276"/>
          <cell r="AG276" t="str">
            <v>No</v>
          </cell>
          <cell r="AH276" t="str">
            <v>No</v>
          </cell>
        </row>
        <row r="277">
          <cell r="A277" t="str">
            <v>IAR0000408</v>
          </cell>
          <cell r="B277">
            <v>7</v>
          </cell>
          <cell r="C277" t="str">
            <v>Emmanuel Kyei (EMKY1)</v>
          </cell>
          <cell r="D277">
            <v>43223.436988344904</v>
          </cell>
          <cell r="F277" t="str">
            <v>NHS.UK - Conditions</v>
          </cell>
          <cell r="G277"/>
          <cell r="H277" t="str">
            <v>15/03/2018</v>
          </cell>
          <cell r="I277"/>
          <cell r="J277" t="str">
            <v>Relating to non- confidential/ non- personal data</v>
          </cell>
          <cell r="K277" t="str">
            <v>NHS Choices Live Service (MVS) P0460/04</v>
          </cell>
          <cell r="L277" t="str">
            <v>Andy Callow ( ANCA8 )</v>
          </cell>
          <cell r="M277" t="str">
            <v>Seph O'Connell ( SEOC1 )</v>
          </cell>
          <cell r="O277"/>
          <cell r="S277"/>
          <cell r="U277"/>
          <cell r="AB277" t="str">
            <v>Yes</v>
          </cell>
          <cell r="AC277" t="str">
            <v>Yes</v>
          </cell>
          <cell r="AD277" t="str">
            <v>No</v>
          </cell>
          <cell r="AF277"/>
          <cell r="AG277" t="str">
            <v>No</v>
          </cell>
          <cell r="AH277" t="str">
            <v>No</v>
          </cell>
        </row>
        <row r="278">
          <cell r="A278" t="str">
            <v>IAR0000410</v>
          </cell>
          <cell r="B278">
            <v>9</v>
          </cell>
          <cell r="C278" t="str">
            <v>Seph O'Connell (SEOC1)</v>
          </cell>
          <cell r="D278">
            <v>43214.407868090297</v>
          </cell>
          <cell r="F278" t="str">
            <v>To Be Removed - NHS.UK - Data Feeds</v>
          </cell>
          <cell r="G278"/>
          <cell r="H278" t="str">
            <v>15/03/2018</v>
          </cell>
          <cell r="I278"/>
          <cell r="J278" t="str">
            <v>Of a confidential or personal nature relating to patients, service users or the public</v>
          </cell>
          <cell r="K278" t="str">
            <v>NHS Choices Live Service (MVS) P0460/04</v>
          </cell>
          <cell r="L278" t="str">
            <v>Andy Callow ( ANCA8 )</v>
          </cell>
          <cell r="M278" t="str">
            <v>Seph O'Connell ( SEOC1 ),Khurram Rafiq ( KHRA1 )</v>
          </cell>
          <cell r="O278"/>
          <cell r="S278"/>
          <cell r="U278"/>
          <cell r="AB278" t="str">
            <v>Yes</v>
          </cell>
          <cell r="AC278" t="str">
            <v>Yes</v>
          </cell>
          <cell r="AD278" t="str">
            <v>No</v>
          </cell>
          <cell r="AF278"/>
          <cell r="AG278" t="str">
            <v>No</v>
          </cell>
          <cell r="AI278" t="e">
            <v>#N/A</v>
          </cell>
        </row>
        <row r="279">
          <cell r="A279" t="str">
            <v>IAR0000411</v>
          </cell>
          <cell r="B279">
            <v>6</v>
          </cell>
          <cell r="C279" t="str">
            <v>Emmanuel Kyei (EMKY1)</v>
          </cell>
          <cell r="D279">
            <v>43223.437498067098</v>
          </cell>
          <cell r="F279" t="str">
            <v>NHS.UK - Development Network</v>
          </cell>
          <cell r="G279"/>
          <cell r="H279" t="str">
            <v>15/03/2018</v>
          </cell>
          <cell r="I279"/>
          <cell r="J279" t="str">
            <v>Relating to non- confidential/ non- personal data</v>
          </cell>
          <cell r="K279" t="str">
            <v>NHS Choices Live Service (MVS) P0460/04</v>
          </cell>
          <cell r="L279" t="str">
            <v>Andy Callow ( ANCA8 )</v>
          </cell>
          <cell r="M279" t="str">
            <v>Seph O'Connell ( SEOC1 )</v>
          </cell>
          <cell r="O279"/>
          <cell r="S279"/>
          <cell r="U279"/>
          <cell r="AB279" t="str">
            <v>Yes</v>
          </cell>
          <cell r="AC279" t="str">
            <v>Yes</v>
          </cell>
          <cell r="AD279" t="str">
            <v>No</v>
          </cell>
          <cell r="AF279"/>
          <cell r="AG279" t="str">
            <v>No</v>
          </cell>
          <cell r="AH279" t="str">
            <v>No</v>
          </cell>
        </row>
        <row r="280">
          <cell r="A280" t="str">
            <v>IAR0000412</v>
          </cell>
          <cell r="B280">
            <v>10</v>
          </cell>
          <cell r="C280" t="str">
            <v>Emmanuel Kyei (EMKY1)</v>
          </cell>
          <cell r="D280">
            <v>43223.438428900503</v>
          </cell>
          <cell r="F280" t="str">
            <v>NHS.UK - Digital Tools Library</v>
          </cell>
          <cell r="G280"/>
          <cell r="H280" t="str">
            <v>15/03/2018</v>
          </cell>
          <cell r="I280"/>
          <cell r="J280" t="str">
            <v>Relating to non- confidential/ non- personal data</v>
          </cell>
          <cell r="K280" t="str">
            <v>NHS Choices Live Service (MVS) P0460/04</v>
          </cell>
          <cell r="L280" t="str">
            <v>Andy Callow ( ANCA8 )</v>
          </cell>
          <cell r="M280" t="str">
            <v>Seph O'Connell ( SEOC1 ),Hayley Lockwood ( HALO1 )</v>
          </cell>
          <cell r="O280"/>
          <cell r="S280"/>
          <cell r="U280"/>
          <cell r="AB280" t="str">
            <v>Yes</v>
          </cell>
          <cell r="AC280" t="str">
            <v>Yes</v>
          </cell>
          <cell r="AD280" t="str">
            <v>No</v>
          </cell>
          <cell r="AF280"/>
          <cell r="AG280" t="str">
            <v>No</v>
          </cell>
          <cell r="AH280" t="str">
            <v>No</v>
          </cell>
        </row>
        <row r="281">
          <cell r="A281" t="str">
            <v>IAR0000414</v>
          </cell>
          <cell r="B281">
            <v>17</v>
          </cell>
          <cell r="C281" t="str">
            <v>Emmanuel Kyei (EMKY1)</v>
          </cell>
          <cell r="D281">
            <v>43224.658562268502</v>
          </cell>
          <cell r="F281" t="str">
            <v>NHS.UK- Find and Compare</v>
          </cell>
          <cell r="G281"/>
          <cell r="H281" t="str">
            <v>15/03/2018</v>
          </cell>
          <cell r="I281"/>
          <cell r="J281" t="str">
            <v>Of a confidential or personal nature relating to staff</v>
          </cell>
          <cell r="K281" t="str">
            <v>NHS Choices Live Service (MVS) P0460/04</v>
          </cell>
          <cell r="L281" t="str">
            <v>Andy Callow ( ANCA8 )</v>
          </cell>
          <cell r="M281" t="str">
            <v>Seph O'Connell ( SEOC1 ),Emmanuel Kyei ( EMKY1 ),Tom Furber ( TOFU1 )</v>
          </cell>
          <cell r="N281" t="str">
            <v>Use</v>
          </cell>
          <cell r="O281"/>
          <cell r="P281" t="str">
            <v>Other (Please specify)</v>
          </cell>
          <cell r="Q281" t="str">
            <v>Data Controller</v>
          </cell>
          <cell r="S281"/>
          <cell r="T281" t="str">
            <v>Processing is necessary for compliance with a legal obligation to which the controller is subject, Processing is necessary for the performance of a task carried out in the public interest or in the exercise of official authority vested in the controller</v>
          </cell>
          <cell r="U281"/>
          <cell r="W281" t="str">
            <v>Yes</v>
          </cell>
          <cell r="Y281" t="str">
            <v>Yes</v>
          </cell>
          <cell r="AB281" t="str">
            <v>Yes</v>
          </cell>
          <cell r="AC281" t="str">
            <v>Yes</v>
          </cell>
          <cell r="AD281" t="str">
            <v>Yes</v>
          </cell>
          <cell r="AE281" t="str">
            <v>3 years</v>
          </cell>
          <cell r="AF281"/>
          <cell r="AG281" t="str">
            <v>No</v>
          </cell>
          <cell r="AI281" t="e">
            <v>#N/A</v>
          </cell>
        </row>
        <row r="282">
          <cell r="A282" t="str">
            <v>IAR0000417</v>
          </cell>
          <cell r="B282">
            <v>6</v>
          </cell>
          <cell r="C282" t="str">
            <v>Emmanuel Kyei (EMKY1)</v>
          </cell>
          <cell r="D282">
            <v>43223.4391832986</v>
          </cell>
          <cell r="F282" t="str">
            <v>NHS.UK Health Promotion</v>
          </cell>
          <cell r="G282"/>
          <cell r="H282" t="str">
            <v>15/03/2018</v>
          </cell>
          <cell r="I282"/>
          <cell r="J282" t="str">
            <v>Relating to non- confidential/ non- personal data</v>
          </cell>
          <cell r="K282" t="str">
            <v>NHS Choices Live Service (MVS) P0460/04</v>
          </cell>
          <cell r="L282" t="str">
            <v>Andy Callow ( ANCA8 )</v>
          </cell>
          <cell r="M282" t="str">
            <v>Seph O'Connell ( SEOC1 )</v>
          </cell>
          <cell r="O282"/>
          <cell r="S282"/>
          <cell r="U282"/>
          <cell r="AB282" t="str">
            <v>Yes</v>
          </cell>
          <cell r="AC282" t="str">
            <v>Yes</v>
          </cell>
          <cell r="AD282" t="str">
            <v>No</v>
          </cell>
          <cell r="AF282"/>
          <cell r="AG282" t="str">
            <v>No</v>
          </cell>
          <cell r="AH282" t="str">
            <v>No</v>
          </cell>
        </row>
        <row r="283">
          <cell r="A283" t="str">
            <v>IAR0000419</v>
          </cell>
          <cell r="B283">
            <v>6</v>
          </cell>
          <cell r="C283" t="str">
            <v>Emmanuel Kyei (EMKY1)</v>
          </cell>
          <cell r="D283">
            <v>43223.4395826736</v>
          </cell>
          <cell r="F283" t="str">
            <v>NHS.UK Inbound Comment APIs</v>
          </cell>
          <cell r="G283"/>
          <cell r="H283" t="str">
            <v>15/03/2018</v>
          </cell>
          <cell r="I283"/>
          <cell r="J283" t="str">
            <v>Relating to non- confidential/ non- personal data</v>
          </cell>
          <cell r="K283" t="str">
            <v>NHS Choices Live Service (MVS) P0460/04</v>
          </cell>
          <cell r="L283" t="str">
            <v>Andy Callow ( ANCA8 )</v>
          </cell>
          <cell r="M283" t="str">
            <v>Seph O'Connell ( SEOC1 )</v>
          </cell>
          <cell r="O283"/>
          <cell r="S283"/>
          <cell r="U283"/>
          <cell r="AB283" t="str">
            <v>Yes</v>
          </cell>
          <cell r="AC283" t="str">
            <v>Yes</v>
          </cell>
          <cell r="AD283" t="str">
            <v>No</v>
          </cell>
          <cell r="AF283"/>
          <cell r="AG283" t="str">
            <v>No</v>
          </cell>
          <cell r="AH283" t="str">
            <v>No</v>
          </cell>
        </row>
        <row r="284">
          <cell r="A284" t="str">
            <v>IAR0000422</v>
          </cell>
          <cell r="B284">
            <v>8</v>
          </cell>
          <cell r="C284" t="str">
            <v>Emmanuel Kyei (EMKY1)</v>
          </cell>
          <cell r="D284">
            <v>43223.440195520801</v>
          </cell>
          <cell r="F284" t="str">
            <v>NHS.UK Master Data Services</v>
          </cell>
          <cell r="G284"/>
          <cell r="H284" t="str">
            <v>15/03/2018</v>
          </cell>
          <cell r="I284"/>
          <cell r="J284" t="str">
            <v>Relating to non- confidential/ non- personal data</v>
          </cell>
          <cell r="K284" t="str">
            <v>NHS Choices Live Service (MVS) P0460/04</v>
          </cell>
          <cell r="L284" t="str">
            <v>Andy Callow ( ANCA8 )</v>
          </cell>
          <cell r="M284" t="str">
            <v>Seph O'Connell ( SEOC1 ),Ife Adeyefa ( IFAD1 )</v>
          </cell>
          <cell r="O284"/>
          <cell r="S284"/>
          <cell r="U284"/>
          <cell r="AB284" t="str">
            <v>Yes</v>
          </cell>
          <cell r="AC284" t="str">
            <v>Yes</v>
          </cell>
          <cell r="AD284" t="str">
            <v>No</v>
          </cell>
          <cell r="AF284"/>
          <cell r="AG284" t="str">
            <v>No</v>
          </cell>
          <cell r="AH284" t="str">
            <v>No</v>
          </cell>
        </row>
        <row r="285">
          <cell r="A285" t="str">
            <v>IAR0000423</v>
          </cell>
          <cell r="B285">
            <v>8</v>
          </cell>
          <cell r="C285" t="str">
            <v>Emmanuel Kyei (EMKY1)</v>
          </cell>
          <cell r="D285">
            <v>43223.440731249997</v>
          </cell>
          <cell r="F285" t="str">
            <v>NHS.UK -  NHS Choices</v>
          </cell>
          <cell r="G285"/>
          <cell r="H285" t="str">
            <v>15/03/2018</v>
          </cell>
          <cell r="I285"/>
          <cell r="J285" t="str">
            <v>Relating to non- confidential/ non- personal data</v>
          </cell>
          <cell r="K285" t="str">
            <v>NHS Choices Live Service (MVS) P0460/04</v>
          </cell>
          <cell r="L285" t="str">
            <v>Andy Callow ( ANCA8 )</v>
          </cell>
          <cell r="M285" t="str">
            <v>Seph O'Connell ( SEOC1 ),Charles Creswell ( CHCR1 )</v>
          </cell>
          <cell r="O285"/>
          <cell r="S285"/>
          <cell r="U285"/>
          <cell r="AB285" t="str">
            <v>Yes</v>
          </cell>
          <cell r="AC285" t="str">
            <v>Yes</v>
          </cell>
          <cell r="AD285" t="str">
            <v>No</v>
          </cell>
          <cell r="AF285"/>
          <cell r="AG285" t="str">
            <v>Yes</v>
          </cell>
          <cell r="AH285" t="str">
            <v>No</v>
          </cell>
        </row>
        <row r="286">
          <cell r="A286" t="str">
            <v>IAR0000424</v>
          </cell>
          <cell r="B286">
            <v>8</v>
          </cell>
          <cell r="C286" t="str">
            <v>Emmanuel Kyei (EMKY1)</v>
          </cell>
          <cell r="D286">
            <v>43223.441400543998</v>
          </cell>
          <cell r="F286" t="str">
            <v>NHS.UK - Online Health Clinics</v>
          </cell>
          <cell r="G286"/>
          <cell r="H286" t="str">
            <v>15/03/2018</v>
          </cell>
          <cell r="I286"/>
          <cell r="J286" t="str">
            <v>Relating to non- confidential/ non- personal data</v>
          </cell>
          <cell r="K286" t="str">
            <v>NHS Choices Live Service (MVS) P0460/04</v>
          </cell>
          <cell r="L286" t="str">
            <v>Andy Callow ( ANCA8 )</v>
          </cell>
          <cell r="M286" t="str">
            <v>Seph O'Connell ( SEOC1 ),Charles Creswell ( CHCR1 ),Emmanuel Kyei ( EMKY1 )</v>
          </cell>
          <cell r="O286"/>
          <cell r="S286"/>
          <cell r="U286"/>
          <cell r="AB286" t="str">
            <v>Yes</v>
          </cell>
          <cell r="AC286" t="str">
            <v>Yes</v>
          </cell>
          <cell r="AD286" t="str">
            <v>Not sure</v>
          </cell>
          <cell r="AF286"/>
          <cell r="AG286" t="str">
            <v>Yes</v>
          </cell>
          <cell r="AH286" t="str">
            <v>No</v>
          </cell>
        </row>
        <row r="287">
          <cell r="A287" t="str">
            <v>IAR0000427</v>
          </cell>
          <cell r="B287">
            <v>5</v>
          </cell>
          <cell r="C287" t="str">
            <v>Emmanuel Kyei (EMKY1)</v>
          </cell>
          <cell r="D287">
            <v>43223.441906747699</v>
          </cell>
          <cell r="F287" t="str">
            <v>NHS.UK - SharePoint</v>
          </cell>
          <cell r="G287"/>
          <cell r="H287" t="str">
            <v>15/03/2018</v>
          </cell>
          <cell r="I287"/>
          <cell r="J287" t="str">
            <v>Relating to non- confidential/ non- personal data</v>
          </cell>
          <cell r="K287" t="str">
            <v>NHS Choices Live Service (MVS) P0460/04</v>
          </cell>
          <cell r="L287" t="str">
            <v>Andy Callow ( ANCA8 )</v>
          </cell>
          <cell r="M287" t="str">
            <v>Seph O'Connell ( SEOC1 )</v>
          </cell>
          <cell r="O287"/>
          <cell r="S287"/>
          <cell r="U287"/>
          <cell r="AB287" t="str">
            <v>Yes</v>
          </cell>
          <cell r="AC287" t="str">
            <v>Yes</v>
          </cell>
          <cell r="AD287" t="str">
            <v>No</v>
          </cell>
          <cell r="AF287"/>
          <cell r="AG287" t="str">
            <v>No</v>
          </cell>
          <cell r="AH287" t="str">
            <v>No</v>
          </cell>
        </row>
        <row r="288">
          <cell r="A288" t="str">
            <v>IAR0000428</v>
          </cell>
          <cell r="B288">
            <v>5</v>
          </cell>
          <cell r="C288" t="str">
            <v>Emmanuel Kyei (EMKY1)</v>
          </cell>
          <cell r="D288">
            <v>43223.4423506944</v>
          </cell>
          <cell r="F288" t="str">
            <v>NHS.UK - Splunk</v>
          </cell>
          <cell r="G288"/>
          <cell r="H288" t="str">
            <v>15/03/2018</v>
          </cell>
          <cell r="I288"/>
          <cell r="J288" t="str">
            <v>Relating to non- confidential/ non- personal data</v>
          </cell>
          <cell r="K288" t="str">
            <v>NHS Choices Live Service (MVS) P0460/04</v>
          </cell>
          <cell r="L288" t="str">
            <v>Andy Callow ( ANCA8 )</v>
          </cell>
          <cell r="M288" t="str">
            <v>Seph O'Connell ( SEOC1 )</v>
          </cell>
          <cell r="O288"/>
          <cell r="S288"/>
          <cell r="U288"/>
          <cell r="AB288" t="str">
            <v>Yes</v>
          </cell>
          <cell r="AC288" t="str">
            <v>Yes</v>
          </cell>
          <cell r="AD288" t="str">
            <v>No</v>
          </cell>
          <cell r="AF288"/>
          <cell r="AG288" t="str">
            <v>No</v>
          </cell>
          <cell r="AH288" t="str">
            <v>No</v>
          </cell>
        </row>
        <row r="289">
          <cell r="A289" t="str">
            <v>IAR0000429</v>
          </cell>
          <cell r="B289">
            <v>5</v>
          </cell>
          <cell r="C289" t="str">
            <v>Emmanuel Kyei (EMKY1)</v>
          </cell>
          <cell r="D289">
            <v>43223.442762580999</v>
          </cell>
          <cell r="F289" t="str">
            <v>NHS.UK - Winauth</v>
          </cell>
          <cell r="G289"/>
          <cell r="H289" t="str">
            <v>15/03/2018</v>
          </cell>
          <cell r="I289"/>
          <cell r="J289" t="str">
            <v>Relating to non- confidential/ non- personal data</v>
          </cell>
          <cell r="K289" t="str">
            <v>NHS Choices Live Service (MVS) P0460/04</v>
          </cell>
          <cell r="L289" t="str">
            <v>Andy Callow ( ANCA8 )</v>
          </cell>
          <cell r="M289" t="str">
            <v>Seph O'Connell ( SEOC1 )</v>
          </cell>
          <cell r="O289"/>
          <cell r="S289"/>
          <cell r="U289"/>
          <cell r="AB289" t="str">
            <v>Yes</v>
          </cell>
          <cell r="AC289" t="str">
            <v>Yes</v>
          </cell>
          <cell r="AD289" t="str">
            <v>No</v>
          </cell>
          <cell r="AF289"/>
          <cell r="AG289" t="str">
            <v>No</v>
          </cell>
          <cell r="AH289" t="str">
            <v>No</v>
          </cell>
        </row>
        <row r="290">
          <cell r="A290" t="str">
            <v>IAR0000430</v>
          </cell>
          <cell r="B290">
            <v>6</v>
          </cell>
          <cell r="C290" t="str">
            <v>Emmanuel Kyei (EMKY1)</v>
          </cell>
          <cell r="D290">
            <v>43223.4431450232</v>
          </cell>
          <cell r="F290" t="str">
            <v xml:space="preserve">NHS - Primary Care Chlamydia and other </v>
          </cell>
          <cell r="G290"/>
          <cell r="H290" t="str">
            <v>15/03/2018</v>
          </cell>
          <cell r="I290"/>
          <cell r="J290" t="str">
            <v>Relating to non- confidential/ non- personal data</v>
          </cell>
          <cell r="K290" t="str">
            <v>NHS Choices Live Service (MVS) P0460/04</v>
          </cell>
          <cell r="L290" t="str">
            <v>Andy Callow ( ANCA8 )</v>
          </cell>
          <cell r="M290" t="str">
            <v>Seph O'Connell ( SEOC1 ),Ruth Taylor ( RUTA1 )</v>
          </cell>
          <cell r="O290"/>
          <cell r="S290"/>
          <cell r="U290"/>
          <cell r="AB290" t="str">
            <v>Yes</v>
          </cell>
          <cell r="AC290" t="str">
            <v>Yes</v>
          </cell>
          <cell r="AD290" t="str">
            <v>No</v>
          </cell>
          <cell r="AF290"/>
          <cell r="AG290" t="str">
            <v>No</v>
          </cell>
          <cell r="AH290" t="str">
            <v>No</v>
          </cell>
        </row>
        <row r="291">
          <cell r="A291" t="str">
            <v>IAR0000432</v>
          </cell>
          <cell r="B291">
            <v>7</v>
          </cell>
          <cell r="C291" t="str">
            <v>Emmanuel Kyei (EMKY1)</v>
          </cell>
          <cell r="D291">
            <v>43223.4435785069</v>
          </cell>
          <cell r="F291" t="str">
            <v>NHS.UK - Mental Health</v>
          </cell>
          <cell r="G291"/>
          <cell r="H291" t="str">
            <v>15/03/2018</v>
          </cell>
          <cell r="I291"/>
          <cell r="J291" t="str">
            <v>Relating to non- confidential/ non- personal data</v>
          </cell>
          <cell r="K291" t="str">
            <v>NHS Choices Live Service (MVS) P0460/04</v>
          </cell>
          <cell r="L291" t="str">
            <v>Andy Callow ( ANCA8 )</v>
          </cell>
          <cell r="M291" t="str">
            <v>Seph O'Connell ( SEOC1 ),Rosalyn Hewitt ( ROHE4 )</v>
          </cell>
          <cell r="O291"/>
          <cell r="S291"/>
          <cell r="U291"/>
          <cell r="AB291" t="str">
            <v>Yes</v>
          </cell>
          <cell r="AC291" t="str">
            <v>Yes</v>
          </cell>
          <cell r="AD291" t="str">
            <v>No</v>
          </cell>
          <cell r="AF291"/>
          <cell r="AG291" t="str">
            <v>No</v>
          </cell>
          <cell r="AH291" t="str">
            <v>No</v>
          </cell>
        </row>
        <row r="292">
          <cell r="A292" t="str">
            <v>IAR0000433</v>
          </cell>
          <cell r="B292">
            <v>5</v>
          </cell>
          <cell r="C292" t="str">
            <v>Emmanuel Kyei (EMKY1)</v>
          </cell>
          <cell r="D292">
            <v>43223.443955324103</v>
          </cell>
          <cell r="F292" t="str">
            <v>NHS.UK - Diabetes Type 1</v>
          </cell>
          <cell r="G292"/>
          <cell r="H292" t="str">
            <v>15/03/2018</v>
          </cell>
          <cell r="I292"/>
          <cell r="J292" t="str">
            <v>Relating to non- confidential/ non- personal data</v>
          </cell>
          <cell r="K292" t="str">
            <v>NHS Choices Live Service (MVS) P0460/04</v>
          </cell>
          <cell r="L292" t="str">
            <v>Andy Callow ( ANCA8 )</v>
          </cell>
          <cell r="M292" t="str">
            <v>Hayley Sorrell,Seph O'Connell ( SEOC1 ),Guido Piccoli ( GUPI1 ),Emmanuel Kyei ( EMKY1 )</v>
          </cell>
          <cell r="O292"/>
          <cell r="S292"/>
          <cell r="U292"/>
          <cell r="AB292" t="str">
            <v>Yes</v>
          </cell>
          <cell r="AC292" t="str">
            <v>Yes</v>
          </cell>
          <cell r="AD292" t="str">
            <v>No</v>
          </cell>
          <cell r="AF292"/>
          <cell r="AG292" t="str">
            <v>No</v>
          </cell>
          <cell r="AH292" t="str">
            <v>No</v>
          </cell>
        </row>
        <row r="293">
          <cell r="A293" t="str">
            <v>IAR0000435</v>
          </cell>
          <cell r="B293">
            <v>6</v>
          </cell>
          <cell r="C293" t="str">
            <v>Emmanuel Kyei (EMKY1)</v>
          </cell>
          <cell r="D293">
            <v>43223.4446159375</v>
          </cell>
          <cell r="F293" t="str">
            <v>NHS.UK - Social Care</v>
          </cell>
          <cell r="G293"/>
          <cell r="H293" t="str">
            <v>15/03/2018</v>
          </cell>
          <cell r="I293"/>
          <cell r="J293" t="str">
            <v>Relating to non- confidential/ non- personal data</v>
          </cell>
          <cell r="K293" t="str">
            <v>NHS Choices Live Service (MVS) P0460/04</v>
          </cell>
          <cell r="L293" t="str">
            <v>Andy Callow ( ANCA8 )</v>
          </cell>
          <cell r="M293" t="str">
            <v>Seph O'Connell ( SEOC1 ),Guido Piccoli ( GUPI1 ),Emmanuel Kyei ( EMKY1 )</v>
          </cell>
          <cell r="O293"/>
          <cell r="S293"/>
          <cell r="U293"/>
          <cell r="AB293" t="str">
            <v>Yes</v>
          </cell>
          <cell r="AC293" t="str">
            <v>Yes</v>
          </cell>
          <cell r="AD293" t="str">
            <v>No</v>
          </cell>
          <cell r="AF293"/>
          <cell r="AG293" t="str">
            <v>No</v>
          </cell>
          <cell r="AH293" t="str">
            <v>No</v>
          </cell>
        </row>
        <row r="294">
          <cell r="A294" t="str">
            <v>IAR0000436</v>
          </cell>
          <cell r="B294">
            <v>14</v>
          </cell>
          <cell r="C294" t="str">
            <v>Emmanuel Kyei (EMKY1)</v>
          </cell>
          <cell r="D294">
            <v>43224.659236192099</v>
          </cell>
          <cell r="F294" t="str">
            <v>NHS.UK - MyNHS</v>
          </cell>
          <cell r="G294" t="str">
            <v>The My NHS website helps the public and professionals discover performance data on a wide range of health and social care services. The My NHS Open Data platform is a new source of re-usable data on health and care organisations that helps developers, commissioners and the public get data in formats that are free and easy to re-use for their projects and products.</v>
          </cell>
          <cell r="H294" t="str">
            <v>31/08/2017</v>
          </cell>
          <cell r="I294"/>
          <cell r="J294" t="str">
            <v>Of a confidential or personal nature relating to staff</v>
          </cell>
          <cell r="K294" t="str">
            <v>NHS Choices Live Service (MVS) P0460/03</v>
          </cell>
          <cell r="L294" t="str">
            <v>Andy Callow ( ANCA8 )</v>
          </cell>
          <cell r="M294" t="str">
            <v>Seph O'Connell ( SEOC1 ),Tom Furber ( TOFU1 ),Emmanuel Kyei ( EMKY1 )</v>
          </cell>
          <cell r="N294" t="str">
            <v>Use</v>
          </cell>
          <cell r="O294"/>
          <cell r="P294" t="str">
            <v>Other (Please specify)</v>
          </cell>
          <cell r="Q294" t="str">
            <v>Data Controller</v>
          </cell>
          <cell r="S294"/>
          <cell r="T294" t="str">
            <v>Processing is necessary for compliance with a legal obligation to which the controller is subject, Processing is necessary for the performance of a task carried out in the public interest or in the exercise of official authority vested in the controller</v>
          </cell>
          <cell r="U294"/>
          <cell r="W294" t="str">
            <v>Yes</v>
          </cell>
          <cell r="X294" t="str">
            <v>No</v>
          </cell>
          <cell r="Y294" t="str">
            <v>Yes</v>
          </cell>
          <cell r="Z294" t="str">
            <v>No</v>
          </cell>
          <cell r="AA294" t="str">
            <v>No</v>
          </cell>
          <cell r="AB294" t="str">
            <v>Yes</v>
          </cell>
          <cell r="AC294" t="str">
            <v>Yes</v>
          </cell>
          <cell r="AD294" t="str">
            <v>No</v>
          </cell>
          <cell r="AE294" t="str">
            <v>8 years</v>
          </cell>
          <cell r="AF294"/>
          <cell r="AG294" t="str">
            <v>No</v>
          </cell>
          <cell r="AI294" t="e">
            <v>#N/A</v>
          </cell>
        </row>
        <row r="295">
          <cell r="A295" t="str">
            <v>IAR0000437</v>
          </cell>
          <cell r="B295">
            <v>12</v>
          </cell>
          <cell r="C295" t="str">
            <v>Emmanuel Kyei (EMKY1)</v>
          </cell>
          <cell r="D295">
            <v>43223.445017013903</v>
          </cell>
          <cell r="F295" t="str">
            <v>NHS.UK - Medicines</v>
          </cell>
          <cell r="G295"/>
          <cell r="H295" t="str">
            <v>15/03/2018</v>
          </cell>
          <cell r="I295"/>
          <cell r="J295" t="str">
            <v>Relating to non- confidential/ non- personal data</v>
          </cell>
          <cell r="K295" t="str">
            <v>NHS Choices Live Service (MVS) P0460/04</v>
          </cell>
          <cell r="L295" t="str">
            <v>Andy Callow ( ANCA8 )</v>
          </cell>
          <cell r="M295" t="str">
            <v>Seph O'Connell ( SEOC1 ),Emmanuel Kyei ( EMKY1 ),Louise Cleaver ( LOCL2 ),Guido Piccoli ( GUPI1 )</v>
          </cell>
          <cell r="O295"/>
          <cell r="S295"/>
          <cell r="U295"/>
          <cell r="X295" t="str">
            <v>No</v>
          </cell>
          <cell r="Y295" t="str">
            <v>No</v>
          </cell>
          <cell r="AB295" t="str">
            <v>Yes</v>
          </cell>
          <cell r="AC295" t="str">
            <v>Yes</v>
          </cell>
          <cell r="AD295" t="str">
            <v>No</v>
          </cell>
          <cell r="AF295"/>
          <cell r="AG295" t="str">
            <v>No</v>
          </cell>
          <cell r="AH295" t="str">
            <v>No</v>
          </cell>
        </row>
        <row r="296">
          <cell r="A296" t="str">
            <v>IAR0000441</v>
          </cell>
          <cell r="B296">
            <v>7</v>
          </cell>
          <cell r="C296" t="str">
            <v>Emmanuel Kyei (EMKY1)</v>
          </cell>
          <cell r="D296">
            <v>43234.596135844899</v>
          </cell>
          <cell r="F296" t="str">
            <v>NHS.UK Generic Directory of Service</v>
          </cell>
          <cell r="G296" t="str">
            <v>.</v>
          </cell>
          <cell r="H296"/>
          <cell r="I296"/>
          <cell r="J296" t="str">
            <v>Of a confidential or personal nature relating to patients, service users or the public</v>
          </cell>
          <cell r="K296" t="str">
            <v>NHS Choices Live Service (MVS) P0460/04</v>
          </cell>
          <cell r="L296" t="str">
            <v>Andy Callow ( ANCA8 )</v>
          </cell>
          <cell r="M296" t="str">
            <v>Rosalyn Hewitt ( ROHE4 ),Emmanuel Kyei ( EMKY1 ),Seph O'Connell ( SEOC1 )</v>
          </cell>
          <cell r="O296"/>
          <cell r="P296" t="str">
            <v>Other (Please specify)</v>
          </cell>
          <cell r="Q296" t="str">
            <v>Data Processor</v>
          </cell>
          <cell r="S296"/>
          <cell r="U296"/>
          <cell r="V296" t="str">
            <v>Yes</v>
          </cell>
          <cell r="X296" t="str">
            <v>No</v>
          </cell>
          <cell r="Y296" t="str">
            <v>Yes</v>
          </cell>
          <cell r="Z296" t="str">
            <v>No</v>
          </cell>
          <cell r="AA296" t="str">
            <v>No</v>
          </cell>
          <cell r="AB296" t="str">
            <v>Yes</v>
          </cell>
          <cell r="AC296" t="str">
            <v>Yes</v>
          </cell>
          <cell r="AD296" t="str">
            <v>Not sure</v>
          </cell>
          <cell r="AE296" t="str">
            <v>20 years</v>
          </cell>
          <cell r="AF296"/>
          <cell r="AG296" t="str">
            <v>Yes</v>
          </cell>
          <cell r="AH296" t="str">
            <v>No</v>
          </cell>
        </row>
        <row r="297">
          <cell r="A297" t="str">
            <v>IAR0000442</v>
          </cell>
          <cell r="B297">
            <v>5</v>
          </cell>
          <cell r="C297" t="str">
            <v>Emmanuel Kyei (EMKY1)</v>
          </cell>
          <cell r="D297">
            <v>43223.445650196802</v>
          </cell>
          <cell r="F297" t="str">
            <v>NHS.UK - Healthy Eating</v>
          </cell>
          <cell r="G297"/>
          <cell r="H297" t="str">
            <v>15/03/2018</v>
          </cell>
          <cell r="I297"/>
          <cell r="J297" t="str">
            <v>Relating to non- confidential/ non- personal data</v>
          </cell>
          <cell r="K297" t="str">
            <v>NHS Choices Live Service (MVS) P0460/04</v>
          </cell>
          <cell r="L297" t="str">
            <v>Andy Callow ( ANCA8 )</v>
          </cell>
          <cell r="M297" t="str">
            <v>Seph O'Connell ( SEOC1 )</v>
          </cell>
          <cell r="O297"/>
          <cell r="S297"/>
          <cell r="U297"/>
          <cell r="AB297" t="str">
            <v>Yes</v>
          </cell>
          <cell r="AC297" t="str">
            <v>Yes</v>
          </cell>
          <cell r="AD297" t="str">
            <v>No</v>
          </cell>
          <cell r="AF297"/>
          <cell r="AG297" t="str">
            <v>No</v>
          </cell>
          <cell r="AH297" t="str">
            <v>No</v>
          </cell>
        </row>
        <row r="298">
          <cell r="A298" t="str">
            <v>IAR0000443</v>
          </cell>
          <cell r="B298">
            <v>4</v>
          </cell>
          <cell r="C298" t="str">
            <v>Emmanuel Kyei (EMKY1)</v>
          </cell>
          <cell r="D298">
            <v>43223.446016898102</v>
          </cell>
          <cell r="F298" t="str">
            <v>NHS.UK - Choices Network</v>
          </cell>
          <cell r="G298"/>
          <cell r="H298" t="str">
            <v>15/03/2018</v>
          </cell>
          <cell r="I298"/>
          <cell r="J298" t="str">
            <v>Relating to non- confidential/ non- personal data</v>
          </cell>
          <cell r="K298" t="str">
            <v>NHS Choices Live Service (MVS) P0460/04</v>
          </cell>
          <cell r="L298" t="str">
            <v>Andy Callow ( ANCA8 )</v>
          </cell>
          <cell r="M298" t="str">
            <v>Paul Houghton,Seph O'Connell ( SEOC1 )</v>
          </cell>
          <cell r="O298"/>
          <cell r="S298"/>
          <cell r="U298"/>
          <cell r="AB298" t="str">
            <v>Yes</v>
          </cell>
          <cell r="AC298" t="str">
            <v>Yes</v>
          </cell>
          <cell r="AD298" t="str">
            <v>No</v>
          </cell>
          <cell r="AF298"/>
          <cell r="AG298" t="str">
            <v>No</v>
          </cell>
          <cell r="AH298" t="str">
            <v>No</v>
          </cell>
        </row>
        <row r="299">
          <cell r="A299" t="str">
            <v>IAR0000446</v>
          </cell>
          <cell r="B299">
            <v>5</v>
          </cell>
          <cell r="C299" t="str">
            <v>Emmanuel Kyei (EMKY1)</v>
          </cell>
          <cell r="D299">
            <v>43223.447089270798</v>
          </cell>
          <cell r="F299" t="str">
            <v>NHS.UK - Target process</v>
          </cell>
          <cell r="G299"/>
          <cell r="H299" t="str">
            <v>16/03/2018</v>
          </cell>
          <cell r="I299"/>
          <cell r="J299" t="str">
            <v>Relating to non- confidential/ non- personal data</v>
          </cell>
          <cell r="K299" t="str">
            <v>NHS Choices Live Service (MVS) P0460/04</v>
          </cell>
          <cell r="L299" t="str">
            <v>Andy Callow ( ANCA8 )</v>
          </cell>
          <cell r="M299" t="str">
            <v>Sean Craig,Seph O'Connell ( SEOC1 )</v>
          </cell>
          <cell r="O299"/>
          <cell r="S299"/>
          <cell r="U299"/>
          <cell r="AB299" t="str">
            <v>Yes</v>
          </cell>
          <cell r="AC299" t="str">
            <v>Yes</v>
          </cell>
          <cell r="AD299" t="str">
            <v>No</v>
          </cell>
          <cell r="AF299"/>
          <cell r="AG299" t="str">
            <v>No</v>
          </cell>
          <cell r="AH299" t="str">
            <v>No</v>
          </cell>
        </row>
        <row r="300">
          <cell r="A300" t="str">
            <v>IAR0000447</v>
          </cell>
          <cell r="B300">
            <v>8</v>
          </cell>
          <cell r="C300" t="str">
            <v>Emmanuel Kyei (EMKY1)</v>
          </cell>
          <cell r="D300">
            <v>43223.447503356503</v>
          </cell>
          <cell r="F300" t="str">
            <v>NHS.UK - Jira</v>
          </cell>
          <cell r="G300"/>
          <cell r="H300" t="str">
            <v>16/03/2018</v>
          </cell>
          <cell r="I300"/>
          <cell r="J300" t="str">
            <v>Relating to non- confidential/ non- personal data</v>
          </cell>
          <cell r="K300" t="str">
            <v>NHS Choices Live Service (MVS) P0460/04</v>
          </cell>
          <cell r="L300" t="str">
            <v>Andy Callow ( ANCA8 )</v>
          </cell>
          <cell r="M300" t="str">
            <v>Seph O'Connell ( SEOC1 ),Andy Callow ( ANCA8 )</v>
          </cell>
          <cell r="O300"/>
          <cell r="S300"/>
          <cell r="U300"/>
          <cell r="AB300" t="str">
            <v>Yes</v>
          </cell>
          <cell r="AC300" t="str">
            <v>Yes</v>
          </cell>
          <cell r="AD300" t="str">
            <v>No</v>
          </cell>
          <cell r="AF300"/>
          <cell r="AG300" t="str">
            <v>No</v>
          </cell>
          <cell r="AH300" t="str">
            <v>No</v>
          </cell>
        </row>
        <row r="301">
          <cell r="A301" t="str">
            <v>IAR0000448</v>
          </cell>
          <cell r="B301">
            <v>6</v>
          </cell>
          <cell r="C301" t="str">
            <v>Emmanuel Kyei (EMKY1)</v>
          </cell>
          <cell r="D301">
            <v>43223.447882604203</v>
          </cell>
          <cell r="F301" t="str">
            <v>NHS.UK - Confluence</v>
          </cell>
          <cell r="G301"/>
          <cell r="H301" t="str">
            <v>16/03/2018</v>
          </cell>
          <cell r="I301"/>
          <cell r="J301" t="str">
            <v>Relating to non- confidential/ non- personal data</v>
          </cell>
          <cell r="K301" t="str">
            <v>NHS Choices Live Service (MVS) P0460/04</v>
          </cell>
          <cell r="L301" t="str">
            <v>Andy Callow ( ANCA8 )</v>
          </cell>
          <cell r="M301" t="str">
            <v>Seph O'Connell ( SEOC1 ),Andy Callow ( ANCA8 )</v>
          </cell>
          <cell r="O301"/>
          <cell r="S301"/>
          <cell r="U301"/>
          <cell r="AB301" t="str">
            <v>Yes</v>
          </cell>
          <cell r="AC301" t="str">
            <v>Yes</v>
          </cell>
          <cell r="AD301" t="str">
            <v>Not sure</v>
          </cell>
          <cell r="AF301"/>
          <cell r="AG301" t="str">
            <v>No</v>
          </cell>
          <cell r="AH301" t="str">
            <v>No</v>
          </cell>
        </row>
        <row r="302">
          <cell r="A302" t="str">
            <v>IAR0000449</v>
          </cell>
          <cell r="B302">
            <v>5</v>
          </cell>
          <cell r="C302" t="str">
            <v>Emmanuel Kyei (EMKY1)</v>
          </cell>
          <cell r="D302">
            <v>43223.448276851901</v>
          </cell>
          <cell r="F302" t="str">
            <v>NHS.UK - Trello</v>
          </cell>
          <cell r="G302"/>
          <cell r="H302" t="str">
            <v>16/03/2018</v>
          </cell>
          <cell r="I302"/>
          <cell r="J302" t="str">
            <v>Relating to non- confidential/ non- personal data</v>
          </cell>
          <cell r="K302" t="str">
            <v>NHS Choices Live Service (MVS) P0460/04</v>
          </cell>
          <cell r="L302" t="str">
            <v>Andy Callow ( ANCA8 )</v>
          </cell>
          <cell r="M302" t="str">
            <v>Seph O'Connell ( SEOC1 )</v>
          </cell>
          <cell r="O302"/>
          <cell r="S302"/>
          <cell r="U302"/>
          <cell r="AB302" t="str">
            <v>Yes</v>
          </cell>
          <cell r="AC302" t="str">
            <v>Yes</v>
          </cell>
          <cell r="AD302" t="str">
            <v>No</v>
          </cell>
          <cell r="AF302"/>
          <cell r="AG302" t="str">
            <v>No</v>
          </cell>
          <cell r="AH302" t="str">
            <v>No</v>
          </cell>
        </row>
        <row r="303">
          <cell r="A303" t="str">
            <v>IAR0000457</v>
          </cell>
          <cell r="B303">
            <v>5</v>
          </cell>
          <cell r="C303" t="str">
            <v>Emmanuel Kyei (EMKY1)</v>
          </cell>
          <cell r="D303">
            <v>43223.449197337999</v>
          </cell>
          <cell r="F303" t="str">
            <v>NHS.UK - SQL Sentry</v>
          </cell>
          <cell r="G303"/>
          <cell r="H303" t="str">
            <v>16/03/2018</v>
          </cell>
          <cell r="I303"/>
          <cell r="J303" t="str">
            <v>Relating to non- confidential/ non- personal data</v>
          </cell>
          <cell r="K303" t="str">
            <v>NHS Choices Live Service (MVS) P0460/04</v>
          </cell>
          <cell r="L303" t="str">
            <v>Andy Callow ( ANCA8 )</v>
          </cell>
          <cell r="M303" t="str">
            <v>Paul Houghton,Seph O'Connell ( SEOC1 )</v>
          </cell>
          <cell r="O303"/>
          <cell r="S303"/>
          <cell r="U303"/>
          <cell r="AB303" t="str">
            <v>Yes</v>
          </cell>
          <cell r="AC303" t="str">
            <v>Yes</v>
          </cell>
          <cell r="AD303" t="str">
            <v>No</v>
          </cell>
          <cell r="AF303"/>
          <cell r="AG303" t="str">
            <v>No</v>
          </cell>
          <cell r="AH303" t="str">
            <v>No</v>
          </cell>
        </row>
        <row r="304">
          <cell r="A304" t="str">
            <v>IAR0000458</v>
          </cell>
          <cell r="B304">
            <v>4</v>
          </cell>
          <cell r="C304" t="str">
            <v>Emmanuel Kyei (EMKY1)</v>
          </cell>
          <cell r="D304">
            <v>43223.449724652797</v>
          </cell>
          <cell r="F304" t="str">
            <v>NHS.UK - Apache</v>
          </cell>
          <cell r="G304"/>
          <cell r="H304" t="str">
            <v>16/03/2018</v>
          </cell>
          <cell r="I304"/>
          <cell r="J304" t="str">
            <v>Relating to non- confidential/ non- personal data</v>
          </cell>
          <cell r="K304" t="str">
            <v>NHS Choices Live Service (MVS) P0460/04</v>
          </cell>
          <cell r="L304" t="str">
            <v>Andy Callow ( ANCA8 )</v>
          </cell>
          <cell r="M304" t="str">
            <v>Paul Houghton,Seph O'Connell ( SEOC1 )</v>
          </cell>
          <cell r="O304"/>
          <cell r="S304"/>
          <cell r="U304"/>
          <cell r="AB304" t="str">
            <v>Yes</v>
          </cell>
          <cell r="AC304" t="str">
            <v>Yes</v>
          </cell>
          <cell r="AD304" t="str">
            <v>No</v>
          </cell>
          <cell r="AF304"/>
          <cell r="AG304" t="str">
            <v>No</v>
          </cell>
          <cell r="AH304" t="str">
            <v>No</v>
          </cell>
        </row>
        <row r="305">
          <cell r="A305" t="str">
            <v>IAR0000459</v>
          </cell>
          <cell r="B305">
            <v>4</v>
          </cell>
          <cell r="C305" t="str">
            <v>Emmanuel Kyei (EMKY1)</v>
          </cell>
          <cell r="D305">
            <v>43223.450274618102</v>
          </cell>
          <cell r="F305" t="str">
            <v>NHS.UK - NGINX</v>
          </cell>
          <cell r="G305"/>
          <cell r="H305" t="str">
            <v>16/03/2018</v>
          </cell>
          <cell r="I305"/>
          <cell r="J305" t="str">
            <v>Relating to non- confidential/ non- personal data</v>
          </cell>
          <cell r="K305" t="str">
            <v>NHS Choices Live Service (MVS) P0460/04</v>
          </cell>
          <cell r="L305" t="str">
            <v>Andy Callow ( ANCA8 )</v>
          </cell>
          <cell r="M305" t="str">
            <v>Paul Houghton,Seph O'Connell ( SEOC1 )</v>
          </cell>
          <cell r="O305"/>
          <cell r="S305"/>
          <cell r="U305"/>
          <cell r="AB305" t="str">
            <v>Yes</v>
          </cell>
          <cell r="AC305" t="str">
            <v>Yes</v>
          </cell>
          <cell r="AD305" t="str">
            <v>No</v>
          </cell>
          <cell r="AF305"/>
          <cell r="AG305" t="str">
            <v>No</v>
          </cell>
          <cell r="AH305" t="str">
            <v>No</v>
          </cell>
        </row>
        <row r="306">
          <cell r="A306" t="str">
            <v>IAR0000460</v>
          </cell>
          <cell r="B306">
            <v>5</v>
          </cell>
          <cell r="C306" t="str">
            <v>Emmanuel Kyei (EMKY1)</v>
          </cell>
          <cell r="D306">
            <v>43223.450600960598</v>
          </cell>
          <cell r="F306" t="str">
            <v>NHS.UK - Akamai</v>
          </cell>
          <cell r="G306"/>
          <cell r="H306" t="str">
            <v>16/03/2018</v>
          </cell>
          <cell r="I306"/>
          <cell r="J306" t="str">
            <v>Relating to non- confidential/ non- personal data</v>
          </cell>
          <cell r="K306" t="str">
            <v>NHS Choices Live Service (MVS) P0460/04</v>
          </cell>
          <cell r="L306" t="str">
            <v>Andy Callow ( ANCA8 )</v>
          </cell>
          <cell r="M306" t="str">
            <v>Paul Houghton,Seph O'Connell ( SEOC1 )</v>
          </cell>
          <cell r="O306"/>
          <cell r="S306"/>
          <cell r="U306"/>
          <cell r="AB306" t="str">
            <v>Yes</v>
          </cell>
          <cell r="AC306" t="str">
            <v>Yes</v>
          </cell>
          <cell r="AD306" t="str">
            <v>No</v>
          </cell>
          <cell r="AF306"/>
          <cell r="AG306" t="str">
            <v>No</v>
          </cell>
          <cell r="AH306" t="str">
            <v>No</v>
          </cell>
        </row>
        <row r="307">
          <cell r="A307" t="str">
            <v>IAR0000461</v>
          </cell>
          <cell r="B307">
            <v>5</v>
          </cell>
          <cell r="C307" t="str">
            <v>Emmanuel Kyei (EMKY1)</v>
          </cell>
          <cell r="D307">
            <v>43223.450998923603</v>
          </cell>
          <cell r="F307" t="str">
            <v>NHS.UK - Native Azure</v>
          </cell>
          <cell r="G307"/>
          <cell r="H307" t="str">
            <v>16/03/2018</v>
          </cell>
          <cell r="I307"/>
          <cell r="J307" t="str">
            <v>Relating to non- confidential/ non- personal data</v>
          </cell>
          <cell r="K307" t="str">
            <v>NHS Choices Live Service (MVS) P0460/04</v>
          </cell>
          <cell r="L307" t="str">
            <v>Andy Callow ( ANCA8 )</v>
          </cell>
          <cell r="M307" t="str">
            <v>Paul Houghton,Seph O'Connell ( SEOC1 )</v>
          </cell>
          <cell r="O307"/>
          <cell r="S307"/>
          <cell r="U307"/>
          <cell r="AB307" t="str">
            <v>Yes</v>
          </cell>
          <cell r="AC307" t="str">
            <v>Yes</v>
          </cell>
          <cell r="AD307" t="str">
            <v>No</v>
          </cell>
          <cell r="AF307"/>
          <cell r="AG307" t="str">
            <v>No</v>
          </cell>
          <cell r="AH307" t="str">
            <v>No</v>
          </cell>
        </row>
        <row r="308">
          <cell r="A308" t="str">
            <v>IAR0000466</v>
          </cell>
          <cell r="B308">
            <v>4</v>
          </cell>
          <cell r="C308" t="str">
            <v>Emmanuel Kyei (EMKY1)</v>
          </cell>
          <cell r="D308">
            <v>43223.451398113401</v>
          </cell>
          <cell r="F308" t="str">
            <v>NHS.UK - Ansible</v>
          </cell>
          <cell r="G308"/>
          <cell r="H308" t="str">
            <v>16/03/2018</v>
          </cell>
          <cell r="I308"/>
          <cell r="J308" t="str">
            <v>Relating to non- confidential/ non- personal data</v>
          </cell>
          <cell r="K308" t="str">
            <v>NHS Choices Live Service (MVS) P0460/04</v>
          </cell>
          <cell r="L308" t="str">
            <v>Andy Callow ( ANCA8 )</v>
          </cell>
          <cell r="M308" t="str">
            <v>Paul Houghton,Seph O'Connell ( SEOC1 )</v>
          </cell>
          <cell r="O308"/>
          <cell r="S308"/>
          <cell r="U308"/>
          <cell r="AB308" t="str">
            <v>Yes</v>
          </cell>
          <cell r="AC308" t="str">
            <v>Yes</v>
          </cell>
          <cell r="AD308" t="str">
            <v>No</v>
          </cell>
          <cell r="AF308"/>
          <cell r="AG308" t="str">
            <v>No</v>
          </cell>
          <cell r="AH308" t="str">
            <v>No</v>
          </cell>
        </row>
        <row r="309">
          <cell r="A309" t="str">
            <v>IAR0000469</v>
          </cell>
          <cell r="B309">
            <v>4</v>
          </cell>
          <cell r="C309" t="str">
            <v>Emmanuel Kyei (EMKY1)</v>
          </cell>
          <cell r="D309">
            <v>43223.452060995398</v>
          </cell>
          <cell r="F309" t="str">
            <v>NHS.UK - Team Foundation Services</v>
          </cell>
          <cell r="G309"/>
          <cell r="H309" t="str">
            <v>16/03/2018</v>
          </cell>
          <cell r="I309"/>
          <cell r="J309" t="str">
            <v>Relating to non- confidential/ non- personal data</v>
          </cell>
          <cell r="K309" t="str">
            <v>NHS Choices Live Service (MVS) P0460/04</v>
          </cell>
          <cell r="L309" t="str">
            <v>Andy Callow ( ANCA8 )</v>
          </cell>
          <cell r="M309" t="str">
            <v>Paul Houghton,Seph O'Connell ( SEOC1 )</v>
          </cell>
          <cell r="O309"/>
          <cell r="S309"/>
          <cell r="U309"/>
          <cell r="AB309" t="str">
            <v>Yes</v>
          </cell>
          <cell r="AC309" t="str">
            <v>Yes</v>
          </cell>
          <cell r="AD309" t="str">
            <v>No</v>
          </cell>
          <cell r="AF309"/>
          <cell r="AG309" t="str">
            <v>No</v>
          </cell>
          <cell r="AH309" t="str">
            <v>No</v>
          </cell>
        </row>
        <row r="310">
          <cell r="A310" t="str">
            <v>IAR0000471</v>
          </cell>
          <cell r="B310">
            <v>4</v>
          </cell>
          <cell r="C310" t="str">
            <v>Emmanuel Kyei (EMKY1)</v>
          </cell>
          <cell r="D310">
            <v>43223.452442905102</v>
          </cell>
          <cell r="F310" t="str">
            <v>NHS.UK - TeamCity</v>
          </cell>
          <cell r="G310"/>
          <cell r="H310" t="str">
            <v>16/03/2018</v>
          </cell>
          <cell r="I310"/>
          <cell r="J310" t="str">
            <v>Relating to non- confidential/ non- personal data</v>
          </cell>
          <cell r="K310" t="str">
            <v>NHS Choices Live Service (MVS) P0460/04</v>
          </cell>
          <cell r="L310" t="str">
            <v>Andy Callow ( ANCA8 )</v>
          </cell>
          <cell r="M310" t="str">
            <v>Paul Houghton,Seph O'Connell ( SEOC1 )</v>
          </cell>
          <cell r="O310"/>
          <cell r="S310"/>
          <cell r="U310"/>
          <cell r="AB310" t="str">
            <v>Yes</v>
          </cell>
          <cell r="AC310" t="str">
            <v>Yes</v>
          </cell>
          <cell r="AD310" t="str">
            <v>No</v>
          </cell>
          <cell r="AF310"/>
          <cell r="AG310" t="str">
            <v>No</v>
          </cell>
          <cell r="AH310" t="str">
            <v>No</v>
          </cell>
        </row>
        <row r="311">
          <cell r="A311" t="str">
            <v>IAR0000472</v>
          </cell>
          <cell r="B311">
            <v>5</v>
          </cell>
          <cell r="C311" t="str">
            <v>Emmanuel Kyei (EMKY1)</v>
          </cell>
          <cell r="D311">
            <v>43223.452840428203</v>
          </cell>
          <cell r="F311" t="str">
            <v>NHS.UK - Travis</v>
          </cell>
          <cell r="G311"/>
          <cell r="H311" t="str">
            <v>16/03/2018</v>
          </cell>
          <cell r="I311"/>
          <cell r="J311" t="str">
            <v>Relating to non- confidential/ non- personal data</v>
          </cell>
          <cell r="K311" t="str">
            <v>NHS Choices Live Service (MVS) P0460/04</v>
          </cell>
          <cell r="L311" t="str">
            <v>Andy Callow ( ANCA8 )</v>
          </cell>
          <cell r="M311" t="str">
            <v>Seph O'Connell ( SEOC1 )</v>
          </cell>
          <cell r="O311"/>
          <cell r="S311"/>
          <cell r="U311"/>
          <cell r="AB311" t="str">
            <v>Yes</v>
          </cell>
          <cell r="AC311" t="str">
            <v>Yes</v>
          </cell>
          <cell r="AD311" t="str">
            <v>No</v>
          </cell>
          <cell r="AF311"/>
          <cell r="AG311" t="str">
            <v>No</v>
          </cell>
          <cell r="AH311" t="str">
            <v>No</v>
          </cell>
        </row>
        <row r="312">
          <cell r="A312" t="str">
            <v>IAR0000473</v>
          </cell>
          <cell r="B312">
            <v>4</v>
          </cell>
          <cell r="C312" t="str">
            <v>Emmanuel Kyei (EMKY1)</v>
          </cell>
          <cell r="D312">
            <v>43223.453450381901</v>
          </cell>
          <cell r="F312" t="str">
            <v>NHS.UK - Octopus</v>
          </cell>
          <cell r="G312"/>
          <cell r="H312" t="str">
            <v>16/03/2018</v>
          </cell>
          <cell r="I312"/>
          <cell r="J312" t="str">
            <v>Relating to non- confidential/ non- personal data</v>
          </cell>
          <cell r="K312" t="str">
            <v>NHS Choices Live Service (MVS) P0460/04</v>
          </cell>
          <cell r="L312" t="str">
            <v>Andy Callow ( ANCA8 )</v>
          </cell>
          <cell r="M312" t="str">
            <v>Paul Houghton,Seph O'Connell ( SEOC1 )</v>
          </cell>
          <cell r="O312"/>
          <cell r="S312"/>
          <cell r="U312"/>
          <cell r="AB312" t="str">
            <v>Yes</v>
          </cell>
          <cell r="AC312" t="str">
            <v>Yes</v>
          </cell>
          <cell r="AD312" t="str">
            <v>No</v>
          </cell>
          <cell r="AF312"/>
          <cell r="AG312" t="str">
            <v>No</v>
          </cell>
          <cell r="AH312" t="str">
            <v>No</v>
          </cell>
        </row>
        <row r="313">
          <cell r="A313" t="str">
            <v>IAR0000474</v>
          </cell>
          <cell r="B313">
            <v>6</v>
          </cell>
          <cell r="C313" t="str">
            <v>Emmanuel Kyei (EMKY1)</v>
          </cell>
          <cell r="D313">
            <v>43223.453846759301</v>
          </cell>
          <cell r="F313" t="str">
            <v>NHS.UK - Docker</v>
          </cell>
          <cell r="G313"/>
          <cell r="H313" t="str">
            <v>16/03/2018</v>
          </cell>
          <cell r="I313"/>
          <cell r="J313" t="str">
            <v>Relating to non- confidential/ non- personal data</v>
          </cell>
          <cell r="K313" t="str">
            <v>NHS Choices Live Service (MVS) P0460/04</v>
          </cell>
          <cell r="L313" t="str">
            <v>Andy Callow ( ANCA8 )</v>
          </cell>
          <cell r="M313" t="str">
            <v>Paul Houghton,Seph O'Connell ( SEOC1 )</v>
          </cell>
          <cell r="O313"/>
          <cell r="S313"/>
          <cell r="U313"/>
          <cell r="AB313" t="str">
            <v>Yes</v>
          </cell>
          <cell r="AC313" t="str">
            <v>Yes</v>
          </cell>
          <cell r="AD313" t="str">
            <v>No</v>
          </cell>
          <cell r="AF313"/>
          <cell r="AG313" t="str">
            <v>No</v>
          </cell>
          <cell r="AH313" t="str">
            <v>No</v>
          </cell>
        </row>
        <row r="314">
          <cell r="A314" t="str">
            <v>IAR0000475</v>
          </cell>
          <cell r="B314">
            <v>5</v>
          </cell>
          <cell r="C314" t="str">
            <v>Emmanuel Kyei (EMKY1)</v>
          </cell>
          <cell r="D314">
            <v>43223.575986840297</v>
          </cell>
          <cell r="F314" t="str">
            <v>NHS.UK - Rancher</v>
          </cell>
          <cell r="G314" t="str">
            <v>Deployment and management environment for Docker containers</v>
          </cell>
          <cell r="H314" t="str">
            <v>16/03/2018</v>
          </cell>
          <cell r="I314"/>
          <cell r="J314" t="str">
            <v>Relating to non- confidential/ non- personal data</v>
          </cell>
          <cell r="K314" t="str">
            <v>NHS Choices Live Service (MVS) P0460/04</v>
          </cell>
          <cell r="L314" t="str">
            <v>Andy Callow ( ANCA8 )</v>
          </cell>
          <cell r="M314" t="str">
            <v>Paul Houghton,Seph O'Connell ( SEOC1 ),Emmanuel Kyei ( EMKY1 )</v>
          </cell>
          <cell r="O314"/>
          <cell r="S314"/>
          <cell r="U314"/>
          <cell r="AB314" t="str">
            <v>Yes</v>
          </cell>
          <cell r="AC314" t="str">
            <v>Yes</v>
          </cell>
          <cell r="AD314" t="str">
            <v>No</v>
          </cell>
          <cell r="AF314"/>
          <cell r="AG314" t="str">
            <v>No</v>
          </cell>
          <cell r="AH314" t="str">
            <v>No</v>
          </cell>
        </row>
        <row r="315">
          <cell r="A315" t="str">
            <v>IAR0000478</v>
          </cell>
          <cell r="B315">
            <v>6</v>
          </cell>
          <cell r="C315" t="str">
            <v>Emmanuel Kyei (EMKY1)</v>
          </cell>
          <cell r="D315">
            <v>43223.454690544</v>
          </cell>
          <cell r="F315" t="str">
            <v>NHS.UK - Vagrant</v>
          </cell>
          <cell r="G315"/>
          <cell r="H315" t="str">
            <v>16/03/2018</v>
          </cell>
          <cell r="I315"/>
          <cell r="J315" t="str">
            <v>Relating to non- confidential/ non- personal data</v>
          </cell>
          <cell r="K315" t="str">
            <v>NHS Choices Live Service (MVS) P0460/04</v>
          </cell>
          <cell r="L315" t="str">
            <v>Andy Callow ( ANCA8 )</v>
          </cell>
          <cell r="M315" t="str">
            <v>Seph O'Connell ( SEOC1 )</v>
          </cell>
          <cell r="O315"/>
          <cell r="S315"/>
          <cell r="U315"/>
          <cell r="AB315" t="str">
            <v>Yes</v>
          </cell>
          <cell r="AC315" t="str">
            <v>Yes</v>
          </cell>
          <cell r="AD315" t="str">
            <v>No</v>
          </cell>
          <cell r="AF315"/>
          <cell r="AG315" t="str">
            <v>No</v>
          </cell>
          <cell r="AH315" t="str">
            <v>No</v>
          </cell>
        </row>
        <row r="316">
          <cell r="A316" t="str">
            <v>IAR0000479</v>
          </cell>
          <cell r="B316">
            <v>6</v>
          </cell>
          <cell r="C316" t="str">
            <v>Emmanuel Kyei (EMKY1)</v>
          </cell>
          <cell r="D316">
            <v>43223.455111226896</v>
          </cell>
          <cell r="F316" t="str">
            <v>NHS.UK - Pleasant</v>
          </cell>
          <cell r="G316" t="str">
            <v>Password Management Server</v>
          </cell>
          <cell r="H316" t="str">
            <v>16/03/2018</v>
          </cell>
          <cell r="I316"/>
          <cell r="J316" t="str">
            <v>Relating to non- confidential/ non- personal data</v>
          </cell>
          <cell r="K316" t="str">
            <v>NHS Choices Live Service (MVS) P0460/04</v>
          </cell>
          <cell r="L316" t="str">
            <v>Andy Callow ( ANCA8 )</v>
          </cell>
          <cell r="M316" t="str">
            <v>Seph O'Connell ( SEOC1 ),Emmanuel Kyei ( EMKY1 )</v>
          </cell>
          <cell r="O316"/>
          <cell r="S316"/>
          <cell r="U316"/>
          <cell r="AB316" t="str">
            <v>Yes</v>
          </cell>
          <cell r="AC316" t="str">
            <v>Yes</v>
          </cell>
          <cell r="AD316" t="str">
            <v>No</v>
          </cell>
          <cell r="AF316"/>
          <cell r="AG316" t="str">
            <v>No</v>
          </cell>
          <cell r="AH316" t="str">
            <v>No</v>
          </cell>
        </row>
        <row r="317">
          <cell r="A317" t="str">
            <v>IAR0000480</v>
          </cell>
          <cell r="B317">
            <v>5</v>
          </cell>
          <cell r="C317" t="str">
            <v>Emmanuel Kyei (EMKY1)</v>
          </cell>
          <cell r="D317">
            <v>43223.455488275496</v>
          </cell>
          <cell r="F317" t="str">
            <v>NHS.UK - Umbraco</v>
          </cell>
          <cell r="G317"/>
          <cell r="H317" t="str">
            <v>16/03/2018</v>
          </cell>
          <cell r="I317"/>
          <cell r="J317" t="str">
            <v>Relating to non- confidential/ non- personal data</v>
          </cell>
          <cell r="K317" t="str">
            <v>NHS Choices Live Service (MVS) P0460/04</v>
          </cell>
          <cell r="L317" t="str">
            <v>Andy Callow ( ANCA8 )</v>
          </cell>
          <cell r="M317" t="str">
            <v>Seph O'Connell ( SEOC1 )</v>
          </cell>
          <cell r="O317"/>
          <cell r="S317"/>
          <cell r="U317"/>
          <cell r="AB317" t="str">
            <v>Yes</v>
          </cell>
          <cell r="AC317" t="str">
            <v>Yes</v>
          </cell>
          <cell r="AD317" t="str">
            <v>No</v>
          </cell>
          <cell r="AF317"/>
          <cell r="AG317" t="str">
            <v>No</v>
          </cell>
          <cell r="AH317" t="str">
            <v>No</v>
          </cell>
        </row>
        <row r="318">
          <cell r="A318" t="str">
            <v>IAR0000482</v>
          </cell>
          <cell r="B318">
            <v>5</v>
          </cell>
          <cell r="C318" t="str">
            <v>Emmanuel Kyei (EMKY1)</v>
          </cell>
          <cell r="D318">
            <v>43223.455830706</v>
          </cell>
          <cell r="F318" t="str">
            <v>NHS.UK - SonarCube</v>
          </cell>
          <cell r="G318"/>
          <cell r="H318" t="str">
            <v>16/03/2018</v>
          </cell>
          <cell r="I318"/>
          <cell r="J318" t="str">
            <v>Relating to non- confidential/ non- personal data</v>
          </cell>
          <cell r="K318" t="str">
            <v>NHS Choices Live Service (MVS) P0460/04</v>
          </cell>
          <cell r="L318" t="str">
            <v>Andy Callow ( ANCA8 )</v>
          </cell>
          <cell r="M318" t="str">
            <v>Seph O'Connell ( SEOC1 )</v>
          </cell>
          <cell r="O318"/>
          <cell r="S318"/>
          <cell r="U318"/>
          <cell r="AB318" t="str">
            <v>Yes</v>
          </cell>
          <cell r="AC318" t="str">
            <v>Yes</v>
          </cell>
          <cell r="AD318" t="str">
            <v>No</v>
          </cell>
          <cell r="AF318"/>
          <cell r="AG318" t="str">
            <v>No</v>
          </cell>
          <cell r="AH318" t="str">
            <v>No</v>
          </cell>
        </row>
        <row r="319">
          <cell r="A319" t="str">
            <v>IAR0000484</v>
          </cell>
          <cell r="B319">
            <v>4</v>
          </cell>
          <cell r="C319" t="str">
            <v>Emmanuel Kyei (EMKY1)</v>
          </cell>
          <cell r="D319">
            <v>43223.456355474496</v>
          </cell>
          <cell r="F319" t="str">
            <v>NHS.UK - JMeter</v>
          </cell>
          <cell r="G319"/>
          <cell r="H319" t="str">
            <v>16/03/2018</v>
          </cell>
          <cell r="I319"/>
          <cell r="J319" t="str">
            <v>Relating to non- confidential/ non- personal data</v>
          </cell>
          <cell r="K319" t="str">
            <v>NHS Choices Live Service (MVS) P0460/04</v>
          </cell>
          <cell r="L319" t="str">
            <v>Andy Callow ( ANCA8 )</v>
          </cell>
          <cell r="M319" t="str">
            <v>Paul Houghton,Seph O'Connell ( SEOC1 )</v>
          </cell>
          <cell r="O319"/>
          <cell r="S319"/>
          <cell r="U319"/>
          <cell r="AB319" t="str">
            <v>Yes</v>
          </cell>
          <cell r="AC319" t="str">
            <v>Yes</v>
          </cell>
          <cell r="AD319" t="str">
            <v>No</v>
          </cell>
          <cell r="AF319"/>
          <cell r="AG319" t="str">
            <v>No</v>
          </cell>
          <cell r="AH319" t="str">
            <v>No</v>
          </cell>
        </row>
        <row r="320">
          <cell r="A320" t="str">
            <v>IAR0000485</v>
          </cell>
          <cell r="B320">
            <v>5</v>
          </cell>
          <cell r="C320" t="str">
            <v>Emmanuel Kyei (EMKY1)</v>
          </cell>
          <cell r="D320">
            <v>43223.456824456</v>
          </cell>
          <cell r="F320" t="str">
            <v>NHS.UK - BlazeMeter</v>
          </cell>
          <cell r="G320"/>
          <cell r="H320" t="str">
            <v>16/03/2018</v>
          </cell>
          <cell r="I320"/>
          <cell r="J320" t="str">
            <v>Relating to non- confidential/ non- personal data</v>
          </cell>
          <cell r="K320" t="str">
            <v>NHS Choices Live Service (MVS) P0460/04</v>
          </cell>
          <cell r="L320" t="str">
            <v>Andy Callow ( ANCA8 )</v>
          </cell>
          <cell r="M320" t="str">
            <v>Seph O'Connell ( SEOC1 )</v>
          </cell>
          <cell r="O320"/>
          <cell r="S320"/>
          <cell r="U320"/>
          <cell r="AB320" t="str">
            <v>Yes</v>
          </cell>
          <cell r="AC320" t="str">
            <v>Yes</v>
          </cell>
          <cell r="AD320" t="str">
            <v>Not sure</v>
          </cell>
          <cell r="AF320"/>
          <cell r="AG320" t="str">
            <v>No</v>
          </cell>
          <cell r="AH320" t="str">
            <v>No</v>
          </cell>
        </row>
        <row r="321">
          <cell r="A321" t="str">
            <v>IAR0000486</v>
          </cell>
          <cell r="B321">
            <v>4</v>
          </cell>
          <cell r="C321" t="str">
            <v>Emmanuel Kyei (EMKY1)</v>
          </cell>
          <cell r="D321">
            <v>43223.457266053199</v>
          </cell>
          <cell r="F321" t="str">
            <v>NHS.UK - Funnelback</v>
          </cell>
          <cell r="G321"/>
          <cell r="H321" t="str">
            <v>16/03/2018</v>
          </cell>
          <cell r="I321"/>
          <cell r="J321" t="str">
            <v>Relating to non- confidential/ non- personal data</v>
          </cell>
          <cell r="K321" t="str">
            <v>NHS Choices Live Service (MVS) P0460/04</v>
          </cell>
          <cell r="L321" t="str">
            <v>Andy Callow ( ANCA8 )</v>
          </cell>
          <cell r="M321" t="str">
            <v>Paul Houghton,Seph O'Connell ( SEOC1 )</v>
          </cell>
          <cell r="O321"/>
          <cell r="S321"/>
          <cell r="U321"/>
          <cell r="AB321" t="str">
            <v>Yes</v>
          </cell>
          <cell r="AC321" t="str">
            <v>Yes</v>
          </cell>
          <cell r="AD321" t="str">
            <v>No</v>
          </cell>
          <cell r="AF321"/>
          <cell r="AG321" t="str">
            <v>No</v>
          </cell>
          <cell r="AH321" t="str">
            <v>No</v>
          </cell>
        </row>
        <row r="322">
          <cell r="A322" t="str">
            <v>IAR0000487</v>
          </cell>
          <cell r="B322">
            <v>7</v>
          </cell>
          <cell r="C322" t="str">
            <v>Jane Moore (JAMO2)</v>
          </cell>
          <cell r="D322">
            <v>43209.617645833299</v>
          </cell>
          <cell r="F322" t="str">
            <v>CRM Customer Relationship Management system</v>
          </cell>
          <cell r="G322" t="str">
            <v xml:space="preserve">CRM is currently used as a contact and enquiry management tool for the contact centre, for the DARS (data access request service) to track customer applications, for the HSCN Connection Agreement process and for a number of other stakeholder engagement activities. </v>
          </cell>
          <cell r="H322" t="str">
            <v>2006</v>
          </cell>
          <cell r="I322"/>
          <cell r="J322" t="str">
            <v>Of a confidential or personal nature relating to patients, service users or the public</v>
          </cell>
          <cell r="K322" t="str">
            <v>NHS Digital Contact Centre Activities P0403/01</v>
          </cell>
          <cell r="L322" t="str">
            <v>Jane Moore ( JAMO2 )</v>
          </cell>
          <cell r="N322" t="str">
            <v>Recording</v>
          </cell>
          <cell r="O322"/>
          <cell r="P322" t="str">
            <v>Commencement order</v>
          </cell>
          <cell r="Q322" t="str">
            <v>Data Controller</v>
          </cell>
          <cell r="S322"/>
          <cell r="T322" t="str">
            <v>Processing is necessary for the performance of a task carried out in the public interest or in the exercise of official authority vested in the controller</v>
          </cell>
          <cell r="U322"/>
          <cell r="W322" t="str">
            <v>Yes</v>
          </cell>
          <cell r="X322" t="str">
            <v>No</v>
          </cell>
          <cell r="Y322" t="str">
            <v>Yes</v>
          </cell>
          <cell r="Z322" t="str">
            <v>No</v>
          </cell>
          <cell r="AA322" t="str">
            <v>Yes</v>
          </cell>
          <cell r="AB322" t="str">
            <v>Yes</v>
          </cell>
          <cell r="AC322" t="str">
            <v>Yes</v>
          </cell>
          <cell r="AD322" t="str">
            <v>Yes</v>
          </cell>
          <cell r="AE322" t="str">
            <v>3 years</v>
          </cell>
          <cell r="AF322"/>
          <cell r="AG322" t="str">
            <v>Yes</v>
          </cell>
          <cell r="AI322" t="str">
            <v>IAR0000487</v>
          </cell>
        </row>
        <row r="323">
          <cell r="A323" t="str">
            <v>IAR0000489</v>
          </cell>
          <cell r="B323">
            <v>7</v>
          </cell>
          <cell r="C323" t="str">
            <v>Emmanuel Kyei (EMKY1)</v>
          </cell>
          <cell r="D323">
            <v>43223.457973344899</v>
          </cell>
          <cell r="F323" t="str">
            <v>NHS.UK - MySQL</v>
          </cell>
          <cell r="G323"/>
          <cell r="H323" t="str">
            <v>16/03/2018</v>
          </cell>
          <cell r="I323"/>
          <cell r="J323" t="str">
            <v>Relating to non- confidential/ non- personal data</v>
          </cell>
          <cell r="K323" t="str">
            <v>NHS Choices Live Service (MVS) P0460/04</v>
          </cell>
          <cell r="L323" t="str">
            <v>Andy Callow ( ANCA8 )</v>
          </cell>
          <cell r="M323" t="str">
            <v>Seph O'Connell ( SEOC1 )</v>
          </cell>
          <cell r="O323"/>
          <cell r="S323"/>
          <cell r="U323"/>
          <cell r="AB323" t="str">
            <v>Yes</v>
          </cell>
          <cell r="AC323" t="str">
            <v>Yes</v>
          </cell>
          <cell r="AD323" t="str">
            <v>No</v>
          </cell>
          <cell r="AF323"/>
          <cell r="AG323" t="str">
            <v>No</v>
          </cell>
          <cell r="AH323" t="str">
            <v>No</v>
          </cell>
        </row>
        <row r="324">
          <cell r="A324" t="str">
            <v>IAR0000494</v>
          </cell>
          <cell r="B324">
            <v>7</v>
          </cell>
          <cell r="C324" t="str">
            <v>Emmanuel Kyei (EMKY1)</v>
          </cell>
          <cell r="D324">
            <v>43223.458381712997</v>
          </cell>
          <cell r="F324" t="str">
            <v>NHS.UK - Bing Maps</v>
          </cell>
          <cell r="G324"/>
          <cell r="H324" t="str">
            <v>16/03/2018</v>
          </cell>
          <cell r="I324"/>
          <cell r="J324" t="str">
            <v>Relating to non- confidential/ non- personal data</v>
          </cell>
          <cell r="K324" t="str">
            <v>NHS Choices Live Service (MVS) P0460/04</v>
          </cell>
          <cell r="L324" t="str">
            <v>Andy Callow ( ANCA8 )</v>
          </cell>
          <cell r="M324" t="str">
            <v>Seph O'Connell ( SEOC1 )</v>
          </cell>
          <cell r="O324"/>
          <cell r="S324"/>
          <cell r="U324"/>
          <cell r="AB324" t="str">
            <v>Yes</v>
          </cell>
          <cell r="AC324" t="str">
            <v>Yes</v>
          </cell>
          <cell r="AD324" t="str">
            <v>No</v>
          </cell>
          <cell r="AF324"/>
          <cell r="AG324" t="str">
            <v>No</v>
          </cell>
          <cell r="AH324" t="str">
            <v>No</v>
          </cell>
        </row>
        <row r="325">
          <cell r="A325" t="str">
            <v>IAR0000495</v>
          </cell>
          <cell r="B325">
            <v>6</v>
          </cell>
          <cell r="C325" t="str">
            <v>Emmanuel Kyei (EMKY1)</v>
          </cell>
          <cell r="D325">
            <v>43223.458778240703</v>
          </cell>
          <cell r="F325" t="str">
            <v>NHS.UK - getaddress</v>
          </cell>
          <cell r="G325"/>
          <cell r="H325" t="str">
            <v>19/03/2018</v>
          </cell>
          <cell r="I325"/>
          <cell r="J325" t="str">
            <v>Relating to non- confidential/ non- personal data</v>
          </cell>
          <cell r="K325" t="str">
            <v>NHS Choices Live Service (MVS) P0460/04</v>
          </cell>
          <cell r="L325" t="str">
            <v>Andy Callow ( ANCA8 )</v>
          </cell>
          <cell r="M325" t="str">
            <v>Seph O'Connell ( SEOC1 )</v>
          </cell>
          <cell r="O325"/>
          <cell r="S325"/>
          <cell r="U325"/>
          <cell r="AB325" t="str">
            <v>Yes</v>
          </cell>
          <cell r="AC325" t="str">
            <v>Yes</v>
          </cell>
          <cell r="AD325" t="str">
            <v>No</v>
          </cell>
          <cell r="AF325"/>
          <cell r="AG325" t="str">
            <v>No</v>
          </cell>
          <cell r="AH325" t="str">
            <v>No</v>
          </cell>
        </row>
        <row r="326">
          <cell r="A326" t="str">
            <v>IAR0000496</v>
          </cell>
          <cell r="B326">
            <v>4</v>
          </cell>
          <cell r="C326" t="str">
            <v>Emmanuel Kyei (EMKY1)</v>
          </cell>
          <cell r="D326">
            <v>43220.430411307898</v>
          </cell>
          <cell r="F326" t="str">
            <v>To Be Removed NHS.UK - Address Base</v>
          </cell>
          <cell r="G326"/>
          <cell r="H326" t="str">
            <v>19/03/2018</v>
          </cell>
          <cell r="I326"/>
          <cell r="J326" t="str">
            <v>Relating to non- confidential/ non- personal data</v>
          </cell>
          <cell r="K326" t="str">
            <v>NHS Choices Live Service (MVS) P0460/04</v>
          </cell>
          <cell r="L326" t="str">
            <v>Andy Callow ( ANCA8 )</v>
          </cell>
          <cell r="M326" t="str">
            <v>Seph O'Connell ( SEOC1 )</v>
          </cell>
          <cell r="O326"/>
          <cell r="S326"/>
          <cell r="U326"/>
          <cell r="AB326" t="str">
            <v>No</v>
          </cell>
          <cell r="AC326" t="str">
            <v>Yes</v>
          </cell>
          <cell r="AD326" t="str">
            <v>No</v>
          </cell>
          <cell r="AF326"/>
          <cell r="AG326" t="str">
            <v>No</v>
          </cell>
          <cell r="AH326" t="str">
            <v>No</v>
          </cell>
        </row>
        <row r="327">
          <cell r="A327" t="str">
            <v>IAR0000497</v>
          </cell>
          <cell r="B327">
            <v>6</v>
          </cell>
          <cell r="C327" t="str">
            <v>Emmanuel Kyei (EMKY1)</v>
          </cell>
          <cell r="D327">
            <v>43223.4593501157</v>
          </cell>
          <cell r="F327" t="str">
            <v>NHS.UK - Elastic Search</v>
          </cell>
          <cell r="G327"/>
          <cell r="H327" t="str">
            <v>19/03/2018</v>
          </cell>
          <cell r="I327"/>
          <cell r="J327" t="str">
            <v>Relating to non- confidential/ non- personal data</v>
          </cell>
          <cell r="K327" t="str">
            <v>NHS Choices Live Service (MVS) P0460/04</v>
          </cell>
          <cell r="L327" t="str">
            <v>Andy Callow ( ANCA8 )</v>
          </cell>
          <cell r="M327" t="str">
            <v>Seph O'Connell ( SEOC1 )</v>
          </cell>
          <cell r="O327"/>
          <cell r="S327"/>
          <cell r="U327"/>
          <cell r="AB327" t="str">
            <v>Yes</v>
          </cell>
          <cell r="AC327" t="str">
            <v>Yes</v>
          </cell>
          <cell r="AD327" t="str">
            <v>Not sure</v>
          </cell>
          <cell r="AF327"/>
          <cell r="AG327" t="str">
            <v>No</v>
          </cell>
          <cell r="AH327" t="str">
            <v>No</v>
          </cell>
        </row>
        <row r="328">
          <cell r="A328" t="str">
            <v>IAR0000498</v>
          </cell>
          <cell r="B328">
            <v>5</v>
          </cell>
          <cell r="C328" t="str">
            <v>Emmanuel Kyei (EMKY1)</v>
          </cell>
          <cell r="D328">
            <v>43223.418748379598</v>
          </cell>
          <cell r="F328" t="str">
            <v>NHS.UK - Linoit</v>
          </cell>
          <cell r="G328" t="str">
            <v>Sticky Note and Sharing</v>
          </cell>
          <cell r="H328" t="str">
            <v>19/03/2018</v>
          </cell>
          <cell r="I328"/>
          <cell r="J328" t="str">
            <v>Relating to non- confidential/ non- personal data</v>
          </cell>
          <cell r="K328" t="str">
            <v>NHS Choices Live Service (MVS) P0460/04</v>
          </cell>
          <cell r="L328" t="str">
            <v>Andy Callow ( ANCA8 )</v>
          </cell>
          <cell r="M328" t="str">
            <v>Seph O'Connell ( SEOC1 )</v>
          </cell>
          <cell r="O328"/>
          <cell r="S328"/>
          <cell r="U328"/>
          <cell r="AB328" t="str">
            <v>Yes</v>
          </cell>
          <cell r="AC328" t="str">
            <v>Yes</v>
          </cell>
          <cell r="AD328" t="str">
            <v>No</v>
          </cell>
          <cell r="AF328"/>
          <cell r="AG328" t="str">
            <v>No</v>
          </cell>
          <cell r="AH328" t="str">
            <v>No</v>
          </cell>
        </row>
        <row r="329">
          <cell r="A329" t="str">
            <v>IAR0000500</v>
          </cell>
          <cell r="B329">
            <v>4</v>
          </cell>
          <cell r="C329" t="str">
            <v>Emmanuel Kyei (EMKY1)</v>
          </cell>
          <cell r="D329">
            <v>43223.460193020801</v>
          </cell>
          <cell r="F329" t="str">
            <v>NHS.UK - HAProxy</v>
          </cell>
          <cell r="G329" t="str">
            <v>Load Balancer</v>
          </cell>
          <cell r="H329" t="str">
            <v>19/03/2018</v>
          </cell>
          <cell r="I329"/>
          <cell r="J329" t="str">
            <v>Relating to non- confidential/ non- personal data</v>
          </cell>
          <cell r="K329" t="str">
            <v>NHS Choices Live Service (MVS) P0460/04</v>
          </cell>
          <cell r="L329" t="str">
            <v>Andy Callow ( ANCA8 )</v>
          </cell>
          <cell r="M329" t="str">
            <v>Paul Houghton,Seph O'Connell ( SEOC1 )</v>
          </cell>
          <cell r="O329"/>
          <cell r="S329"/>
          <cell r="U329"/>
          <cell r="AB329" t="str">
            <v>Yes</v>
          </cell>
          <cell r="AC329" t="str">
            <v>Yes</v>
          </cell>
          <cell r="AD329" t="str">
            <v>No</v>
          </cell>
          <cell r="AF329"/>
          <cell r="AG329" t="str">
            <v>No</v>
          </cell>
          <cell r="AH329" t="str">
            <v>No</v>
          </cell>
        </row>
        <row r="330">
          <cell r="A330" t="str">
            <v>IAR0000501</v>
          </cell>
          <cell r="B330">
            <v>7</v>
          </cell>
          <cell r="C330" t="str">
            <v>Kathryn Anderson (KAAN3)</v>
          </cell>
          <cell r="D330">
            <v>43217.498986307903</v>
          </cell>
          <cell r="F330" t="str">
            <v>DNS Contact Information</v>
          </cell>
          <cell r="G330" t="str">
            <v xml:space="preserve">As part of the process and ongoing operational activity undertaken by the DNS Function, they have a requirement to contact and work closely with Organisations who consume DNS Services provisioned by NHS Digital. As a consequence, the DNS Function hold a list of Contacts within each of these Organisations. The Information Asset consists a small number of Personally Identifiable Data Items (Name, Address, Postcode, Email Address, Mobile Phone Number). 
Data Items are used by the Authority for; 1) contact to be made to undertake discussions about DNS Services; 2) implementation of new DNS Services; 3) resolution of Incidents and issues related to DNS.
Customers are aware that the DNS Team hold their Personal Data for the purposes above.
</v>
          </cell>
          <cell r="H330" t="str">
            <v>01/06/2006</v>
          </cell>
          <cell r="I330"/>
          <cell r="J330" t="str">
            <v>Of a confidential or personal nature relating to patients, service users or the public</v>
          </cell>
          <cell r="K330" t="str">
            <v>Deployment Issue Resolution P0046/03</v>
          </cell>
          <cell r="L330" t="str">
            <v>Tony Glenholmes ( ANGL )</v>
          </cell>
          <cell r="O330"/>
          <cell r="P330" t="str">
            <v>Direction (s.254 of Health &amp;amp; Social Care Act 2012)</v>
          </cell>
          <cell r="Q330" t="str">
            <v>Data Controller</v>
          </cell>
          <cell r="S330"/>
          <cell r="T330" t="str">
            <v>Processing is necessary for the performance of a task carried out in the public interest or in the exercise of official authority vested in the controller</v>
          </cell>
          <cell r="U330"/>
          <cell r="W330" t="str">
            <v>Yes</v>
          </cell>
          <cell r="X330" t="str">
            <v>No</v>
          </cell>
          <cell r="Y330" t="str">
            <v>Yes</v>
          </cell>
          <cell r="Z330" t="str">
            <v>No</v>
          </cell>
          <cell r="AA330" t="str">
            <v>Yes</v>
          </cell>
          <cell r="AB330" t="str">
            <v>Yes</v>
          </cell>
          <cell r="AC330" t="str">
            <v>No</v>
          </cell>
          <cell r="AD330" t="str">
            <v>Yes</v>
          </cell>
          <cell r="AE330" t="str">
            <v>Exception (Please specify)</v>
          </cell>
          <cell r="AF330" t="str">
            <v>The DNS Contact list is continually updated based on the 'live' Services provided by the DNS Team - Customers who no longer consume DNS Services are removed from the list. Customer Contact information is required / retained for the duration of an Organisations consumption of DNS Services.</v>
          </cell>
          <cell r="AG330" t="str">
            <v>No</v>
          </cell>
          <cell r="AI330" t="str">
            <v>IAR0000501</v>
          </cell>
        </row>
        <row r="331">
          <cell r="A331" t="str">
            <v>IAR0000502</v>
          </cell>
          <cell r="B331">
            <v>9</v>
          </cell>
          <cell r="C331" t="str">
            <v>Tony Glenholmes (ANGL)</v>
          </cell>
          <cell r="D331">
            <v>43213.423953275502</v>
          </cell>
          <cell r="F331" t="str">
            <v>IPAM (Organisation Contact Data)</v>
          </cell>
          <cell r="G331" t="str">
            <v xml:space="preserve">As part of the process and ongoing operational activity undertaken by the IPAM Function they have a requirement to contact and work closely with Organisations who consume IP Addresses / Services provisioned by NHS Digital. As a consequence the IPAM Function hold Contact details for each of these Organisations. The Information Asset consists a small number of Personal Data Items (Name, Address, Postcode, Email Address, Mobile Phone Number).
Customers provided this information to the Authority to enable; contact to be made to undertake discussions about IP Services; implementation of new IP Services; 
• resolution of Incidents and issues related to IP Addressing; 
Customers are aware that the IP Team hold their Personal Data for the purposes above.
</v>
          </cell>
          <cell r="H331" t="str">
            <v>01/01/2006</v>
          </cell>
          <cell r="I331"/>
          <cell r="J331" t="str">
            <v>Of a confidential or personal nature relating to patients, service users or the public</v>
          </cell>
          <cell r="K331" t="str">
            <v>Deployment Issue Resolution P0046/03</v>
          </cell>
          <cell r="L331" t="str">
            <v>Tony Glenholmes ( ANGL )</v>
          </cell>
          <cell r="O331"/>
          <cell r="P331" t="str">
            <v>Direction (s.254 of Health &amp;amp; Social Care Act 2012)</v>
          </cell>
          <cell r="Q331" t="str">
            <v>Data Controller</v>
          </cell>
          <cell r="S331"/>
          <cell r="T331" t="str">
            <v>Processing is necessary for the performance of a task carried out in the public interest or in the exercise of official authority vested in the controller</v>
          </cell>
          <cell r="U331"/>
          <cell r="W331" t="str">
            <v>Yes</v>
          </cell>
          <cell r="X331" t="str">
            <v>No</v>
          </cell>
          <cell r="Y331" t="str">
            <v>Yes</v>
          </cell>
          <cell r="Z331" t="str">
            <v>No</v>
          </cell>
          <cell r="AA331" t="str">
            <v>Yes</v>
          </cell>
          <cell r="AB331" t="str">
            <v>Yes</v>
          </cell>
          <cell r="AC331" t="str">
            <v>Yes</v>
          </cell>
          <cell r="AD331" t="str">
            <v>Yes</v>
          </cell>
          <cell r="AE331" t="str">
            <v>Exception (Please specify)</v>
          </cell>
          <cell r="AF331" t="str">
            <v>The IPAM Customer Contact details are continually updated based on the 'live' Services provided by the Authority - Customers who no longer consume IP Services are removed from the database following recovery / change of personnel details. Customer data is retained for the duration of Live IP Services.</v>
          </cell>
          <cell r="AG331" t="str">
            <v>No</v>
          </cell>
          <cell r="AI331" t="str">
            <v>IAR0000502</v>
          </cell>
        </row>
        <row r="332">
          <cell r="A332" t="str">
            <v>IAR0000503</v>
          </cell>
          <cell r="B332">
            <v>4</v>
          </cell>
          <cell r="C332" t="str">
            <v>Sikander Ali (SIAL3)</v>
          </cell>
          <cell r="D332">
            <v>43229.475649849497</v>
          </cell>
          <cell r="F332" t="str">
            <v>DCT - Stoptober</v>
          </cell>
          <cell r="G332" t="str">
            <v xml:space="preserve">PHE Campaign Site. Public Health England have assigned NHS Digital to build the interface for the website and act as the data processor. They have also assigned a third party called Paragon to collect the data. Public Health England are the data controller in this instance. </v>
          </cell>
          <cell r="H332"/>
          <cell r="I332"/>
          <cell r="J332" t="str">
            <v>Other confidential or personal data (e.g. finance or contracts etc)</v>
          </cell>
          <cell r="K332" t="str">
            <v>NHS Choices Campaigns P0460/02</v>
          </cell>
          <cell r="L332" t="str">
            <v>Andy Callow ( ANCA8 )</v>
          </cell>
          <cell r="M332" t="str">
            <v>Sikander Ali ( SIAL3 ),Seph O'Connell ( SEOC1 ),Emmanuel Kyei ( EMKY1 )</v>
          </cell>
          <cell r="O332"/>
          <cell r="Q332" t="str">
            <v>Data Processor</v>
          </cell>
          <cell r="S332"/>
          <cell r="U332"/>
          <cell r="V332" t="str">
            <v>No</v>
          </cell>
          <cell r="AB332" t="str">
            <v>Yes</v>
          </cell>
          <cell r="AC332" t="str">
            <v>Yes</v>
          </cell>
          <cell r="AD332" t="str">
            <v>No</v>
          </cell>
          <cell r="AF332"/>
          <cell r="AG332" t="str">
            <v>No</v>
          </cell>
          <cell r="AH332" t="str">
            <v>No</v>
          </cell>
        </row>
        <row r="333">
          <cell r="A333" t="str">
            <v>IAR0000504</v>
          </cell>
          <cell r="B333">
            <v>4</v>
          </cell>
          <cell r="C333" t="str">
            <v>Sikander Ali (SIAL3)</v>
          </cell>
          <cell r="D333">
            <v>43229.476412534699</v>
          </cell>
          <cell r="F333" t="str">
            <v>DCT - Active 10</v>
          </cell>
          <cell r="G333" t="str">
            <v xml:space="preserve">PHE Campaign Site. Public Health England have assigned NHS Digital to build the interface for the website and act as the data processor. They have also assigned a third party called Paragon to collect the data. Public Health England are the data controller in this instance. </v>
          </cell>
          <cell r="H333"/>
          <cell r="I333"/>
          <cell r="J333" t="str">
            <v>Other confidential or personal data (e.g. finance or contracts etc)</v>
          </cell>
          <cell r="K333" t="str">
            <v>NHS Choices Campaigns P0460/02</v>
          </cell>
          <cell r="L333" t="str">
            <v>Andy Callow ( ANCA8 )</v>
          </cell>
          <cell r="M333" t="str">
            <v>Sikander Ali ( SIAL3 ),Seph O'Connell ( SEOC1 ),Emmanuel Kyei ( EMKY1 )</v>
          </cell>
          <cell r="O333"/>
          <cell r="Q333" t="str">
            <v>Data Processor</v>
          </cell>
          <cell r="S333"/>
          <cell r="U333"/>
          <cell r="V333" t="str">
            <v>No</v>
          </cell>
          <cell r="AB333" t="str">
            <v>Yes</v>
          </cell>
          <cell r="AC333" t="str">
            <v>Yes</v>
          </cell>
          <cell r="AD333" t="str">
            <v>No</v>
          </cell>
          <cell r="AF333"/>
          <cell r="AG333" t="str">
            <v>No</v>
          </cell>
          <cell r="AH333" t="str">
            <v>No</v>
          </cell>
        </row>
        <row r="334">
          <cell r="A334" t="str">
            <v>IAR0000505</v>
          </cell>
          <cell r="B334">
            <v>4</v>
          </cell>
          <cell r="C334" t="str">
            <v>Sikander Ali (SIAL3)</v>
          </cell>
          <cell r="D334">
            <v>43229.4778427083</v>
          </cell>
          <cell r="F334" t="str">
            <v>DCT - Sexual Health</v>
          </cell>
          <cell r="G334" t="str">
            <v xml:space="preserve">PHE Campaign Site. Public Health England have assigned NHS Digital to build the interface for the website and act as the data processor. They have also assigned a third party called Paragon to collect the data. Public Health England are the data controller in this instance. </v>
          </cell>
          <cell r="H334"/>
          <cell r="I334"/>
          <cell r="J334" t="str">
            <v>Other confidential or personal data (e.g. finance or contracts etc)</v>
          </cell>
          <cell r="K334" t="str">
            <v>NHS Choices Campaigns P0460/02</v>
          </cell>
          <cell r="L334" t="str">
            <v>Andy Callow ( ANCA8 )</v>
          </cell>
          <cell r="M334" t="str">
            <v>Sikander Ali ( SIAL3 ),Seph O'Connell ( SEOC1 ),Emmanuel Kyei ( EMKY1 )</v>
          </cell>
          <cell r="O334"/>
          <cell r="Q334" t="str">
            <v>Data Processor</v>
          </cell>
          <cell r="S334"/>
          <cell r="U334"/>
          <cell r="V334" t="str">
            <v>No</v>
          </cell>
          <cell r="AB334" t="str">
            <v>Yes</v>
          </cell>
          <cell r="AC334" t="str">
            <v>Yes</v>
          </cell>
          <cell r="AD334" t="str">
            <v>No</v>
          </cell>
          <cell r="AF334"/>
          <cell r="AG334" t="str">
            <v>No</v>
          </cell>
          <cell r="AH334" t="str">
            <v>No</v>
          </cell>
        </row>
        <row r="335">
          <cell r="A335" t="str">
            <v>IAR0000506</v>
          </cell>
          <cell r="B335">
            <v>4</v>
          </cell>
          <cell r="C335" t="str">
            <v>Ben Halliday (BEHA)</v>
          </cell>
          <cell r="D335">
            <v>43208.452773726902</v>
          </cell>
          <cell r="F335" t="str">
            <v>ODS Portal</v>
          </cell>
          <cell r="G335" t="str">
            <v>This web based application acts as a public facing interface to the organisation data maintained by ODS. Users can search for any organisation which are published and can also perform geographic searches to find the Local Authority, Higher Health Authority and Clinical Commissioning Group by postcode.</v>
          </cell>
          <cell r="H335" t="str">
            <v>01/04/2017</v>
          </cell>
          <cell r="I335" t="str">
            <v>31/03/2021</v>
          </cell>
          <cell r="J335" t="str">
            <v>Of a confidential or personal nature relating to staff</v>
          </cell>
          <cell r="K335" t="str">
            <v>Organisation Data Service - Maintain P0559/07</v>
          </cell>
          <cell r="L335" t="str">
            <v>Mark Dye</v>
          </cell>
          <cell r="M335" t="str">
            <v>Ben Halliday ( BEHA ),Michael Presneill ( MIPR1 )</v>
          </cell>
          <cell r="N335" t="str">
            <v>Adaptation or alteration, Organisation, Recording, Storage</v>
          </cell>
          <cell r="O335"/>
          <cell r="P335" t="str">
            <v>Mandatory Request (s. 255 of Health &amp;amp; Social Care Act 2012)</v>
          </cell>
          <cell r="Q335" t="str">
            <v>Data Controller</v>
          </cell>
          <cell r="S335"/>
          <cell r="T335" t="str">
            <v>Processing is necessary for the performance of a task carried out in the public interest or in the exercise of official authority vested in the controller</v>
          </cell>
          <cell r="U335"/>
          <cell r="W335" t="str">
            <v>Yes</v>
          </cell>
          <cell r="X335" t="str">
            <v>No</v>
          </cell>
          <cell r="Y335" t="str">
            <v>Yes</v>
          </cell>
          <cell r="Z335" t="str">
            <v>No</v>
          </cell>
          <cell r="AA335" t="str">
            <v>No</v>
          </cell>
          <cell r="AB335" t="str">
            <v>Yes</v>
          </cell>
          <cell r="AC335" t="str">
            <v>Yes</v>
          </cell>
          <cell r="AD335" t="str">
            <v>Yes</v>
          </cell>
          <cell r="AE335" t="str">
            <v>Exception (Please specify)</v>
          </cell>
          <cell r="AF335" t="str">
            <v>data required for historic purposes to support the NHS</v>
          </cell>
          <cell r="AG335" t="str">
            <v>Yes</v>
          </cell>
          <cell r="AI335" t="str">
            <v>IAR0000506</v>
          </cell>
        </row>
        <row r="336">
          <cell r="A336" t="str">
            <v>IAR0000507</v>
          </cell>
          <cell r="B336">
            <v>10</v>
          </cell>
          <cell r="C336" t="str">
            <v>Christopher Lowe (CHLO10)</v>
          </cell>
          <cell r="D336">
            <v>43215.570557523097</v>
          </cell>
          <cell r="F336" t="str">
            <v>ODS API Suite</v>
          </cell>
          <cell r="G336" t="str">
            <v xml:space="preserve">Delivery of ODS data through two APIs
• an API aligned to the SCCI standard which allows consumers to synchronise changes into a local data store 
“ODS ORD API” 
• a transactional API based on the HL7 FHIR standard 
“ODS FHIR Lookup API” 
</v>
          </cell>
          <cell r="H336" t="str">
            <v>12/04/2018</v>
          </cell>
          <cell r="I336" t="str">
            <v>31/03/2021</v>
          </cell>
          <cell r="J336" t="str">
            <v>Relating to non- confidential/ non- personal data</v>
          </cell>
          <cell r="K336" t="str">
            <v>Organisation Data Service - Maintain P0559/07</v>
          </cell>
          <cell r="L336" t="str">
            <v>Mark Dye ( MX</v>
          </cell>
          <cell r="M336" t="str">
            <v>Ben Halliday ( BEHA ),Michael Presneill ( MIPR1 )</v>
          </cell>
          <cell r="N336" t="str">
            <v>Adaptation or alteration, Organisation, Recording, Structuring</v>
          </cell>
          <cell r="O336"/>
          <cell r="P336" t="str">
            <v>Not sure</v>
          </cell>
          <cell r="Q336" t="str">
            <v>Not sure</v>
          </cell>
          <cell r="S336"/>
          <cell r="U336"/>
          <cell r="X336" t="str">
            <v>No</v>
          </cell>
          <cell r="Y336" t="str">
            <v>No</v>
          </cell>
          <cell r="Z336" t="str">
            <v>No</v>
          </cell>
          <cell r="AA336" t="str">
            <v>No</v>
          </cell>
          <cell r="AB336" t="str">
            <v>Yes</v>
          </cell>
          <cell r="AC336" t="str">
            <v>No, but a Privacy Impact Assessment (PIA) exists</v>
          </cell>
          <cell r="AD336" t="str">
            <v>Yes</v>
          </cell>
          <cell r="AE336" t="str">
            <v>Exception (Please specify)</v>
          </cell>
          <cell r="AF336" t="str">
            <v>Data held for historic tracking</v>
          </cell>
          <cell r="AG336" t="str">
            <v>Yes</v>
          </cell>
          <cell r="AH336" t="str">
            <v>No</v>
          </cell>
        </row>
        <row r="337">
          <cell r="A337" t="str">
            <v>IAR0000508</v>
          </cell>
          <cell r="B337">
            <v>7</v>
          </cell>
          <cell r="C337" t="str">
            <v>Stuart Richardson (STRI1)</v>
          </cell>
          <cell r="D337">
            <v>43214.699425462997</v>
          </cell>
          <cell r="F337" t="str">
            <v>National Hip Fracture Database (NHFD)</v>
          </cell>
          <cell r="G337" t="str">
            <v xml:space="preserve">The National Hip Fracture Database (NHFD) is a clinically led web-based audit of hip fracture care and secondary prevention in England, Wales and Northern Ireland. It collects data on all patients admitted to hospital with hip fractures and improves their care through auditing which is fed back to hospitals through targeted reports. It is a central repository for 182 sites hosting 52 items of data for around 64,000 cases per annum.
Information from NHFD can be used to support commissioning intelligence. Clinical Commissioning Groups (CCGs) require information to advise that Best Practice Tariff (BPT) uplift applies to any episode of care related to hip injury at any Health Care Provider, which they commission.
DSCROs require sufficient data in order to calculate when a spell related to the treatment of a hip injury either requires the payment of a BPT uplift or advice where the criteria were not met by a Health Care Provider.
The use of this data will assure the Hip Fracture BPT criteria and to promote discussions with the Health Care Provider when the standards are not met. </v>
          </cell>
          <cell r="H337" t="str">
            <v>01/03/2018</v>
          </cell>
          <cell r="I337" t="str">
            <v>31/03/2019</v>
          </cell>
          <cell r="J337" t="str">
            <v>Of a confidential or personal nature relating to patients, service users or the public</v>
          </cell>
          <cell r="K337" t="str">
            <v>DSfC SUS Live Service P0563/01</v>
          </cell>
          <cell r="L337" t="str">
            <v>Stuart Richardson ( STRI1 )</v>
          </cell>
          <cell r="N337" t="str">
            <v>Dissemination or otherwise making available</v>
          </cell>
          <cell r="O337"/>
          <cell r="P337" t="str">
            <v>Direction (s.254 of Health &amp;amp; Social Care Act 2012)</v>
          </cell>
          <cell r="Q337" t="str">
            <v>Joint Data Controller</v>
          </cell>
          <cell r="R337" t="str">
            <v>Other (Please specify)</v>
          </cell>
          <cell r="S337" t="str">
            <v>HQIP</v>
          </cell>
          <cell r="T337" t="str">
            <v>Processing is necessary for compliance with a legal obligation to which the controller is subject</v>
          </cell>
          <cell r="U337"/>
          <cell r="W337" t="str">
            <v>Yes</v>
          </cell>
          <cell r="X337" t="str">
            <v>Yes</v>
          </cell>
          <cell r="Y337" t="str">
            <v>Yes</v>
          </cell>
          <cell r="Z337" t="str">
            <v>Yes</v>
          </cell>
          <cell r="AA337" t="str">
            <v>Yes</v>
          </cell>
          <cell r="AB337" t="str">
            <v>Yes</v>
          </cell>
          <cell r="AC337" t="str">
            <v>Yes</v>
          </cell>
          <cell r="AD337" t="str">
            <v>Yes</v>
          </cell>
          <cell r="AE337" t="str">
            <v>Exception (Please specify)</v>
          </cell>
          <cell r="AF337" t="str">
            <v>31/03/2019</v>
          </cell>
          <cell r="AG337" t="str">
            <v>Yes</v>
          </cell>
          <cell r="AI337" t="e">
            <v>#N/A</v>
          </cell>
        </row>
        <row r="338">
          <cell r="A338" t="str">
            <v>IAR0000509</v>
          </cell>
          <cell r="B338">
            <v>3</v>
          </cell>
          <cell r="C338" t="str">
            <v>Claire Thompson (CLTH1)</v>
          </cell>
          <cell r="D338">
            <v>43180.686500463002</v>
          </cell>
          <cell r="F338" t="str">
            <v>Estates Return Information Collection (ERIC) Data</v>
          </cell>
          <cell r="G338" t="str">
            <v>Finalised annual ERIC data for onward dissemination</v>
          </cell>
          <cell r="H338" t="str">
            <v>01/01/1999</v>
          </cell>
          <cell r="I338"/>
          <cell r="J338" t="str">
            <v>Relating to non- confidential/ non- personal data</v>
          </cell>
          <cell r="K338" t="str">
            <v>Workforce and Estates Activities P0272/01</v>
          </cell>
          <cell r="L338" t="str">
            <v>Kate Bedford ( KAAN2 )</v>
          </cell>
          <cell r="M338" t="str">
            <v>Claire Thompson ( CLTH1 )</v>
          </cell>
          <cell r="O338"/>
          <cell r="S338"/>
          <cell r="U338"/>
          <cell r="AB338" t="str">
            <v>Yes</v>
          </cell>
          <cell r="AC338" t="str">
            <v>No</v>
          </cell>
          <cell r="AD338" t="str">
            <v>Yes</v>
          </cell>
          <cell r="AE338" t="str">
            <v>Exception (Please specify)</v>
          </cell>
          <cell r="AF338" t="str">
            <v>All historical data is kept for time series analysis (used for NHS planning, policy making etc)</v>
          </cell>
          <cell r="AG338" t="str">
            <v>Yes</v>
          </cell>
          <cell r="AH338" t="str">
            <v>No</v>
          </cell>
        </row>
        <row r="339">
          <cell r="A339" t="str">
            <v>IAR0000510</v>
          </cell>
          <cell r="B339">
            <v>6</v>
          </cell>
          <cell r="C339" t="str">
            <v>Emmanuel Kyei (EMKY1)</v>
          </cell>
          <cell r="D339">
            <v>43223.461709756899</v>
          </cell>
          <cell r="F339" t="str">
            <v>NHS.UK Tools - Losing Weight</v>
          </cell>
          <cell r="G339" t="str">
            <v>12 week weight loss programme broken down into 12 PDFs, plus link to similar app on either iTunes or Google Play stores.</v>
          </cell>
          <cell r="H339" t="str">
            <v>21/03/2018</v>
          </cell>
          <cell r="I339"/>
          <cell r="J339" t="str">
            <v>Relating to non- confidential/ non- personal data</v>
          </cell>
          <cell r="K339" t="str">
            <v>NHS Choices Live Service (MVS) P0460/04</v>
          </cell>
          <cell r="L339" t="str">
            <v>Andy Callow ( ANCA8 )</v>
          </cell>
          <cell r="M339" t="str">
            <v>Seph O'Connell ( SEOC1 ),Emmanuel Kyei ( EMKY1 )</v>
          </cell>
          <cell r="O339"/>
          <cell r="S339"/>
          <cell r="U339"/>
          <cell r="AB339" t="str">
            <v>Yes</v>
          </cell>
          <cell r="AC339" t="str">
            <v>Yes</v>
          </cell>
          <cell r="AD339" t="str">
            <v>Not sure</v>
          </cell>
          <cell r="AF339"/>
          <cell r="AG339" t="str">
            <v>No</v>
          </cell>
          <cell r="AH339" t="str">
            <v>No</v>
          </cell>
        </row>
        <row r="340">
          <cell r="A340" t="str">
            <v>IAR0000511</v>
          </cell>
          <cell r="B340">
            <v>9</v>
          </cell>
          <cell r="C340" t="str">
            <v>Emmanuel Kyei (EMKY1)</v>
          </cell>
          <cell r="D340">
            <v>43223.462251770798</v>
          </cell>
          <cell r="F340" t="str">
            <v>NHS.UK Tools - self assessments (x19)</v>
          </cell>
          <cell r="G340" t="str">
            <v>19 individual self-assessment tools, all built on the same framework, offering NHS.UK users ability to self-assess on a number of topics/conditions:
- Depression
- Mood 
- Bowel Cancer
- Diabetes
- Kidney disease
- Heavy periods
- Bladder
- Mole
- Sleep
- VTE
- Asthma
- Fertility
- Sexual health
- Blood pressure quiz
- Childhood health
- Long-term conditions
- BEAT ovarian cancer
- Money worries
- Patient Choice mythbuster</v>
          </cell>
          <cell r="H340" t="str">
            <v>01/01/2014</v>
          </cell>
          <cell r="I340"/>
          <cell r="J340" t="str">
            <v>Relating to non- confidential/ non- personal data</v>
          </cell>
          <cell r="K340" t="str">
            <v>NHS Choices Live Service (MVS) P0460/04</v>
          </cell>
          <cell r="L340" t="str">
            <v>Andy Callow ( ANCA8 )</v>
          </cell>
          <cell r="M340" t="str">
            <v>Seph O'Connell ( SEOC1 ),Emmanuel Kyei ( EMKY1 )</v>
          </cell>
          <cell r="O340"/>
          <cell r="S340"/>
          <cell r="U340"/>
          <cell r="AB340" t="str">
            <v>Yes</v>
          </cell>
          <cell r="AC340" t="str">
            <v>Yes</v>
          </cell>
          <cell r="AD340" t="str">
            <v>Not sure</v>
          </cell>
          <cell r="AF340"/>
          <cell r="AG340" t="str">
            <v>Yes</v>
          </cell>
          <cell r="AH340" t="str">
            <v>No</v>
          </cell>
        </row>
        <row r="341">
          <cell r="A341" t="str">
            <v>IAR0000512</v>
          </cell>
          <cell r="B341">
            <v>3</v>
          </cell>
          <cell r="C341" t="str">
            <v>Claire Thompson (CLTH1)</v>
          </cell>
          <cell r="D341">
            <v>43203.629654594901</v>
          </cell>
          <cell r="F341" t="str">
            <v>Patient Led Assessments of the Care Environment (PLACE) Data</v>
          </cell>
          <cell r="G341" t="str">
            <v>Finalised annual PLACE data for onward dissemination</v>
          </cell>
          <cell r="H341" t="str">
            <v>2013</v>
          </cell>
          <cell r="I341"/>
          <cell r="J341" t="str">
            <v>Relating to non- confidential/ non- personal data</v>
          </cell>
          <cell r="K341" t="str">
            <v>Workforce and Estates Activities P0272/01</v>
          </cell>
          <cell r="L341" t="str">
            <v>Kate Bedford ( KAAN2 )</v>
          </cell>
          <cell r="M341" t="str">
            <v>Claire Thompson ( CLTH1 )</v>
          </cell>
          <cell r="O341"/>
          <cell r="S341"/>
          <cell r="U341"/>
          <cell r="AB341" t="str">
            <v>Yes</v>
          </cell>
          <cell r="AC341" t="str">
            <v>No</v>
          </cell>
          <cell r="AD341" t="str">
            <v>Yes</v>
          </cell>
          <cell r="AE341" t="str">
            <v>Exception (Please specify)</v>
          </cell>
          <cell r="AF341" t="str">
            <v>All historical data is kept for time series analysis (used for NHS planning, policy making etc)</v>
          </cell>
          <cell r="AG341" t="str">
            <v>Yes</v>
          </cell>
          <cell r="AH341" t="str">
            <v>No</v>
          </cell>
        </row>
        <row r="342">
          <cell r="A342" t="str">
            <v>IAR0000513</v>
          </cell>
          <cell r="B342">
            <v>3</v>
          </cell>
          <cell r="C342" t="str">
            <v>Claire Thompson (CLTH1)</v>
          </cell>
          <cell r="D342">
            <v>43195.510354016202</v>
          </cell>
          <cell r="F342" t="str">
            <v>NHS Surplus Land Data</v>
          </cell>
          <cell r="G342" t="str">
            <v>Finalised annual NHS Surplus Land Data</v>
          </cell>
          <cell r="H342" t="str">
            <v>2007</v>
          </cell>
          <cell r="I342"/>
          <cell r="J342" t="str">
            <v>Other confidential or personal data (e.g. finance or contracts etc)</v>
          </cell>
          <cell r="K342" t="str">
            <v>Workforce and Estates Activities P0272/01</v>
          </cell>
          <cell r="L342" t="str">
            <v>Kate Bedford ( KAAN2 )</v>
          </cell>
          <cell r="M342" t="str">
            <v>Claire Thompson ( CLTH1 )</v>
          </cell>
          <cell r="N342" t="str">
            <v>Dissemination or otherwise making available</v>
          </cell>
          <cell r="O342"/>
          <cell r="P342" t="str">
            <v>Commencement order</v>
          </cell>
          <cell r="Q342" t="str">
            <v>Data Processor</v>
          </cell>
          <cell r="S342"/>
          <cell r="U342"/>
          <cell r="V342" t="str">
            <v>Yes</v>
          </cell>
          <cell r="X342" t="str">
            <v>No</v>
          </cell>
          <cell r="Y342" t="str">
            <v>No</v>
          </cell>
          <cell r="Z342" t="str">
            <v>No</v>
          </cell>
          <cell r="AA342" t="str">
            <v>Yes</v>
          </cell>
          <cell r="AB342" t="str">
            <v>Yes</v>
          </cell>
          <cell r="AC342" t="str">
            <v>No</v>
          </cell>
          <cell r="AD342" t="str">
            <v>Yes</v>
          </cell>
          <cell r="AE342" t="str">
            <v>Exception (Please specify)</v>
          </cell>
          <cell r="AF342" t="str">
            <v>All historical data is kept for time series analysis (used for NHS planning, policy making etc)</v>
          </cell>
          <cell r="AG342" t="str">
            <v>Yes</v>
          </cell>
          <cell r="AH342" t="str">
            <v>No</v>
          </cell>
        </row>
        <row r="343">
          <cell r="A343" t="str">
            <v>IAR0000514</v>
          </cell>
          <cell r="B343">
            <v>2</v>
          </cell>
          <cell r="C343" t="str">
            <v>Claire Thompson (CLTH1)</v>
          </cell>
          <cell r="D343">
            <v>43181.445627661997</v>
          </cell>
          <cell r="F343" t="str">
            <v>iView Estates and Facilities</v>
          </cell>
          <cell r="G343" t="str">
            <v>This asset contains data derived from the Estates and Facilities Information Collection (ERIC)</v>
          </cell>
          <cell r="H343" t="str">
            <v>2007/08</v>
          </cell>
          <cell r="I343"/>
          <cell r="J343" t="str">
            <v>Relating to non- confidential/ non- personal data</v>
          </cell>
          <cell r="K343" t="str">
            <v>Workforce and Estates Activities P0272/01</v>
          </cell>
          <cell r="L343" t="str">
            <v>Kate Bedford ( KAAN2 )</v>
          </cell>
          <cell r="M343" t="str">
            <v>Claire Thompson ( CLTH1 )</v>
          </cell>
          <cell r="O343"/>
          <cell r="S343"/>
          <cell r="U343"/>
          <cell r="AB343" t="str">
            <v>Not sure</v>
          </cell>
          <cell r="AC343" t="str">
            <v>No</v>
          </cell>
          <cell r="AD343" t="str">
            <v>Yes</v>
          </cell>
          <cell r="AE343" t="str">
            <v>Exception (Please specify)</v>
          </cell>
          <cell r="AF343" t="str">
            <v>This information is required to be available in this format as long as the base ERIC data remains available.</v>
          </cell>
          <cell r="AG343" t="str">
            <v>Yes</v>
          </cell>
          <cell r="AH343" t="str">
            <v>No</v>
          </cell>
        </row>
        <row r="344">
          <cell r="A344" t="str">
            <v>IAR0000515</v>
          </cell>
          <cell r="B344">
            <v>8</v>
          </cell>
          <cell r="C344" t="str">
            <v>Rebecca Wolfenden (REJE2)</v>
          </cell>
          <cell r="D344">
            <v>43215.646083911997</v>
          </cell>
          <cell r="F344" t="str">
            <v>Staff Vetting Process</v>
          </cell>
          <cell r="G344" t="str">
            <v>As part of the pre employment checks staff will be required to undertake a basic DBS check. The DBS process will be administered by a third party organisation (Staff Vetting.com) and candidates / employees will input information on a secure portal with identity documents and the information will be processed by staff vetting and sent to DBS for a check to be undertaken. NHS Digital will receive the certificate from DBS directly through the post.</v>
          </cell>
          <cell r="H344" t="str">
            <v>01/02/2018</v>
          </cell>
          <cell r="I344"/>
          <cell r="J344" t="str">
            <v>Of a confidential or personal nature relating to staff</v>
          </cell>
          <cell r="K344" t="str">
            <v>HR Service Delivery and Business Partnering P0465/02</v>
          </cell>
          <cell r="L344" t="str">
            <v>Michelle Holland ( MIHO3 )</v>
          </cell>
          <cell r="N344" t="str">
            <v>Erasure or destruction, Recording, Storage, Use</v>
          </cell>
          <cell r="O344"/>
          <cell r="P344" t="str">
            <v>Additional functions (s.270 of Health and Social Care Act 2012)</v>
          </cell>
          <cell r="Q344" t="str">
            <v>Joint Data Controller</v>
          </cell>
          <cell r="R344" t="str">
            <v>Other (Please specify)</v>
          </cell>
          <cell r="S344" t="str">
            <v xml:space="preserve">Staff Vetting </v>
          </cell>
          <cell r="T344" t="str">
            <v>Processing is necessary for the performance of a contract to which the data subject is party or in order to take steps at the request of the data subject prior to entering into a contract</v>
          </cell>
          <cell r="U344"/>
          <cell r="W344" t="str">
            <v>Yes</v>
          </cell>
          <cell r="X344" t="str">
            <v>No</v>
          </cell>
          <cell r="Y344" t="str">
            <v>Yes</v>
          </cell>
          <cell r="Z344" t="str">
            <v>Yes</v>
          </cell>
          <cell r="AA344" t="str">
            <v>No</v>
          </cell>
          <cell r="AB344" t="str">
            <v>Yes</v>
          </cell>
          <cell r="AC344" t="str">
            <v>Yes</v>
          </cell>
          <cell r="AD344" t="str">
            <v>Yes</v>
          </cell>
          <cell r="AE344" t="str">
            <v>8 years</v>
          </cell>
          <cell r="AF344"/>
          <cell r="AG344" t="str">
            <v>No</v>
          </cell>
          <cell r="AI344" t="e">
            <v>#N/A</v>
          </cell>
        </row>
        <row r="345">
          <cell r="A345" t="str">
            <v>IAR0000516</v>
          </cell>
          <cell r="B345">
            <v>5</v>
          </cell>
          <cell r="C345" t="str">
            <v>Rebecca Wolfenden (REJE2)</v>
          </cell>
          <cell r="D345">
            <v>43215.646422800899</v>
          </cell>
          <cell r="F345" t="str">
            <v>Employee Case Management</v>
          </cell>
          <cell r="G345" t="str">
            <v xml:space="preserve">Information relating to case management processes involving employees of NHS Digital. </v>
          </cell>
          <cell r="H345" t="str">
            <v>01/01/2018</v>
          </cell>
          <cell r="I345"/>
          <cell r="J345" t="str">
            <v>Of a confidential or personal nature relating to staff</v>
          </cell>
          <cell r="K345" t="str">
            <v>HR Service Delivery and Business Partnering P0465/02</v>
          </cell>
          <cell r="L345" t="str">
            <v>Michelle Holland ( MIHO3 )</v>
          </cell>
          <cell r="N345" t="str">
            <v>Erasure or destruction, Not sure, Organisation, Recording, Storage, Use</v>
          </cell>
          <cell r="O345"/>
          <cell r="P345" t="str">
            <v>Additional functions (s.270 of Health and Social Care Act 2012)</v>
          </cell>
          <cell r="Q345" t="str">
            <v>Data Controller</v>
          </cell>
          <cell r="S345"/>
          <cell r="T345" t="str">
            <v>Processing is necessary for the performance of a contract to which the data subject is party or in order to take steps at the request of the data subject prior to entering into a contract</v>
          </cell>
          <cell r="U345"/>
          <cell r="W345" t="str">
            <v>Yes</v>
          </cell>
          <cell r="X345" t="str">
            <v>No</v>
          </cell>
          <cell r="Y345" t="str">
            <v>Yes</v>
          </cell>
          <cell r="Z345" t="str">
            <v>Yes</v>
          </cell>
          <cell r="AA345" t="str">
            <v>No</v>
          </cell>
          <cell r="AB345" t="str">
            <v>Yes</v>
          </cell>
          <cell r="AC345" t="str">
            <v>Yes</v>
          </cell>
          <cell r="AD345" t="str">
            <v>Yes</v>
          </cell>
          <cell r="AE345" t="str">
            <v>8 years</v>
          </cell>
          <cell r="AF345"/>
          <cell r="AG345" t="str">
            <v>No</v>
          </cell>
          <cell r="AI345" t="e">
            <v>#N/A</v>
          </cell>
        </row>
        <row r="346">
          <cell r="A346" t="str">
            <v>IAR0000517</v>
          </cell>
          <cell r="B346">
            <v>7</v>
          </cell>
          <cell r="C346" t="str">
            <v>Paul Hume (PAHU1)</v>
          </cell>
          <cell r="D346">
            <v>43210.421364618102</v>
          </cell>
          <cell r="F346" t="str">
            <v>Cisco WebEx</v>
          </cell>
          <cell r="G346" t="str">
            <v xml:space="preserve">Cisco hosted meeting solution. Collection of user information to create WebEx accounts to host and join meetings.
Data Risk Model
https://hscic365.sharepoint.com/:x:/r/sites/ICTSMT/_layouts/15/doc.aspx?sourcedoc=%7B5ee149d3-85e6-4521-aca2-06885cde212c%7D&amp;action=default&amp;uid=%7B5EE149D3-85E6-4521-ACA2-06885CDE212C%7D&amp;ListItemId=88&amp;ListId=%7B1B946999-0C84-4D0E-9CAB-E4FF45329AEC%7D&amp;odsp=1&amp;env=prod </v>
          </cell>
          <cell r="H346" t="str">
            <v>01/04/2012</v>
          </cell>
          <cell r="I346"/>
          <cell r="J346" t="str">
            <v>Of a confidential or personal nature relating to staff</v>
          </cell>
          <cell r="K346" t="str">
            <v>Corporate ICT P0424/09</v>
          </cell>
          <cell r="L346" t="str">
            <v>Michael Flintoft ( MIFL )</v>
          </cell>
          <cell r="M346" t="str">
            <v>Paul Hume ( PAHU1 )</v>
          </cell>
          <cell r="O346"/>
          <cell r="P346" t="str">
            <v>Additional functions (s.270 of Health and Social Care Act 2012)</v>
          </cell>
          <cell r="Q346" t="str">
            <v>Data Controller</v>
          </cell>
          <cell r="S346"/>
          <cell r="T346" t="str">
            <v>Processing is necessary for the performance of a task carried out in the public interest or in the exercise of official authority vested in the controller</v>
          </cell>
          <cell r="U346"/>
          <cell r="W346" t="str">
            <v>Yes</v>
          </cell>
          <cell r="X346" t="str">
            <v>No</v>
          </cell>
          <cell r="Y346" t="str">
            <v>Yes</v>
          </cell>
          <cell r="Z346" t="str">
            <v>No</v>
          </cell>
          <cell r="AA346" t="str">
            <v>No</v>
          </cell>
          <cell r="AB346" t="str">
            <v>Yes</v>
          </cell>
          <cell r="AC346" t="str">
            <v>Yes</v>
          </cell>
          <cell r="AD346" t="str">
            <v>No</v>
          </cell>
          <cell r="AF346"/>
          <cell r="AG346" t="str">
            <v>No</v>
          </cell>
          <cell r="AI346" t="str">
            <v>IAR0000517</v>
          </cell>
        </row>
        <row r="347">
          <cell r="A347" t="str">
            <v>IAR0000518</v>
          </cell>
          <cell r="B347">
            <v>6</v>
          </cell>
          <cell r="C347" t="str">
            <v>Paul Hume (PAHU1)</v>
          </cell>
          <cell r="D347">
            <v>43210.421847222198</v>
          </cell>
          <cell r="F347" t="str">
            <v>Cisco Jabber</v>
          </cell>
          <cell r="G347" t="str">
            <v xml:space="preserve">System to allow Instant Messaging and Presence and softphone access. This will store details of staff in order to give access to this system.
Data Risk Model
https://hscic365.sharepoint.com/:x:/r/sites/ICTSMT/_layouts/15/doc.aspx?sourcedoc=%7B5ee149d3-85e6-4521-aca2-06885cde212c%7D&amp;action=default&amp;uid=%7B5EE149D3-85E6-4521-ACA2-06885CDE212C%7D&amp;ListItemId=88&amp;ListId=%7B1B946999-0C84-4D0E-9CAB-E4FF45329AEC%7D&amp;odsp=1&amp;env=prod </v>
          </cell>
          <cell r="H347" t="str">
            <v>01/04/2014</v>
          </cell>
          <cell r="I347"/>
          <cell r="J347" t="str">
            <v>Of a confidential or personal nature relating to staff</v>
          </cell>
          <cell r="K347" t="str">
            <v>Corporate ICT P0424/09</v>
          </cell>
          <cell r="L347" t="str">
            <v>Michael Flintoft ( MIFL )</v>
          </cell>
          <cell r="M347" t="str">
            <v>Paul Hume ( PAHU1 )</v>
          </cell>
          <cell r="O347"/>
          <cell r="P347" t="str">
            <v>Additional functions (s.270 of Health and Social Care Act 2012)</v>
          </cell>
          <cell r="Q347" t="str">
            <v>Data Controller</v>
          </cell>
          <cell r="S347"/>
          <cell r="T347" t="str">
            <v>Processing is necessary for the performance of a task carried out in the public interest or in the exercise of official authority vested in the controller</v>
          </cell>
          <cell r="U347"/>
          <cell r="W347" t="str">
            <v>Yes</v>
          </cell>
          <cell r="X347" t="str">
            <v>No</v>
          </cell>
          <cell r="Y347" t="str">
            <v>Yes</v>
          </cell>
          <cell r="Z347" t="str">
            <v>No</v>
          </cell>
          <cell r="AA347" t="str">
            <v>No</v>
          </cell>
          <cell r="AB347" t="str">
            <v>Yes</v>
          </cell>
          <cell r="AC347" t="str">
            <v>Yes</v>
          </cell>
          <cell r="AD347" t="str">
            <v>No</v>
          </cell>
          <cell r="AF347"/>
          <cell r="AG347" t="str">
            <v>No</v>
          </cell>
          <cell r="AI347" t="str">
            <v>IAR0000518</v>
          </cell>
        </row>
        <row r="348">
          <cell r="A348" t="str">
            <v>IAR0000519</v>
          </cell>
          <cell r="B348">
            <v>4</v>
          </cell>
          <cell r="C348" t="str">
            <v>Paul Hume (PAHU1)</v>
          </cell>
          <cell r="D348">
            <v>43210.350522916699</v>
          </cell>
          <cell r="F348" t="str">
            <v>Cisco Unity Voicemail</v>
          </cell>
          <cell r="G348" t="str">
            <v>System for recording user phone extension Voicemails. System includes data relating to staff in order to give access to the system.</v>
          </cell>
          <cell r="H348" t="str">
            <v>01/04/2010</v>
          </cell>
          <cell r="I348"/>
          <cell r="J348" t="str">
            <v>Of a confidential or personal nature relating to staff</v>
          </cell>
          <cell r="K348" t="str">
            <v>Corporate ICT P0424/09</v>
          </cell>
          <cell r="L348" t="str">
            <v>Michael Flintoft ( MIFL )</v>
          </cell>
          <cell r="M348" t="str">
            <v>Paul Hume ( PAHU1 )</v>
          </cell>
          <cell r="O348"/>
          <cell r="P348" t="str">
            <v>Additional functions (s.270 of Health and Social Care Act 2012)</v>
          </cell>
          <cell r="Q348" t="str">
            <v>Data Controller</v>
          </cell>
          <cell r="S348"/>
          <cell r="T348" t="str">
            <v>Processing is necessary for the performance of a task carried out in the public interest or in the exercise of official authority vested in the controller</v>
          </cell>
          <cell r="U348"/>
          <cell r="W348" t="str">
            <v>Yes</v>
          </cell>
          <cell r="X348" t="str">
            <v>No</v>
          </cell>
          <cell r="Y348" t="str">
            <v>Yes</v>
          </cell>
          <cell r="Z348" t="str">
            <v>No</v>
          </cell>
          <cell r="AA348" t="str">
            <v>No</v>
          </cell>
          <cell r="AB348" t="str">
            <v>Yes</v>
          </cell>
          <cell r="AC348" t="str">
            <v>Yes</v>
          </cell>
          <cell r="AD348" t="str">
            <v>No</v>
          </cell>
          <cell r="AF348"/>
          <cell r="AG348" t="str">
            <v>No</v>
          </cell>
          <cell r="AI348" t="str">
            <v>IAR0000519</v>
          </cell>
        </row>
        <row r="349">
          <cell r="A349" t="str">
            <v>IAR0000522</v>
          </cell>
          <cell r="B349">
            <v>11</v>
          </cell>
          <cell r="C349" t="str">
            <v>Helen Skelton (HESK)</v>
          </cell>
          <cell r="D349">
            <v>43209.503460497697</v>
          </cell>
          <cell r="F349" t="str">
            <v>HSCN Advanced Network Monitoring (ANM) Service</v>
          </cell>
          <cell r="G349" t="str">
            <v>The HSCN Advanced Network Monitoring (ANM) service inspects all Internet traffic from Consumer Network Service Providers (CN-SPs) and instantly blocks any known malicious content. The service also includes an advanced threat detection capability designed to identify brand new or 'zero day exploits'. It operates as a cloud based service meaning all CN-SPs benefit from the same high level of high performance protection. No Personal Data is captured as part of this service - NAT'd IP Addresses associated to the network infrastructure of a CN-SPs, such as switches rather than devices used by individuals  - these are captured and used as part of the Service.</v>
          </cell>
          <cell r="H349" t="str">
            <v>01/01/2018</v>
          </cell>
          <cell r="I349" t="str">
            <v>04/05/2020</v>
          </cell>
          <cell r="J349" t="str">
            <v>Relating to non- confidential/ non- personal data</v>
          </cell>
          <cell r="K349" t="str">
            <v>HSCN Delivery P0190/13</v>
          </cell>
          <cell r="L349" t="str">
            <v>Helen Skelton ( HESK )</v>
          </cell>
          <cell r="O349"/>
          <cell r="S349"/>
          <cell r="U349"/>
          <cell r="AB349" t="str">
            <v>Yes</v>
          </cell>
          <cell r="AC349" t="str">
            <v>Yes</v>
          </cell>
          <cell r="AD349" t="str">
            <v>Yes</v>
          </cell>
          <cell r="AE349" t="str">
            <v>Exception (Please specify)</v>
          </cell>
          <cell r="AF349" t="str">
            <v>This Service holds rules that are used to 'block' traffic - as such these lists do not have retention rules applied to them.</v>
          </cell>
          <cell r="AG349" t="str">
            <v>No</v>
          </cell>
          <cell r="AH349" t="str">
            <v>No</v>
          </cell>
        </row>
        <row r="350">
          <cell r="A350" t="str">
            <v>IAR0000524</v>
          </cell>
          <cell r="B350">
            <v>6</v>
          </cell>
          <cell r="C350" t="str">
            <v>Claire Corney (CLCO5)</v>
          </cell>
          <cell r="D350">
            <v>43213.711861261603</v>
          </cell>
          <cell r="F350" t="str">
            <v>HSCN Network Analytics Service (NAS)</v>
          </cell>
          <cell r="G350" t="str">
            <v>The HSCN Network Analytics Service (NAS) is a service that monitors the heartbeat of HSCN and identifies any new or anomalous behaviour on any part of HSCN.
It takes real-time feeds from HSCN connections, the ANM service and the Domain Naming Servers (DNS), proactively looking for anomalous behaviour. Any anomalous behaviour is alerted to the NHS Digital cyber security team who can investigate further.
NAS was specifically designed to counter the rising threat from encrypted traffic. It focuses on the source, destination and type of traffic, instead of relying on being able to read the content of the traffic. The NAS service will also use early warning information from sources such as National Cyber Security Centre (NCSC).</v>
          </cell>
          <cell r="H350" t="str">
            <v>01/10/2017</v>
          </cell>
          <cell r="I350"/>
          <cell r="J350" t="str">
            <v>Of a confidential or personal nature relating to patients, service users or the public</v>
          </cell>
          <cell r="K350" t="str">
            <v>HSCN Delivery - SA P0190/14</v>
          </cell>
          <cell r="L350" t="str">
            <v>Nick Sykes ( NISY )</v>
          </cell>
          <cell r="M350" t="str">
            <v>Andrew Scott ( ANSC1 )</v>
          </cell>
          <cell r="O350"/>
          <cell r="P350" t="str">
            <v>Direction (s.254 of Health &amp;amp; Social Care Act 2012)</v>
          </cell>
          <cell r="Q350" t="str">
            <v>Data Controller</v>
          </cell>
          <cell r="S350"/>
          <cell r="T350" t="str">
            <v>Processing is necessary for compliance with a legal obligation to which the controller is subject, Processing is necessary for the performance of a task carried out in the public interest or in the exercise of official authority vested in the controller</v>
          </cell>
          <cell r="U350"/>
          <cell r="W350" t="str">
            <v>Yes</v>
          </cell>
          <cell r="X350" t="str">
            <v>No</v>
          </cell>
          <cell r="Y350" t="str">
            <v>Yes</v>
          </cell>
          <cell r="Z350" t="str">
            <v>No</v>
          </cell>
          <cell r="AA350" t="str">
            <v>Yes</v>
          </cell>
          <cell r="AB350" t="str">
            <v>Yes</v>
          </cell>
          <cell r="AC350" t="str">
            <v>Yes</v>
          </cell>
          <cell r="AD350" t="str">
            <v>Yes</v>
          </cell>
          <cell r="AE350" t="str">
            <v>3 years</v>
          </cell>
          <cell r="AF350"/>
          <cell r="AG350" t="str">
            <v>No</v>
          </cell>
          <cell r="AI350" t="str">
            <v>IAR0000524</v>
          </cell>
        </row>
        <row r="351">
          <cell r="A351" t="str">
            <v>IAR0000525</v>
          </cell>
          <cell r="B351">
            <v>10</v>
          </cell>
          <cell r="C351" t="str">
            <v>Stuart Richardson (STRI1)</v>
          </cell>
          <cell r="D351">
            <v>43214.457076076404</v>
          </cell>
          <cell r="F351" t="str">
            <v xml:space="preserve">Ambulance - DSCRO </v>
          </cell>
          <cell r="G351" t="str">
            <v xml:space="preserve">Data Services for Commissioning - Ambulance 
Subset of the data flows over Data Landing Portal  </v>
          </cell>
          <cell r="H351" t="str">
            <v>01/04/2012</v>
          </cell>
          <cell r="I351"/>
          <cell r="J351" t="str">
            <v>Of a confidential or personal nature relating to patients, service users or the public</v>
          </cell>
          <cell r="K351" t="str">
            <v>DSfC SUS Live Service P0563/01</v>
          </cell>
          <cell r="L351" t="str">
            <v>Stuart Richardson ( STRI1 )</v>
          </cell>
          <cell r="M351" t="str">
            <v>Diane Clark ( DICL1 )</v>
          </cell>
          <cell r="O351"/>
          <cell r="P351" t="str">
            <v>Direction (s.254 of Health &amp;amp; Social Care Act 2012)</v>
          </cell>
          <cell r="Q351" t="str">
            <v>Data Controller</v>
          </cell>
          <cell r="S351"/>
          <cell r="T351" t="str">
            <v>Processing is necessary for the performance of a task carried out in the public interest or in the exercise of official authority vested in the controller</v>
          </cell>
          <cell r="U351"/>
          <cell r="W351" t="str">
            <v>Yes</v>
          </cell>
          <cell r="X351" t="str">
            <v>Yes</v>
          </cell>
          <cell r="Y351" t="str">
            <v>Yes</v>
          </cell>
          <cell r="Z351" t="str">
            <v>Yes</v>
          </cell>
          <cell r="AA351" t="str">
            <v>Yes</v>
          </cell>
          <cell r="AB351" t="str">
            <v>Yes</v>
          </cell>
          <cell r="AC351" t="str">
            <v>Yes</v>
          </cell>
          <cell r="AD351" t="str">
            <v>Yes</v>
          </cell>
          <cell r="AE351" t="str">
            <v>20 years</v>
          </cell>
          <cell r="AF351"/>
          <cell r="AG351" t="str">
            <v>Yes</v>
          </cell>
          <cell r="AI351" t="str">
            <v>IAR0000525</v>
          </cell>
        </row>
        <row r="352">
          <cell r="A352" t="str">
            <v>IAR0000526</v>
          </cell>
          <cell r="B352">
            <v>6</v>
          </cell>
          <cell r="C352" t="str">
            <v>Stuart Richardson (STRI1)</v>
          </cell>
          <cell r="D352">
            <v>43214.457464004598</v>
          </cell>
          <cell r="F352" t="str">
            <v>Diagnostic Services - DSCRO</v>
          </cell>
          <cell r="G352" t="str">
            <v xml:space="preserve">Data Services for Commissioning 
Subset of the data flows over the Data Landing Portal </v>
          </cell>
          <cell r="H352" t="str">
            <v>01/04/2014</v>
          </cell>
          <cell r="I352"/>
          <cell r="J352" t="str">
            <v>Of a confidential or personal nature relating to patients, service users or the public</v>
          </cell>
          <cell r="K352" t="str">
            <v>DSfC SUS Live Service P0563/01</v>
          </cell>
          <cell r="L352" t="str">
            <v>Stuart Richardson ( STRI1 )</v>
          </cell>
          <cell r="M352" t="str">
            <v>Diane Clark ( DICL1 )</v>
          </cell>
          <cell r="O352"/>
          <cell r="P352" t="str">
            <v>Direction (s.254 of Health &amp;amp; Social Care Act 2012)</v>
          </cell>
          <cell r="Q352" t="str">
            <v>Data Controller</v>
          </cell>
          <cell r="S352"/>
          <cell r="T352" t="str">
            <v>Processing is necessary for the performance of a task carried out in the public interest or in the exercise of official authority vested in the controller</v>
          </cell>
          <cell r="U352"/>
          <cell r="W352" t="str">
            <v>Yes</v>
          </cell>
          <cell r="X352" t="str">
            <v>Yes</v>
          </cell>
          <cell r="Y352" t="str">
            <v>Yes</v>
          </cell>
          <cell r="Z352" t="str">
            <v>Yes</v>
          </cell>
          <cell r="AA352" t="str">
            <v>Yes</v>
          </cell>
          <cell r="AB352" t="str">
            <v>Yes</v>
          </cell>
          <cell r="AC352" t="str">
            <v>Yes</v>
          </cell>
          <cell r="AD352" t="str">
            <v>Yes</v>
          </cell>
          <cell r="AE352" t="str">
            <v>20 years</v>
          </cell>
          <cell r="AF352"/>
          <cell r="AG352" t="str">
            <v>Yes</v>
          </cell>
          <cell r="AI352" t="str">
            <v>IAR0000526</v>
          </cell>
        </row>
        <row r="353">
          <cell r="A353" t="str">
            <v>IAR0000527</v>
          </cell>
          <cell r="B353">
            <v>8</v>
          </cell>
          <cell r="C353" t="str">
            <v>Stuart Richardson (STRI1)</v>
          </cell>
          <cell r="D353">
            <v>43214.497157256897</v>
          </cell>
          <cell r="F353" t="str">
            <v xml:space="preserve">Emergency Care - DSCRO </v>
          </cell>
          <cell r="G353" t="str">
            <v xml:space="preserve">Data Services for Commissioning 
Flows over the Data Landing Portal </v>
          </cell>
          <cell r="H353" t="str">
            <v>01/04/2014</v>
          </cell>
          <cell r="I353"/>
          <cell r="J353" t="str">
            <v>Of a confidential or personal nature relating to patients, service users or the public</v>
          </cell>
          <cell r="K353" t="str">
            <v>DSfC SUS Live Service P0563/01</v>
          </cell>
          <cell r="L353" t="str">
            <v>Stuart Richardson ( STRI1 )</v>
          </cell>
          <cell r="M353" t="str">
            <v>Diane Clark ( DICL1 )</v>
          </cell>
          <cell r="O353"/>
          <cell r="P353" t="str">
            <v>Direction (s.254 of Health &amp;amp; Social Care Act 2012)</v>
          </cell>
          <cell r="Q353" t="str">
            <v>Data Controller</v>
          </cell>
          <cell r="S353"/>
          <cell r="T353" t="str">
            <v>Processing is necessary for the performance of a task carried out in the public interest or in the exercise of official authority vested in the controller</v>
          </cell>
          <cell r="U353"/>
          <cell r="W353" t="str">
            <v>Yes</v>
          </cell>
          <cell r="X353" t="str">
            <v>Yes</v>
          </cell>
          <cell r="Y353" t="str">
            <v>Yes</v>
          </cell>
          <cell r="Z353" t="str">
            <v>Yes</v>
          </cell>
          <cell r="AA353" t="str">
            <v>Yes</v>
          </cell>
          <cell r="AB353" t="str">
            <v>Yes</v>
          </cell>
          <cell r="AC353" t="str">
            <v>Yes</v>
          </cell>
          <cell r="AD353" t="str">
            <v>Yes</v>
          </cell>
          <cell r="AE353" t="str">
            <v>20 years</v>
          </cell>
          <cell r="AF353"/>
          <cell r="AG353" t="str">
            <v>Yes</v>
          </cell>
          <cell r="AI353" t="e">
            <v>#N/A</v>
          </cell>
        </row>
        <row r="354">
          <cell r="A354" t="str">
            <v>IAR0000528</v>
          </cell>
          <cell r="B354">
            <v>8</v>
          </cell>
          <cell r="C354" t="str">
            <v>Stuart Richardson (STRI1)</v>
          </cell>
          <cell r="D354">
            <v>43214.497686921299</v>
          </cell>
          <cell r="F354" t="str">
            <v>Community - DSCRO</v>
          </cell>
          <cell r="G354" t="str">
            <v xml:space="preserve">Data Services for Commissioning 
Flows over the Data Landing Portal </v>
          </cell>
          <cell r="H354" t="str">
            <v>01/04/2014</v>
          </cell>
          <cell r="I354"/>
          <cell r="J354" t="str">
            <v>Of a confidential or personal nature relating to patients, service users or the public</v>
          </cell>
          <cell r="K354" t="str">
            <v>DSfC SUS Live Service P0563/01</v>
          </cell>
          <cell r="L354" t="str">
            <v>Stuart Richardson ( STRI1 )</v>
          </cell>
          <cell r="M354" t="str">
            <v>Diane Clark ( DICL1 )</v>
          </cell>
          <cell r="O354"/>
          <cell r="P354" t="str">
            <v>Direction (s.254 of Health &amp;amp; Social Care Act 2012)</v>
          </cell>
          <cell r="Q354" t="str">
            <v>Data Controller</v>
          </cell>
          <cell r="S354"/>
          <cell r="T354" t="str">
            <v>Processing is necessary for the performance of a task carried out in the public interest or in the exercise of official authority vested in the controller</v>
          </cell>
          <cell r="U354"/>
          <cell r="W354" t="str">
            <v>Yes</v>
          </cell>
          <cell r="X354" t="str">
            <v>Yes</v>
          </cell>
          <cell r="Y354" t="str">
            <v>Yes</v>
          </cell>
          <cell r="Z354" t="str">
            <v>Yes</v>
          </cell>
          <cell r="AA354" t="str">
            <v>Yes</v>
          </cell>
          <cell r="AB354" t="str">
            <v>Yes</v>
          </cell>
          <cell r="AC354" t="str">
            <v>Yes</v>
          </cell>
          <cell r="AD354" t="str">
            <v>Yes</v>
          </cell>
          <cell r="AE354" t="str">
            <v>20 years</v>
          </cell>
          <cell r="AF354"/>
          <cell r="AG354" t="str">
            <v>Yes</v>
          </cell>
          <cell r="AI354" t="str">
            <v>IAR0000528</v>
          </cell>
        </row>
        <row r="355">
          <cell r="A355" t="str">
            <v>IAR0000529</v>
          </cell>
          <cell r="B355">
            <v>7</v>
          </cell>
          <cell r="C355" t="str">
            <v>Stuart Richardson (STRI1)</v>
          </cell>
          <cell r="D355">
            <v>43214.497962465299</v>
          </cell>
          <cell r="F355" t="str">
            <v xml:space="preserve">Demand for Service - DSCRO </v>
          </cell>
          <cell r="G355" t="str">
            <v xml:space="preserve">Data Services for Commissioners - Demand for Services 
Flows over the Data Landing Platform </v>
          </cell>
          <cell r="H355" t="str">
            <v>01/04/2014</v>
          </cell>
          <cell r="I355"/>
          <cell r="J355" t="str">
            <v>Of a confidential or personal nature relating to patients, service users or the public</v>
          </cell>
          <cell r="K355" t="str">
            <v>DSfC SUS Live Service P0563/01</v>
          </cell>
          <cell r="L355" t="str">
            <v>Stuart Richardson ( STRI1 )</v>
          </cell>
          <cell r="M355" t="str">
            <v>Diane Clark ( DICL1 )</v>
          </cell>
          <cell r="O355"/>
          <cell r="P355" t="str">
            <v>Direction (s.254 of Health &amp;amp; Social Care Act 2012)</v>
          </cell>
          <cell r="Q355" t="str">
            <v>Data Controller</v>
          </cell>
          <cell r="S355"/>
          <cell r="T355" t="str">
            <v>Processing is necessary for the performance of a task carried out in the public interest or in the exercise of official authority vested in the controller</v>
          </cell>
          <cell r="U355"/>
          <cell r="W355" t="str">
            <v>Yes</v>
          </cell>
          <cell r="X355" t="str">
            <v>Yes</v>
          </cell>
          <cell r="Y355" t="str">
            <v>Yes</v>
          </cell>
          <cell r="Z355" t="str">
            <v>Yes</v>
          </cell>
          <cell r="AA355" t="str">
            <v>Yes</v>
          </cell>
          <cell r="AB355" t="str">
            <v>Yes</v>
          </cell>
          <cell r="AC355" t="str">
            <v>Yes</v>
          </cell>
          <cell r="AD355" t="str">
            <v>Yes</v>
          </cell>
          <cell r="AE355" t="str">
            <v>20 years</v>
          </cell>
          <cell r="AF355"/>
          <cell r="AG355" t="str">
            <v>Yes</v>
          </cell>
          <cell r="AI355" t="str">
            <v>IAR0000529</v>
          </cell>
        </row>
        <row r="356">
          <cell r="A356" t="str">
            <v>IAR0000530</v>
          </cell>
          <cell r="B356">
            <v>5</v>
          </cell>
          <cell r="C356" t="str">
            <v>Stuart Richardson (STRI1)</v>
          </cell>
          <cell r="D356">
            <v>43214.459460682898</v>
          </cell>
          <cell r="F356" t="str">
            <v xml:space="preserve">Experience, Quality &amp; Outcomes - DSCRO </v>
          </cell>
          <cell r="G356" t="str">
            <v xml:space="preserve">Data Services for Commissioners - Experience, Quality &amp; Outcomes 
Flows over Data Landing Portal </v>
          </cell>
          <cell r="H356" t="str">
            <v>01/04/2014</v>
          </cell>
          <cell r="I356"/>
          <cell r="J356" t="str">
            <v>Of a confidential or personal nature relating to patients, service users or the public</v>
          </cell>
          <cell r="K356" t="str">
            <v>DSfC SUS Live Service P0563/01</v>
          </cell>
          <cell r="L356" t="str">
            <v>Stuart Richardson ( STRI1 )</v>
          </cell>
          <cell r="M356" t="str">
            <v>Diane Clark ( DICL1 )</v>
          </cell>
          <cell r="O356"/>
          <cell r="P356" t="str">
            <v>Direction (s.254 of Health &amp;amp; Social Care Act 2012)</v>
          </cell>
          <cell r="Q356" t="str">
            <v>Data Controller</v>
          </cell>
          <cell r="S356"/>
          <cell r="T356" t="str">
            <v>Processing is necessary for the performance of a task carried out in the public interest or in the exercise of official authority vested in the controller</v>
          </cell>
          <cell r="U356"/>
          <cell r="W356" t="str">
            <v>Yes</v>
          </cell>
          <cell r="X356" t="str">
            <v>Yes</v>
          </cell>
          <cell r="Y356" t="str">
            <v>Yes</v>
          </cell>
          <cell r="Z356" t="str">
            <v>Yes</v>
          </cell>
          <cell r="AA356" t="str">
            <v>Yes</v>
          </cell>
          <cell r="AB356" t="str">
            <v>Yes</v>
          </cell>
          <cell r="AC356" t="str">
            <v>Yes</v>
          </cell>
          <cell r="AD356" t="str">
            <v>Yes</v>
          </cell>
          <cell r="AE356" t="str">
            <v>20 years</v>
          </cell>
          <cell r="AF356"/>
          <cell r="AG356" t="str">
            <v>Yes</v>
          </cell>
          <cell r="AI356" t="str">
            <v>IAR0000530</v>
          </cell>
        </row>
        <row r="357">
          <cell r="A357" t="str">
            <v>IAR0000531</v>
          </cell>
          <cell r="B357">
            <v>5</v>
          </cell>
          <cell r="C357" t="str">
            <v>Stuart Richardson (STRI1)</v>
          </cell>
          <cell r="D357">
            <v>43214.460053009301</v>
          </cell>
          <cell r="F357" t="str">
            <v xml:space="preserve">Mental Health - DSCRO </v>
          </cell>
          <cell r="G357" t="str">
            <v xml:space="preserve">Data Services for Commissioners - Mental Health 
Data flows over the Data Landing Portal </v>
          </cell>
          <cell r="H357" t="str">
            <v>01/04/2014</v>
          </cell>
          <cell r="I357"/>
          <cell r="J357" t="str">
            <v>Of a confidential or personal nature relating to patients, service users or the public</v>
          </cell>
          <cell r="K357" t="str">
            <v>DSfC SUS Live Service P0563/01</v>
          </cell>
          <cell r="L357" t="str">
            <v>Stuart Richardson ( STRI1 )</v>
          </cell>
          <cell r="M357" t="str">
            <v>Diane Clark ( DICL1 )</v>
          </cell>
          <cell r="O357"/>
          <cell r="P357" t="str">
            <v>Direction (s.254 of Health &amp;amp; Social Care Act 2012)</v>
          </cell>
          <cell r="Q357" t="str">
            <v>Data Controller</v>
          </cell>
          <cell r="S357"/>
          <cell r="T357" t="str">
            <v>Processing is necessary for the performance of a task carried out in the public interest or in the exercise of official authority vested in the controller</v>
          </cell>
          <cell r="U357"/>
          <cell r="W357" t="str">
            <v>Yes</v>
          </cell>
          <cell r="X357" t="str">
            <v>Yes</v>
          </cell>
          <cell r="Y357" t="str">
            <v>Yes</v>
          </cell>
          <cell r="Z357" t="str">
            <v>Yes</v>
          </cell>
          <cell r="AA357" t="str">
            <v>Yes</v>
          </cell>
          <cell r="AB357" t="str">
            <v>Yes</v>
          </cell>
          <cell r="AC357" t="str">
            <v>Yes</v>
          </cell>
          <cell r="AD357" t="str">
            <v>Yes</v>
          </cell>
          <cell r="AE357" t="str">
            <v>20 years</v>
          </cell>
          <cell r="AF357"/>
          <cell r="AG357" t="str">
            <v>Yes</v>
          </cell>
          <cell r="AI357" t="str">
            <v>IAR0000531</v>
          </cell>
        </row>
        <row r="358">
          <cell r="A358" t="str">
            <v>IAR0000532</v>
          </cell>
          <cell r="B358">
            <v>5</v>
          </cell>
          <cell r="C358" t="str">
            <v>Stuart Richardson (STRI1)</v>
          </cell>
          <cell r="D358">
            <v>43214.460519409702</v>
          </cell>
          <cell r="F358" t="str">
            <v xml:space="preserve">Other Data NEC - DSCRO </v>
          </cell>
          <cell r="G358" t="str">
            <v xml:space="preserve">Data Services for Commissioners  - other data not covered elsewhere 
Flows over the Data Landing Portal </v>
          </cell>
          <cell r="H358" t="str">
            <v>01/04/2014</v>
          </cell>
          <cell r="I358"/>
          <cell r="J358" t="str">
            <v>Of a confidential or personal nature relating to patients, service users or the public</v>
          </cell>
          <cell r="K358" t="str">
            <v>DSfC SUS Live Service P0563/01</v>
          </cell>
          <cell r="L358" t="str">
            <v>Stuart Richardson ( STRI1 )</v>
          </cell>
          <cell r="M358" t="str">
            <v>Diane Clark ( DICL1 )</v>
          </cell>
          <cell r="O358"/>
          <cell r="P358" t="str">
            <v>Direction (s.254 of Health &amp;amp; Social Care Act 2012)</v>
          </cell>
          <cell r="Q358" t="str">
            <v>Data Controller</v>
          </cell>
          <cell r="S358"/>
          <cell r="T358" t="str">
            <v>Processing is necessary for the performance of a task carried out in the public interest or in the exercise of official authority vested in the controller</v>
          </cell>
          <cell r="U358"/>
          <cell r="W358" t="str">
            <v>Yes</v>
          </cell>
          <cell r="X358" t="str">
            <v>Yes</v>
          </cell>
          <cell r="Y358" t="str">
            <v>Yes</v>
          </cell>
          <cell r="Z358" t="str">
            <v>Yes</v>
          </cell>
          <cell r="AA358" t="str">
            <v>Yes</v>
          </cell>
          <cell r="AB358" t="str">
            <v>Yes</v>
          </cell>
          <cell r="AC358" t="str">
            <v>Yes</v>
          </cell>
          <cell r="AD358" t="str">
            <v>Yes</v>
          </cell>
          <cell r="AE358" t="str">
            <v>20 years</v>
          </cell>
          <cell r="AF358"/>
          <cell r="AG358" t="str">
            <v>Yes</v>
          </cell>
          <cell r="AI358" t="str">
            <v>IAR0000532</v>
          </cell>
        </row>
        <row r="359">
          <cell r="A359" t="str">
            <v>IAR0000533</v>
          </cell>
          <cell r="B359">
            <v>5</v>
          </cell>
          <cell r="C359" t="str">
            <v>Stuart Richardson (STRI1)</v>
          </cell>
          <cell r="D359">
            <v>43214.4609544329</v>
          </cell>
          <cell r="F359" t="str">
            <v>Population Data - DSCRO</v>
          </cell>
          <cell r="G359" t="str">
            <v xml:space="preserve">Data Services for Commissioners - population data 
Flows over the Data Landing Portal </v>
          </cell>
          <cell r="H359" t="str">
            <v>01/04/2014</v>
          </cell>
          <cell r="I359"/>
          <cell r="J359" t="str">
            <v>Of a confidential or personal nature relating to patients, service users or the public</v>
          </cell>
          <cell r="K359" t="str">
            <v>DSfC SUS Live Service P0563/01</v>
          </cell>
          <cell r="L359" t="str">
            <v>Stuart Richardson ( STRI1 )</v>
          </cell>
          <cell r="M359" t="str">
            <v>Diane Clark ( DICL1 )</v>
          </cell>
          <cell r="O359"/>
          <cell r="P359" t="str">
            <v>Direction (s.254 of Health &amp;amp; Social Care Act 2012)</v>
          </cell>
          <cell r="Q359" t="str">
            <v>Data Controller</v>
          </cell>
          <cell r="S359"/>
          <cell r="T359" t="str">
            <v>Processing is necessary for the performance of a task carried out in the public interest or in the exercise of official authority vested in the controller</v>
          </cell>
          <cell r="U359"/>
          <cell r="W359" t="str">
            <v>Yes</v>
          </cell>
          <cell r="X359" t="str">
            <v>Yes</v>
          </cell>
          <cell r="Y359" t="str">
            <v>Yes</v>
          </cell>
          <cell r="Z359" t="str">
            <v>Yes</v>
          </cell>
          <cell r="AA359" t="str">
            <v>Yes</v>
          </cell>
          <cell r="AB359" t="str">
            <v>Yes</v>
          </cell>
          <cell r="AC359" t="str">
            <v>Yes</v>
          </cell>
          <cell r="AD359" t="str">
            <v>Yes</v>
          </cell>
          <cell r="AE359" t="str">
            <v>20 years</v>
          </cell>
          <cell r="AF359"/>
          <cell r="AG359" t="str">
            <v>Yes</v>
          </cell>
          <cell r="AI359" t="str">
            <v>IAR0000533</v>
          </cell>
        </row>
        <row r="360">
          <cell r="A360" t="str">
            <v>IAR0000534</v>
          </cell>
          <cell r="B360">
            <v>6</v>
          </cell>
          <cell r="C360" t="str">
            <v>Stuart Richardson (STRI1)</v>
          </cell>
          <cell r="D360">
            <v>43214.461496875003</v>
          </cell>
          <cell r="F360" t="str">
            <v xml:space="preserve">Primary Care Services - DSCRO </v>
          </cell>
          <cell r="G360" t="str">
            <v xml:space="preserve">Data Services for Commissioners - Primary Care Services 
Data flows over the Data Landing Portal </v>
          </cell>
          <cell r="H360" t="str">
            <v>01/04/2014</v>
          </cell>
          <cell r="I360"/>
          <cell r="J360" t="str">
            <v>Of a confidential or personal nature relating to patients, service users or the public</v>
          </cell>
          <cell r="K360" t="str">
            <v>DSfC SUS Live Service P0563/01</v>
          </cell>
          <cell r="L360" t="str">
            <v>Stuart Richardson ( STRI1 )</v>
          </cell>
          <cell r="M360" t="str">
            <v>Diane Clark ( DICL1 )</v>
          </cell>
          <cell r="O360"/>
          <cell r="P360" t="str">
            <v>Direction (s.254 of Health &amp;amp; Social Care Act 2012)</v>
          </cell>
          <cell r="Q360" t="str">
            <v>Data Controller</v>
          </cell>
          <cell r="S360"/>
          <cell r="T360" t="str">
            <v>Processing is necessary for the performance of a task carried out in the public interest or in the exercise of official authority vested in the controller</v>
          </cell>
          <cell r="U360"/>
          <cell r="W360" t="str">
            <v>Yes</v>
          </cell>
          <cell r="X360" t="str">
            <v>Yes</v>
          </cell>
          <cell r="Y360" t="str">
            <v>Yes</v>
          </cell>
          <cell r="Z360" t="str">
            <v>Yes</v>
          </cell>
          <cell r="AA360" t="str">
            <v>Yes</v>
          </cell>
          <cell r="AB360" t="str">
            <v>Yes</v>
          </cell>
          <cell r="AC360" t="str">
            <v>Yes</v>
          </cell>
          <cell r="AD360" t="str">
            <v>Yes</v>
          </cell>
          <cell r="AE360" t="str">
            <v>20 years</v>
          </cell>
          <cell r="AF360"/>
          <cell r="AG360" t="str">
            <v>Yes</v>
          </cell>
          <cell r="AI360" t="str">
            <v>IAR0000534</v>
          </cell>
        </row>
        <row r="361">
          <cell r="A361" t="str">
            <v>IAR0000535</v>
          </cell>
          <cell r="B361">
            <v>5</v>
          </cell>
          <cell r="C361" t="str">
            <v>Stuart Richardson (STRI1)</v>
          </cell>
          <cell r="D361">
            <v>43214.4620852199</v>
          </cell>
          <cell r="F361" t="str">
            <v xml:space="preserve">Public Health &amp; Screening Services - DSCRO </v>
          </cell>
          <cell r="G361" t="str">
            <v xml:space="preserve">Data Services for Commissioners - Public Health &amp; Screening Services
Data Flows over the Data Landing Portal </v>
          </cell>
          <cell r="H361" t="str">
            <v>01/04/2014</v>
          </cell>
          <cell r="I361"/>
          <cell r="J361" t="str">
            <v>Of a confidential or personal nature relating to patients, service users or the public</v>
          </cell>
          <cell r="K361" t="str">
            <v>DSfC SUS Live Service P0563/01</v>
          </cell>
          <cell r="L361" t="str">
            <v>Stuart Richardson ( STRI1 )</v>
          </cell>
          <cell r="M361" t="str">
            <v>Diane Clark ( DICL1 )</v>
          </cell>
          <cell r="O361"/>
          <cell r="P361" t="str">
            <v>Direction (s.254 of Health &amp;amp; Social Care Act 2012)</v>
          </cell>
          <cell r="Q361" t="str">
            <v>Data Controller</v>
          </cell>
          <cell r="S361"/>
          <cell r="T361" t="str">
            <v>Processing is necessary for the performance of a task carried out in the public interest or in the exercise of official authority vested in the controller</v>
          </cell>
          <cell r="U361"/>
          <cell r="W361" t="str">
            <v>Yes</v>
          </cell>
          <cell r="X361" t="str">
            <v>Yes</v>
          </cell>
          <cell r="Y361" t="str">
            <v>Yes</v>
          </cell>
          <cell r="Z361" t="str">
            <v>Yes</v>
          </cell>
          <cell r="AA361" t="str">
            <v>Yes</v>
          </cell>
          <cell r="AB361" t="str">
            <v>Yes</v>
          </cell>
          <cell r="AC361" t="str">
            <v>Yes</v>
          </cell>
          <cell r="AD361" t="str">
            <v>Yes</v>
          </cell>
          <cell r="AE361" t="str">
            <v>20 years</v>
          </cell>
          <cell r="AF361"/>
          <cell r="AG361" t="str">
            <v>Yes</v>
          </cell>
          <cell r="AI361" t="str">
            <v>IAR0000535</v>
          </cell>
        </row>
        <row r="362">
          <cell r="A362" t="str">
            <v>IAR0000536</v>
          </cell>
          <cell r="B362">
            <v>5</v>
          </cell>
          <cell r="C362" t="str">
            <v>Stuart Richardson (STRI1)</v>
          </cell>
          <cell r="D362">
            <v>43214.462489201404</v>
          </cell>
          <cell r="F362" t="str">
            <v>Acute - DSCRO</v>
          </cell>
          <cell r="G362" t="str">
            <v xml:space="preserve">Data sharing for Commissioners 
Data flows over the Data Landing Portal  </v>
          </cell>
          <cell r="H362" t="str">
            <v>01/04/2014</v>
          </cell>
          <cell r="I362"/>
          <cell r="J362" t="str">
            <v>Of a confidential or personal nature relating to patients, service users or the public</v>
          </cell>
          <cell r="K362" t="str">
            <v>DSfC SUS Live Service P0563/01</v>
          </cell>
          <cell r="L362" t="str">
            <v>Stuart Richardson ( STRI1 )</v>
          </cell>
          <cell r="M362" t="str">
            <v>Diane Clark ( DICL1 )</v>
          </cell>
          <cell r="O362"/>
          <cell r="P362" t="str">
            <v>Direction (s.254 of Health &amp;amp; Social Care Act 2012)</v>
          </cell>
          <cell r="Q362" t="str">
            <v>Data Controller</v>
          </cell>
          <cell r="S362"/>
          <cell r="T362" t="str">
            <v>Processing is necessary for the performance of a task carried out in the public interest or in the exercise of official authority vested in the controller</v>
          </cell>
          <cell r="U362"/>
          <cell r="W362" t="str">
            <v>Yes</v>
          </cell>
          <cell r="X362" t="str">
            <v>Yes</v>
          </cell>
          <cell r="Y362" t="str">
            <v>Yes</v>
          </cell>
          <cell r="Z362" t="str">
            <v>Yes</v>
          </cell>
          <cell r="AA362" t="str">
            <v>Yes</v>
          </cell>
          <cell r="AB362" t="str">
            <v>Yes</v>
          </cell>
          <cell r="AC362" t="str">
            <v>Yes</v>
          </cell>
          <cell r="AD362" t="str">
            <v>Yes</v>
          </cell>
          <cell r="AE362" t="str">
            <v>20 years</v>
          </cell>
          <cell r="AF362"/>
          <cell r="AG362" t="str">
            <v>Yes</v>
          </cell>
          <cell r="AI362" t="str">
            <v>IAR0000536</v>
          </cell>
        </row>
        <row r="363">
          <cell r="A363" t="str">
            <v>IAR0000537</v>
          </cell>
          <cell r="B363">
            <v>2</v>
          </cell>
          <cell r="C363" t="str">
            <v>Emmanuel Kyei (EMKY1)</v>
          </cell>
          <cell r="D363">
            <v>43223.462663541701</v>
          </cell>
          <cell r="F363" t="str">
            <v>NHS.UK - Personalisation</v>
          </cell>
          <cell r="G363"/>
          <cell r="H363" t="str">
            <v>27/03/2018</v>
          </cell>
          <cell r="I363"/>
          <cell r="J363" t="str">
            <v>Relating to non- confidential/ non- personal data</v>
          </cell>
          <cell r="K363" t="str">
            <v>NHS Choices Live Service (MVS) P0460/04</v>
          </cell>
          <cell r="L363" t="str">
            <v>Andy Callow ( ANCA8 )</v>
          </cell>
          <cell r="M363" t="str">
            <v>Charles Creswell ( CHCR1 ),Seph O'Connell ( SEOC1 )</v>
          </cell>
          <cell r="O363"/>
          <cell r="S363"/>
          <cell r="U363"/>
          <cell r="AB363" t="str">
            <v>Yes</v>
          </cell>
          <cell r="AC363" t="str">
            <v>Yes</v>
          </cell>
          <cell r="AD363" t="str">
            <v>No</v>
          </cell>
          <cell r="AF363"/>
          <cell r="AG363" t="str">
            <v>Yes</v>
          </cell>
          <cell r="AH363" t="str">
            <v>No</v>
          </cell>
        </row>
        <row r="364">
          <cell r="A364" t="str">
            <v>IAR0000538</v>
          </cell>
          <cell r="B364">
            <v>6</v>
          </cell>
          <cell r="C364" t="str">
            <v>Andrew Scott (ANSC1)</v>
          </cell>
          <cell r="D364">
            <v>43213.595124918997</v>
          </cell>
          <cell r="F364" t="str">
            <v>HSCN Network Monitoring Service (NMS)</v>
          </cell>
          <cell r="G364" t="str">
            <v xml:space="preserve">The NMS service directs a copy of the network traffic traversing the HSCN Peering Exchange to “in-premise” NMS equipment.  As standard the 'system' will discard the payload and extract relevant routing information from the packet headers for onward forwarding to NMS.  By exception, the 'Full Payload' associated to the data shall also be captured / analysed. </v>
          </cell>
          <cell r="H364" t="str">
            <v>01/05/2018</v>
          </cell>
          <cell r="I364"/>
          <cell r="J364" t="str">
            <v>Of a confidential or personal nature relating to patients, service users or the public</v>
          </cell>
          <cell r="K364" t="str">
            <v>HSCN Delivery - SA P0190/14</v>
          </cell>
          <cell r="L364" t="str">
            <v>Nick Sykes ( NISY )</v>
          </cell>
          <cell r="M364" t="str">
            <v>Andrew Scott ( ANSC1 )</v>
          </cell>
          <cell r="O364"/>
          <cell r="P364" t="str">
            <v>Direction (s.254 of Health &amp;amp; Social Care Act 2012)</v>
          </cell>
          <cell r="Q364" t="str">
            <v>Data Controller</v>
          </cell>
          <cell r="S364"/>
          <cell r="T364" t="str">
            <v>Processing is necessary for compliance with a legal obligation to which the controller is subject, Processing is necessary for the performance of a task carried out in the public interest or in the exercise of official authority vested in the controller</v>
          </cell>
          <cell r="U364"/>
          <cell r="W364" t="str">
            <v>Yes</v>
          </cell>
          <cell r="X364" t="str">
            <v>Yes</v>
          </cell>
          <cell r="Y364" t="str">
            <v>Yes</v>
          </cell>
          <cell r="Z364" t="str">
            <v>Yes</v>
          </cell>
          <cell r="AA364" t="str">
            <v>Yes</v>
          </cell>
          <cell r="AB364" t="str">
            <v>Yes</v>
          </cell>
          <cell r="AC364" t="str">
            <v>Yes</v>
          </cell>
          <cell r="AD364" t="str">
            <v>Yes</v>
          </cell>
          <cell r="AE364" t="str">
            <v>Exception (Please specify)</v>
          </cell>
          <cell r="AF364" t="str">
            <v>Data shall be retained for longer than 6 months (180 days).</v>
          </cell>
          <cell r="AG364" t="str">
            <v>No</v>
          </cell>
          <cell r="AI364" t="str">
            <v>IAR0000538</v>
          </cell>
        </row>
        <row r="365">
          <cell r="A365" t="str">
            <v>IAR0000539</v>
          </cell>
          <cell r="B365">
            <v>4</v>
          </cell>
          <cell r="C365" t="str">
            <v>Graham Ambrose (GJA)</v>
          </cell>
          <cell r="D365">
            <v>43209.457955752303</v>
          </cell>
          <cell r="F365" t="str">
            <v>Primary Care Services - NHAIS</v>
          </cell>
          <cell r="G365" t="str">
            <v>The Primary Care system is deployed across England, Wales, Northern Ireland and Isle of Man as part of the NHAIS suite of functionality. It is developed by SSD, hosted both locally and at NHS Digital and the support service provides advice and guidance in the use of the software as well as fixing any issues. Component systems making up this service include NHAIS (Registration, GP Payments, Cervical Screening), Ophthalmic Payments, Open Exeter, PCIS, National Performers List</v>
          </cell>
          <cell r="H365" t="str">
            <v>01/01/88</v>
          </cell>
          <cell r="I365" t="str">
            <v>31/12/19</v>
          </cell>
          <cell r="J365" t="str">
            <v>Of a confidential or personal nature relating to patients, service users or the public</v>
          </cell>
          <cell r="K365" t="str">
            <v>Primary Care Services P0607/01</v>
          </cell>
          <cell r="L365" t="str">
            <v>Graham Ambrose ( GJA )</v>
          </cell>
          <cell r="M365" t="str">
            <v>Graham Ambrose ( GJA ),Clare Westrop ( ECM ),Mark Hillman ( MZH )</v>
          </cell>
          <cell r="N365" t="str">
            <v>Adaptation or alteration, Consultation, Disclosure by transmission, Dissemination or otherwise making available, Erasure or destruction, Organisation, Other (Please specify), Recording, Retrieval, Storage, Structuring, Use</v>
          </cell>
          <cell r="O365" t="str">
            <v>Development, support, maintenance</v>
          </cell>
          <cell r="P365" t="str">
            <v>Direction (s.254 of Health &amp;amp; Social Care Act 2012)</v>
          </cell>
          <cell r="Q365" t="str">
            <v>Data Processor</v>
          </cell>
          <cell r="S365"/>
          <cell r="U365"/>
          <cell r="V365" t="str">
            <v>Yes</v>
          </cell>
          <cell r="X365" t="str">
            <v>Yes</v>
          </cell>
          <cell r="Y365" t="str">
            <v>Yes</v>
          </cell>
          <cell r="Z365" t="str">
            <v>Yes</v>
          </cell>
          <cell r="AA365" t="str">
            <v>Yes</v>
          </cell>
          <cell r="AB365" t="str">
            <v>Yes</v>
          </cell>
          <cell r="AC365" t="str">
            <v>Yes</v>
          </cell>
          <cell r="AD365" t="str">
            <v>No</v>
          </cell>
          <cell r="AF365"/>
          <cell r="AG365" t="str">
            <v>No</v>
          </cell>
          <cell r="AH365" t="str">
            <v>No</v>
          </cell>
        </row>
        <row r="366">
          <cell r="A366" t="str">
            <v>IAR0000540</v>
          </cell>
          <cell r="B366">
            <v>5</v>
          </cell>
          <cell r="C366" t="str">
            <v>Kathryn Anderson (KAAN3)</v>
          </cell>
          <cell r="D366">
            <v>43217.499503391198</v>
          </cell>
          <cell r="F366" t="str">
            <v>HSCN Connectivity Procurement: Prj_1200</v>
          </cell>
          <cell r="G366" t="str">
            <v>The Supplier holds and processes the Personal Data of NHS Digital staff, this includes the processing of this Personal Data in sites outside the EEA. 
The Personal Data in question encompasses site contact names and customer representative details i.e. customer contact details that the supplier needs to collect for the purposes of their ordering systems and to provide service incident support.
The data in question would be the customer’s site addresses and telephone details that are publically available via the internet and the NHS’s ODS database and the name of the customer contract representative.</v>
          </cell>
          <cell r="H366" t="str">
            <v>01/04/2018</v>
          </cell>
          <cell r="I366" t="str">
            <v>12/04/2023</v>
          </cell>
          <cell r="J366" t="str">
            <v>Of a confidential or personal nature relating to staff</v>
          </cell>
          <cell r="K366" t="str">
            <v>HSCN Delivery P0190/13</v>
          </cell>
          <cell r="L366" t="str">
            <v>Timothy Arnold ( TIAR1 )</v>
          </cell>
          <cell r="O366"/>
          <cell r="P366" t="str">
            <v>Direction (s.254 of Health &amp;amp; Social Care Act 2012)</v>
          </cell>
          <cell r="Q366" t="str">
            <v>Data Controller</v>
          </cell>
          <cell r="S366"/>
          <cell r="T366" t="str">
            <v>Processing is necessary for the performance of a contract to which the data subject is party or in order to take steps at the request of the data subject prior to entering into a contract, The data subject has given consent to the processing of his or her personal data for one or more specific purposes</v>
          </cell>
          <cell r="U366"/>
          <cell r="W366" t="str">
            <v>Yes</v>
          </cell>
          <cell r="X366" t="str">
            <v>No</v>
          </cell>
          <cell r="Y366" t="str">
            <v>Yes</v>
          </cell>
          <cell r="Z366" t="str">
            <v>No</v>
          </cell>
          <cell r="AA366" t="str">
            <v>Yes</v>
          </cell>
          <cell r="AB366" t="str">
            <v>Yes</v>
          </cell>
          <cell r="AC366" t="str">
            <v>No</v>
          </cell>
          <cell r="AD366" t="str">
            <v>Yes</v>
          </cell>
          <cell r="AE366" t="str">
            <v>Exception (Please specify)</v>
          </cell>
          <cell r="AF366" t="str">
            <v>Data shall be retained for no longer than 5 years (the length of the contract).</v>
          </cell>
          <cell r="AG366" t="str">
            <v>No</v>
          </cell>
          <cell r="AI366" t="str">
            <v>IAR0000540</v>
          </cell>
        </row>
        <row r="367">
          <cell r="A367" t="str">
            <v>IAR0000541</v>
          </cell>
          <cell r="B367">
            <v>8</v>
          </cell>
          <cell r="C367" t="str">
            <v>Stephen Potter (STPO2)</v>
          </cell>
          <cell r="D367">
            <v>43214.616619409702</v>
          </cell>
          <cell r="F367" t="str">
            <v>GP System of Choice Performance Monitoring Report</v>
          </cell>
          <cell r="G367" t="str">
            <v>Report provided by GP System of Choice Suppliers to NHS Digital Service Management with monthly data to ensure SLA performance is being achieved against the contract. 
GP practice information is captured on certain fields, such as Incident reporting.</v>
          </cell>
          <cell r="H367" t="str">
            <v>07/04/14</v>
          </cell>
          <cell r="I367"/>
          <cell r="J367" t="str">
            <v>Other confidential or personal data (e.g. finance or contracts etc)</v>
          </cell>
          <cell r="K367" t="str">
            <v>GPSMS - SM P0568/05</v>
          </cell>
          <cell r="L367" t="str">
            <v>Stephen Potter ( STPO2 )</v>
          </cell>
          <cell r="N367" t="str">
            <v>Recording, Storage, Use</v>
          </cell>
          <cell r="O367"/>
          <cell r="P367" t="str">
            <v>Additional functions (s.270 of Health and Social Care Act 2012)</v>
          </cell>
          <cell r="Q367" t="str">
            <v>Data Controller</v>
          </cell>
          <cell r="S367"/>
          <cell r="T367" t="str">
            <v>Processing is necessary for the performance of a task carried out in the public interest or in the exercise of official authority vested in the controller</v>
          </cell>
          <cell r="U367"/>
          <cell r="W367" t="str">
            <v>Yes</v>
          </cell>
          <cell r="X367" t="str">
            <v>No</v>
          </cell>
          <cell r="Y367" t="str">
            <v>Yes</v>
          </cell>
          <cell r="Z367" t="str">
            <v>No</v>
          </cell>
          <cell r="AA367" t="str">
            <v>No</v>
          </cell>
          <cell r="AB367" t="str">
            <v>Yes</v>
          </cell>
          <cell r="AC367" t="str">
            <v>Yes</v>
          </cell>
          <cell r="AD367" t="str">
            <v>Yes</v>
          </cell>
          <cell r="AE367" t="str">
            <v>8 years</v>
          </cell>
          <cell r="AF367"/>
          <cell r="AG367" t="str">
            <v>Yes</v>
          </cell>
          <cell r="AI367" t="str">
            <v>IAR0000541</v>
          </cell>
        </row>
        <row r="368">
          <cell r="A368" t="str">
            <v>IAR0000542</v>
          </cell>
          <cell r="B368">
            <v>4</v>
          </cell>
          <cell r="C368" t="str">
            <v>Stephen Potter (STPO2)</v>
          </cell>
          <cell r="D368">
            <v>43214.617226423601</v>
          </cell>
          <cell r="F368" t="str">
            <v>Health &amp; Justice Information Service Performance Monitoring Report</v>
          </cell>
          <cell r="G368" t="str">
            <v>Report provided by TPP to NHS Digital Service Management with monthly data to ensure SLA performance is being achieved against the contract. 
Health &amp; Justice Information Service information is captured on certain fields, such as Incident reporting.</v>
          </cell>
          <cell r="H368" t="str">
            <v>01/11/2017</v>
          </cell>
          <cell r="I368"/>
          <cell r="J368" t="str">
            <v>Other confidential or personal data (e.g. finance or contracts etc)</v>
          </cell>
          <cell r="K368" t="str">
            <v>GPSMS - SM P0568/05</v>
          </cell>
          <cell r="L368" t="str">
            <v>Stephen Potter ( STPO2 )</v>
          </cell>
          <cell r="N368" t="str">
            <v>Recording, Storage, Use</v>
          </cell>
          <cell r="O368"/>
          <cell r="P368" t="str">
            <v>Additional functions (s.270 of Health and Social Care Act 2012)</v>
          </cell>
          <cell r="Q368" t="str">
            <v>Data Controller</v>
          </cell>
          <cell r="S368"/>
          <cell r="T368" t="str">
            <v>Processing is necessary for the performance of a task carried out in the public interest or in the exercise of official authority vested in the controller</v>
          </cell>
          <cell r="U368"/>
          <cell r="W368" t="str">
            <v>Yes</v>
          </cell>
          <cell r="X368" t="str">
            <v>No</v>
          </cell>
          <cell r="AA368" t="str">
            <v>No</v>
          </cell>
          <cell r="AB368" t="str">
            <v>Yes</v>
          </cell>
          <cell r="AC368" t="str">
            <v>Yes</v>
          </cell>
          <cell r="AE368" t="str">
            <v>8 years</v>
          </cell>
          <cell r="AF368"/>
          <cell r="AG368" t="str">
            <v>Yes</v>
          </cell>
          <cell r="AI368" t="str">
            <v>IAR0000542</v>
          </cell>
        </row>
        <row r="369">
          <cell r="A369" t="str">
            <v>IAR0000543</v>
          </cell>
          <cell r="B369">
            <v>2</v>
          </cell>
          <cell r="C369" t="str">
            <v>Richard Irvine (RIIR1)</v>
          </cell>
          <cell r="D369">
            <v>43208.640262465298</v>
          </cell>
          <cell r="F369" t="str">
            <v>Monthly Diagnostics Waiting Times and Activity</v>
          </cell>
          <cell r="G369" t="str">
            <v xml:space="preserve">The monthly diagnostics collection is the  primary source for Diagnostics Waiting Times and Activity for 15 key diagnostics tests.  It is used to measure performance against the operational standard, that less than 1% of patients should wait 6 weeks or more for a diagnostics test. Statistics are classed as National Statistics and are published monthly with an accompanying statistical commentary. The data, statistical commentary and guidance are available at:
https://www.england.nhs.uk/statistics/statistical-work-areas/diagnostics-waiting-times-and-activity/monthly-diagnostics-waiting-times-and-activity/
Related links: 
https://www.gov.uk/government/publications/nhs-mandate-2016-to-2017
https://www.gov.uk/government/publications/supplements-to-the-nhs-constitution-for-england
Data is at aggregate level and is a collected on a Provider Commissioner basis with Trusts &amp; Independent Sector providers submitting their data broken down by commissioner. Data is collected for the 15 key diagnostics tests these are:
-Imaging - Magnetic Resonance Imaging
-Imaging - Computer Tomography
-Imaging - Non-obstetric ultrasound
-Imaging - Barium Enema
-Imaging - DEXA Scan
-Physiological Measurement - Audiology – Audiology Assessments
-Physiological Measurement - Cardiology - echocardiography
-Physiological Measurement - Cardiology - electrophysiology
-Physiological Measurement - Neurophysiology – peripheral neurophysiology
-Physiological Measurement - Respiratory physiology - sleep studies
-Physiological Measurement - Urodynamics - pressures &amp; flows
-Endoscopy - Colonoscopy
-Endoscopy - Flexi sigmoidoscopy
-Endoscopy - Cystoscopy
-Endoscopy – Gastroscopy
Data is aggregated to provide an overall measure of performance on the following measures:
- Waiting list for diagnostic test by time band (weekly) on the last day of the month
- Diagnostic test activity (broken down by waiting list excluding planned, planned and unscheduled)
Providers and Commissioners are familiar with the data requirements. </v>
          </cell>
          <cell r="H369" t="str">
            <v>01/04/2018</v>
          </cell>
          <cell r="I369"/>
          <cell r="J369" t="str">
            <v>Other confidential or personal data (e.g. finance or contracts etc)</v>
          </cell>
          <cell r="K369" t="str">
            <v>Data Collection Service P0449/06</v>
          </cell>
          <cell r="L369" t="str">
            <v>Stephen Smith ( STSM )</v>
          </cell>
          <cell r="M369" t="str">
            <v>Richard Irvine ( RIIR1 )</v>
          </cell>
          <cell r="N369" t="str">
            <v>Disclosure by transmission, Organisation, Storage, Structuring</v>
          </cell>
          <cell r="O369"/>
          <cell r="P369" t="str">
            <v>Direction (s.254 of Health &amp;amp; Social Care Act 2012)</v>
          </cell>
          <cell r="Q369" t="str">
            <v>Data Processor</v>
          </cell>
          <cell r="S369"/>
          <cell r="U369"/>
          <cell r="V369" t="str">
            <v>Yes</v>
          </cell>
          <cell r="X369" t="str">
            <v>No</v>
          </cell>
          <cell r="Y369" t="str">
            <v>No</v>
          </cell>
          <cell r="Z369" t="str">
            <v>No</v>
          </cell>
          <cell r="AA369" t="str">
            <v>No</v>
          </cell>
          <cell r="AB369" t="str">
            <v>Yes</v>
          </cell>
          <cell r="AC369" t="str">
            <v>No</v>
          </cell>
          <cell r="AD369" t="str">
            <v>Not sure</v>
          </cell>
          <cell r="AF369"/>
          <cell r="AG369" t="str">
            <v>Yes</v>
          </cell>
          <cell r="AH369" t="str">
            <v>No</v>
          </cell>
        </row>
        <row r="370">
          <cell r="A370" t="str">
            <v>IAR0000544</v>
          </cell>
          <cell r="B370">
            <v>2</v>
          </cell>
          <cell r="C370" t="str">
            <v>Richard Irvine (RIIR1)</v>
          </cell>
          <cell r="D370">
            <v>43208.641972418998</v>
          </cell>
          <cell r="F370" t="str">
            <v xml:space="preserve">Referral To Treatment (RTT): 18 Weeks Referral to Treatment waiting times </v>
          </cell>
          <cell r="G370" t="str">
            <v xml:space="preserve">The monthly Referral To Treatment (RTT) collection is used to measure performance against the operational standard, that more than 92% of patients on incomplete RTT pathways should have been waiting no more than 18 weeks from referral. 
Statistics are classed as National Statistics and are published monthly with an accompanying statistical commentary, available at the following website:
https://www.england.nhs.uk/statistics/statistical-work-areas/rtt-waiting-times/
Related link: 
https://www.gov.uk/government/publications/supplements-to-the-nhs-constitution-for-england
Data is at aggregate level and is a collected on a Provider Commissioner basis with Trusts &amp; Independent Sector providers submitting their data broken down by commissioner.
Data is collected by weekly timeband (for 0-1 weeks to 52+ weeks) for 18 treatment function categories and 'Other for: 
- completed admitted pathways
- completed non-admitted pathways
- incomplete pathways 
- incomplete pathways with a decision to admit 
The total number of RTT clock starts is also collected on a Provider Commissioner basis. 
In October 2015, two new data sections (Incomplete pathways with a decision to admit for treatment and new RTT clock starts) were added to this monthly RTT data return and the adjusted daycase/inpatient section was removed. 
</v>
          </cell>
          <cell r="H370" t="str">
            <v>01/04/2018</v>
          </cell>
          <cell r="I370"/>
          <cell r="J370" t="str">
            <v>Other confidential or personal data (e.g. finance or contracts etc)</v>
          </cell>
          <cell r="K370" t="str">
            <v>Data Collection Service P0449/06</v>
          </cell>
          <cell r="L370" t="str">
            <v>Stephen Smith ( STSM )</v>
          </cell>
          <cell r="M370" t="str">
            <v>Richard Irvine ( RIIR1 )</v>
          </cell>
          <cell r="N370" t="str">
            <v>Disclosure by transmission, Organisation, Storage, Structuring</v>
          </cell>
          <cell r="O370"/>
          <cell r="P370" t="str">
            <v>Direction (s.254 of Health &amp;amp; Social Care Act 2012)</v>
          </cell>
          <cell r="Q370" t="str">
            <v>Data Processor</v>
          </cell>
          <cell r="S370"/>
          <cell r="U370"/>
          <cell r="V370" t="str">
            <v>Yes</v>
          </cell>
          <cell r="X370" t="str">
            <v>No</v>
          </cell>
          <cell r="Y370" t="str">
            <v>No</v>
          </cell>
          <cell r="Z370" t="str">
            <v>No</v>
          </cell>
          <cell r="AA370" t="str">
            <v>No</v>
          </cell>
          <cell r="AB370" t="str">
            <v>Yes</v>
          </cell>
          <cell r="AC370" t="str">
            <v>No</v>
          </cell>
          <cell r="AD370" t="str">
            <v>No</v>
          </cell>
          <cell r="AE370" t="str">
            <v>Exception (Please specify)</v>
          </cell>
          <cell r="AF370"/>
          <cell r="AG370" t="str">
            <v>Yes</v>
          </cell>
          <cell r="AH370" t="str">
            <v>No</v>
          </cell>
        </row>
        <row r="371">
          <cell r="A371" t="str">
            <v>IAR0000545</v>
          </cell>
          <cell r="B371">
            <v>2</v>
          </cell>
          <cell r="C371" t="str">
            <v>Richard Irvine (RIIR1)</v>
          </cell>
          <cell r="D371">
            <v>43208.641399340297</v>
          </cell>
          <cell r="F371" t="str">
            <v>Direct Access Audiology waiting times return</v>
          </cell>
          <cell r="G371" t="str">
            <v xml:space="preserve">The monthly ADWT collection is used to monitor waiting times for direct access audiology services. Statistics are classed as Official Statistics and are published monthly with an accompanying statistical commentary. The data, statistical commentary and guidance are available at the following website:
https://www.england.nhs.uk/statistics/statistical-work-areas/direct-access-audiology/
NHS England is in the lead for the delivery of the cross government action plan on hearing loss. Further details are available at the following link: 
https://www.england.nhs.uk/wp-content/uploads/2015/03/act-plan-hearing-loss-upd.pdf 
Data is at aggregate level and is a collected on a Provider Commissioner basis with Trusts &amp; Independent Sector providers submitting their data broken down by commissioner.
Data is collected by weekly timeband (for 0-1 weeks to 52+ weeks) for: 
- completed  pathways
- incomplete pathways 
It has been collected on monthly basis in its current format since April 2008 and providers and commissioners are familiar with the data requirements. 
</v>
          </cell>
          <cell r="H371" t="str">
            <v>01/04/2018</v>
          </cell>
          <cell r="I371"/>
          <cell r="J371" t="str">
            <v>Other confidential or personal data (e.g. finance or contracts etc)</v>
          </cell>
          <cell r="K371" t="str">
            <v>Data Collection Service P0449/06</v>
          </cell>
          <cell r="L371" t="str">
            <v>Stephen Smith ( STSM )</v>
          </cell>
          <cell r="M371" t="str">
            <v>Richard Irvine ( RIIR1 )</v>
          </cell>
          <cell r="N371" t="str">
            <v>Disclosure by transmission, Organisation, Storage, Structuring</v>
          </cell>
          <cell r="O371"/>
          <cell r="P371" t="str">
            <v>Direction (s.254 of Health &amp;amp; Social Care Act 2012)</v>
          </cell>
          <cell r="Q371" t="str">
            <v>Data Processor</v>
          </cell>
          <cell r="S371"/>
          <cell r="U371"/>
          <cell r="V371" t="str">
            <v>Yes</v>
          </cell>
          <cell r="X371" t="str">
            <v>No</v>
          </cell>
          <cell r="Y371" t="str">
            <v>No</v>
          </cell>
          <cell r="Z371" t="str">
            <v>No</v>
          </cell>
          <cell r="AA371" t="str">
            <v>No</v>
          </cell>
          <cell r="AB371" t="str">
            <v>Yes</v>
          </cell>
          <cell r="AC371" t="str">
            <v>No</v>
          </cell>
          <cell r="AD371" t="str">
            <v>No</v>
          </cell>
          <cell r="AF371"/>
          <cell r="AG371" t="str">
            <v>Yes</v>
          </cell>
          <cell r="AH371" t="str">
            <v>No</v>
          </cell>
        </row>
        <row r="372">
          <cell r="A372" t="str">
            <v>IAR0000546</v>
          </cell>
          <cell r="B372">
            <v>2</v>
          </cell>
          <cell r="C372" t="str">
            <v>Richard Irvine (RIIR1)</v>
          </cell>
          <cell r="D372">
            <v>43220.617842245403</v>
          </cell>
          <cell r="F372" t="str">
            <v>PREVENT</v>
          </cell>
          <cell r="G372" t="str">
            <v>The Counter Terrorism &amp; Security Act 2015 places a legal duty on NHS Trusts and Foundation Trusts to consider the Prevent Strategy when delivering their services. 
The key elements of this duty are outlined in the revised Prevent Duty Guidance at www.gov.uk/government/publications/prevent-duty-guidance
The data/information subject to the data submission process is collected from NHS Trusts and Foundation Trusts in the Home Office identified Priority Areas. This provides the necessary assurance that the priority area organisations are compliant with the Prevent Duty. 
Aggregated data is supplied via the Strategic Data Collection Service (SCDS) at NHS Digital to NHS England. Examples of data items include: NHS staff requiring Prevent awareness training, NHS staff receiving such training, and referrals made by Prevent Leads in Trusts. This collection also includes qualitative questions on Prevent policy implementation.</v>
          </cell>
          <cell r="H372" t="str">
            <v>01/04/2018</v>
          </cell>
          <cell r="I372"/>
          <cell r="J372" t="str">
            <v>Of a confidential or personal nature relating to staff</v>
          </cell>
          <cell r="K372" t="str">
            <v>Data Collection Service P0449/06</v>
          </cell>
          <cell r="L372" t="str">
            <v>Stephen Smith ( STSM )</v>
          </cell>
          <cell r="M372" t="str">
            <v>Richard Irvine ( RIIR1 )</v>
          </cell>
          <cell r="N372" t="str">
            <v>Recording, Storage, Structuring, Use</v>
          </cell>
          <cell r="O372"/>
          <cell r="P372" t="str">
            <v>Direction (s.254 of Health &amp;amp; Social Care Act 2012)</v>
          </cell>
          <cell r="Q372" t="str">
            <v>Data Processor</v>
          </cell>
          <cell r="S372"/>
          <cell r="U372"/>
          <cell r="V372" t="str">
            <v>Yes</v>
          </cell>
          <cell r="X372" t="str">
            <v>No</v>
          </cell>
          <cell r="Y372" t="str">
            <v>Yes</v>
          </cell>
          <cell r="Z372" t="str">
            <v>No</v>
          </cell>
          <cell r="AA372" t="str">
            <v>No</v>
          </cell>
          <cell r="AB372" t="str">
            <v>Yes</v>
          </cell>
          <cell r="AC372" t="str">
            <v>Yes</v>
          </cell>
          <cell r="AD372" t="str">
            <v>No</v>
          </cell>
          <cell r="AF372"/>
          <cell r="AG372" t="str">
            <v>Yes</v>
          </cell>
          <cell r="AH372" t="str">
            <v>No</v>
          </cell>
        </row>
        <row r="373">
          <cell r="A373" t="str">
            <v>IAR0000547</v>
          </cell>
          <cell r="B373">
            <v>2</v>
          </cell>
          <cell r="C373" t="str">
            <v>Richard Irvine (RIIR1)</v>
          </cell>
          <cell r="D373">
            <v>43208.640805555602</v>
          </cell>
          <cell r="F373" t="str">
            <v>Junior Doctors (Rota Notification for Junior Doctors in Training)</v>
          </cell>
          <cell r="G373" t="str">
            <v>The ‘Next Steps on the NHS Five Year Forward View’ published in March 2017, states that as part of action to improve working conditions for junior doctors in training, the following would be implemented:
"Ensure doctors receive their proposed rota a minimum of eight weeks and final rota by six weeks before they start new rotations, as specified in the code of practice agreed by Health Education England (HEE), NHS Employers and the BMA. From October 2017, NHS Improvement (NHSI) will monitor trusts’ adherence to the six week standard monthly, with a review after six months. HEE will ensure trusts have trainee details 12 weeks before rotations begin."
The intention of this collection is to obtain information about when junior doctors in training receive notification of their rotas. NHSI will use this data to work in collaboration with trusts to identify and resolve any problems with the notification process.
The data will be shared as appropriate with relevant organisations involved with this workforce issue.
Sources
NHS England (2017) Next Steps on the NHS Five Year Forward View. Available at www.england.nhs.uk
NHS Employers (2016) Code of Practice – Provision of Information for Postgraduate Medical Training
http://www.nhsemployers.org/your-workforce/recruit/national-medical-recruitment/code-of-practiceprovision-of-information-for-postgraduate-medical-training
The following data items will be collected:
Section 1 - Trust Activity
Work Schedules
1a. Total number of junior doctors in training who received directly from the trust notification of their rota in the generic work schedule (or rota template for those on an older contract) 8 or more weeks in advance of starting or rotating to a new post. (Numerator)
1b. Total number of junior doctors in training who received notification of their rota in the generic work schedule (or rota template for those on an older contract) directly from the trust.
(Denominator)
Duty Rosters:
2a. Total number of junior doctors in training who received directly from the trust their duty roster 6 or more weeks in advance of starting or rotating to a new post. (Numerator)
2b. Total number of junior doctors in training who received their duty roster directly from the trust.
(Denominator)
Section 2 – Lead Employer Trust (LET) Activity
Work Schedules
3a. Total number of junior doctors in training who received directly from the LET notification of their rota in the generic work schedule (or rota template for those on an older contract) 8 or more weeks in advance of starting or rotating to a new post. (Numerator)
3b. Total number of junior doctors in training who received notification of their rota in the generic work schedule (or rota template for those on an older contract) directly from the LET.
(Denominator)
Duty Rosters
4a. Total number of junior doctors in training who received directly from the LET their duty roster 6 or more weeks in advance of starting or rotating to a new post. (Numerator)
4b. Total number of junior doctors in training who received their duty roster directly from the LET.
(Denominator)</v>
          </cell>
          <cell r="H373" t="str">
            <v>01/04/2018</v>
          </cell>
          <cell r="I373"/>
          <cell r="J373" t="str">
            <v>Other confidential or personal data (e.g. finance or contracts etc)</v>
          </cell>
          <cell r="K373" t="str">
            <v>Data Collection Service P0449/06</v>
          </cell>
          <cell r="L373" t="str">
            <v>Stephen Smith ( STSM )</v>
          </cell>
          <cell r="M373" t="str">
            <v>Richard Irvine ( RIIR1 )</v>
          </cell>
          <cell r="N373" t="str">
            <v>Disclosure by transmission, Organisation, Storage, Structuring</v>
          </cell>
          <cell r="O373"/>
          <cell r="P373" t="str">
            <v>Direction (s.254 of Health &amp;amp; Social Care Act 2012)</v>
          </cell>
          <cell r="Q373" t="str">
            <v>Data Processor</v>
          </cell>
          <cell r="S373"/>
          <cell r="U373"/>
          <cell r="V373" t="str">
            <v>Yes</v>
          </cell>
          <cell r="X373" t="str">
            <v>No</v>
          </cell>
          <cell r="Y373" t="str">
            <v>No</v>
          </cell>
          <cell r="Z373" t="str">
            <v>No</v>
          </cell>
          <cell r="AA373" t="str">
            <v>No</v>
          </cell>
          <cell r="AB373" t="str">
            <v>Yes</v>
          </cell>
          <cell r="AC373" t="str">
            <v>No</v>
          </cell>
          <cell r="AD373" t="str">
            <v>No</v>
          </cell>
          <cell r="AF373"/>
          <cell r="AG373" t="str">
            <v>Yes</v>
          </cell>
          <cell r="AH373" t="str">
            <v>No</v>
          </cell>
        </row>
        <row r="374">
          <cell r="A374" t="str">
            <v>IAR0000548</v>
          </cell>
          <cell r="B374">
            <v>7</v>
          </cell>
          <cell r="C374" t="str">
            <v>Lee Augustin (LEAU1)</v>
          </cell>
          <cell r="D374">
            <v>43209.590438078703</v>
          </cell>
          <cell r="F374" t="str">
            <v>HSCN Trust Funding Information</v>
          </cell>
          <cell r="G374" t="str">
            <v>Trusts complete ‘Trust Funding Applications’ (TFA) to secure money towards Health and Social Care Network (HSCN) connectivity. As part of this application process a web form is completed, this generates an email, the content of which is transposed to CRM. The email is also forwarded to the relevant Regional Resource Manager (RMM), who validates / approves the application and responds to the Contact Centre. The Contact Centre send a (templated) response to the named contact within the applicant Organisation. This process contains low-risk Personal Data - Contact Details (Name, Email Address, Mobile Telephone Number, Job Role). There are 3 stages to the Trust Funding application process - each stage asks the party completing the application to confirm their Personal Data.</v>
          </cell>
          <cell r="H374" t="str">
            <v>01/01/2017</v>
          </cell>
          <cell r="I374" t="str">
            <v>01/01/2020</v>
          </cell>
          <cell r="J374" t="str">
            <v>Of a confidential or personal nature relating to patients, service users or the public</v>
          </cell>
          <cell r="K374" t="str">
            <v>HSCN Delivery P0190/13</v>
          </cell>
          <cell r="L374" t="str">
            <v>Lee Augustin ( LEAU1 )</v>
          </cell>
          <cell r="O374"/>
          <cell r="P374" t="str">
            <v>Direction (s.254 of Health &amp;amp; Social Care Act 2012)</v>
          </cell>
          <cell r="Q374" t="str">
            <v>Joint Data Controller</v>
          </cell>
          <cell r="R374" t="str">
            <v>NHS England</v>
          </cell>
          <cell r="S374"/>
          <cell r="T374" t="str">
            <v>Processing is necessary for the performance of a task carried out in the public interest or in the exercise of official authority vested in the controller</v>
          </cell>
          <cell r="U374"/>
          <cell r="W374" t="str">
            <v>Yes</v>
          </cell>
          <cell r="X374" t="str">
            <v>No</v>
          </cell>
          <cell r="Y374" t="str">
            <v>Yes</v>
          </cell>
          <cell r="Z374" t="str">
            <v>No</v>
          </cell>
          <cell r="AA374" t="str">
            <v>Yes</v>
          </cell>
          <cell r="AB374" t="str">
            <v>Yes</v>
          </cell>
          <cell r="AC374" t="str">
            <v>Yes</v>
          </cell>
          <cell r="AD374" t="str">
            <v>Yes</v>
          </cell>
          <cell r="AE374" t="str">
            <v>8 years</v>
          </cell>
          <cell r="AF374"/>
          <cell r="AG374" t="str">
            <v>No</v>
          </cell>
          <cell r="AI374" t="str">
            <v>IAR0000548</v>
          </cell>
        </row>
        <row r="375">
          <cell r="A375" t="str">
            <v>IAR0000549</v>
          </cell>
          <cell r="B375">
            <v>5</v>
          </cell>
          <cell r="C375" t="str">
            <v>Darren Doney (DADO1)</v>
          </cell>
          <cell r="D375">
            <v>43209.548479432902</v>
          </cell>
          <cell r="F375" t="str">
            <v>HSCN Supplier Contact Details (Service Management)</v>
          </cell>
          <cell r="G375" t="str">
            <v xml:space="preserve">CN-SPs are obliged to provide the HSCN Service Management Cell with a list of contact details on a weekly basis. The information provided contains a small amount on Personal Data (Name, Email Address, Mobile Telephone Number). </v>
          </cell>
          <cell r="H375" t="str">
            <v>01/09/2017</v>
          </cell>
          <cell r="I375"/>
          <cell r="J375" t="str">
            <v>Of a confidential or personal nature relating to patients, service users or the public</v>
          </cell>
          <cell r="K375" t="str">
            <v>Business and Operations Activities P0046/01</v>
          </cell>
          <cell r="L375" t="str">
            <v>Darren Doney ( DADO1 )</v>
          </cell>
          <cell r="O375"/>
          <cell r="P375" t="str">
            <v>Direction (s.254 of Health &amp;amp; Social Care Act 2012)</v>
          </cell>
          <cell r="Q375" t="str">
            <v>Data Controller</v>
          </cell>
          <cell r="S375"/>
          <cell r="T375" t="str">
            <v>Processing is necessary for the performance of a task carried out in the public interest or in the exercise of official authority vested in the controller</v>
          </cell>
          <cell r="U375"/>
          <cell r="W375" t="str">
            <v>Yes</v>
          </cell>
          <cell r="X375" t="str">
            <v>No</v>
          </cell>
          <cell r="Y375" t="str">
            <v>Yes</v>
          </cell>
          <cell r="Z375" t="str">
            <v>No</v>
          </cell>
          <cell r="AA375" t="str">
            <v>Yes</v>
          </cell>
          <cell r="AB375" t="str">
            <v>Yes</v>
          </cell>
          <cell r="AC375" t="str">
            <v>Yes</v>
          </cell>
          <cell r="AD375" t="str">
            <v>Yes</v>
          </cell>
          <cell r="AE375" t="str">
            <v>3 years</v>
          </cell>
          <cell r="AF375"/>
          <cell r="AG375" t="str">
            <v>No</v>
          </cell>
          <cell r="AI375" t="str">
            <v>IAR0000549</v>
          </cell>
        </row>
        <row r="376">
          <cell r="A376" t="str">
            <v>IAR0000550</v>
          </cell>
          <cell r="B376">
            <v>4</v>
          </cell>
          <cell r="C376" t="str">
            <v>Darren Doney (DADO1)</v>
          </cell>
          <cell r="D376">
            <v>43209.549575266203</v>
          </cell>
          <cell r="F376" t="str">
            <v>HSCN Complaints Information</v>
          </cell>
          <cell r="G376" t="str">
            <v>The HSCN Service Management Cell offer CN-SPs the ability to raise complaints. Complaints are raised to the HSCN Service Management Cell and are recorded within a designated SharePoint list. Complaints 'may' contain a small amount of Personal Data, this shall be restricted to 'Contact Information', e.g. Name, Email Address, Mobile Telephone Number.</v>
          </cell>
          <cell r="H376" t="str">
            <v>01/09/2017</v>
          </cell>
          <cell r="I376"/>
          <cell r="K376" t="str">
            <v>Business and Operations Activities P0046/01</v>
          </cell>
          <cell r="L376" t="str">
            <v>Darren Doney ( DADO1 )</v>
          </cell>
          <cell r="O376"/>
          <cell r="P376" t="str">
            <v>Direction (s.254 of Health &amp;amp; Social Care Act 2012)</v>
          </cell>
          <cell r="Q376" t="str">
            <v>Data Controller</v>
          </cell>
          <cell r="S376"/>
          <cell r="T376" t="str">
            <v>Processing is necessary for the performance of a task carried out in the public interest or in the exercise of official authority vested in the controller</v>
          </cell>
          <cell r="U376"/>
          <cell r="W376" t="str">
            <v>Yes</v>
          </cell>
          <cell r="X376" t="str">
            <v>No</v>
          </cell>
          <cell r="Y376" t="str">
            <v>Yes</v>
          </cell>
          <cell r="Z376" t="str">
            <v>No</v>
          </cell>
          <cell r="AA376" t="str">
            <v>Yes</v>
          </cell>
          <cell r="AB376" t="str">
            <v>Yes</v>
          </cell>
          <cell r="AC376" t="str">
            <v>Yes</v>
          </cell>
          <cell r="AD376" t="str">
            <v>Yes</v>
          </cell>
          <cell r="AE376" t="str">
            <v>3 years</v>
          </cell>
          <cell r="AF376"/>
          <cell r="AG376" t="str">
            <v>No</v>
          </cell>
          <cell r="AI376" t="str">
            <v>IAR0000550</v>
          </cell>
        </row>
        <row r="377">
          <cell r="A377" t="str">
            <v>IAR0000556</v>
          </cell>
          <cell r="B377">
            <v>3</v>
          </cell>
          <cell r="C377" t="str">
            <v>Emmanuel Kyei (EMKY1)</v>
          </cell>
          <cell r="D377">
            <v>43220.4285135764</v>
          </cell>
          <cell r="F377" t="str">
            <v>To Be Removed - NHS.UK - AppDynamic</v>
          </cell>
          <cell r="G377"/>
          <cell r="H377" t="str">
            <v>03/04/2018</v>
          </cell>
          <cell r="I377"/>
          <cell r="J377" t="str">
            <v>Relating to non- confidential/ non- personal data</v>
          </cell>
          <cell r="K377" t="str">
            <v>NHS Choices Live Service (MVS) P0460/04</v>
          </cell>
          <cell r="L377" t="str">
            <v>Andy Callow ( ANCA8 )</v>
          </cell>
          <cell r="M377" t="str">
            <v>Tom Barrett,Seph O'Connell ( SEOC1 )</v>
          </cell>
          <cell r="O377"/>
          <cell r="S377"/>
          <cell r="U377"/>
          <cell r="AB377" t="str">
            <v>No</v>
          </cell>
          <cell r="AC377" t="str">
            <v>Yes</v>
          </cell>
          <cell r="AD377" t="str">
            <v>No</v>
          </cell>
          <cell r="AF377"/>
          <cell r="AG377" t="str">
            <v>No</v>
          </cell>
          <cell r="AH377" t="str">
            <v>No</v>
          </cell>
        </row>
        <row r="378">
          <cell r="A378" t="str">
            <v>IAR0000557</v>
          </cell>
          <cell r="B378">
            <v>4</v>
          </cell>
          <cell r="C378" t="str">
            <v>Emmanuel Kyei (EMKY1)</v>
          </cell>
          <cell r="D378">
            <v>43223.463076354201</v>
          </cell>
          <cell r="F378" t="str">
            <v>NHS. UK - New Relic</v>
          </cell>
          <cell r="G378"/>
          <cell r="H378" t="str">
            <v>03/04/2018</v>
          </cell>
          <cell r="I378"/>
          <cell r="J378" t="str">
            <v>Relating to non- confidential/ non- personal data</v>
          </cell>
          <cell r="K378" t="str">
            <v>NHS Choices Live Service (MVS) P0460/04</v>
          </cell>
          <cell r="L378" t="str">
            <v>Andy Callow ( ANCA8 )</v>
          </cell>
          <cell r="M378" t="str">
            <v>Seph O'Connell ( SEOC1 ),Tom Barrett</v>
          </cell>
          <cell r="O378"/>
          <cell r="S378"/>
          <cell r="U378"/>
          <cell r="AB378" t="str">
            <v>Yes</v>
          </cell>
          <cell r="AC378" t="str">
            <v>Yes</v>
          </cell>
          <cell r="AD378" t="str">
            <v>No</v>
          </cell>
          <cell r="AF378"/>
          <cell r="AG378" t="str">
            <v>No</v>
          </cell>
          <cell r="AH378" t="str">
            <v>No</v>
          </cell>
        </row>
        <row r="379">
          <cell r="A379" t="str">
            <v>IAR0000558</v>
          </cell>
          <cell r="B379">
            <v>6</v>
          </cell>
          <cell r="C379" t="str">
            <v>Hafizur Rahman (HARA1)</v>
          </cell>
          <cell r="D379">
            <v>43210.494789004602</v>
          </cell>
          <cell r="F379" t="str">
            <v>Corporate Cherwell</v>
          </cell>
          <cell r="G379" t="str">
            <v>Service Management tool in use within ICT, HR, Corporate services, MIST and IA</v>
          </cell>
          <cell r="H379" t="str">
            <v>04/04/2018</v>
          </cell>
          <cell r="I379" t="str">
            <v>04/03/2019</v>
          </cell>
          <cell r="J379" t="str">
            <v>Of a confidential or personal nature relating to staff</v>
          </cell>
          <cell r="K379" t="str">
            <v>Corporate ICT P0424/09</v>
          </cell>
          <cell r="L379" t="str">
            <v>Michael Flintoft ( MIFL )</v>
          </cell>
          <cell r="M379" t="str">
            <v>Gordon Grieve ( GOGR ),James Townson ( JATO1 ),Hafizur Rahman ( HARA1 )</v>
          </cell>
          <cell r="N379" t="str">
            <v>Recording, Use</v>
          </cell>
          <cell r="O379"/>
          <cell r="P379" t="str">
            <v>Additional functions (s.270 of Health and Social Care Act 2012), Not sure</v>
          </cell>
          <cell r="Q379" t="str">
            <v>Data Controller</v>
          </cell>
          <cell r="S379"/>
          <cell r="T379" t="str">
            <v>The data subject has given consent to the processing of his or her personal data for one or more specific purposes</v>
          </cell>
          <cell r="U379"/>
          <cell r="W379" t="str">
            <v>Yes</v>
          </cell>
          <cell r="X379" t="str">
            <v>No</v>
          </cell>
          <cell r="Y379" t="str">
            <v>Yes</v>
          </cell>
          <cell r="Z379" t="str">
            <v>Yes</v>
          </cell>
          <cell r="AA379" t="str">
            <v>Yes</v>
          </cell>
          <cell r="AB379" t="str">
            <v>Yes</v>
          </cell>
          <cell r="AC379" t="str">
            <v>Yes</v>
          </cell>
          <cell r="AD379" t="str">
            <v>Not sure</v>
          </cell>
          <cell r="AF379"/>
          <cell r="AG379" t="str">
            <v>No</v>
          </cell>
          <cell r="AI379" t="e">
            <v>#N/A</v>
          </cell>
        </row>
        <row r="380">
          <cell r="A380" t="str">
            <v>IAR0000560</v>
          </cell>
          <cell r="B380">
            <v>6</v>
          </cell>
          <cell r="C380" t="str">
            <v>John Wilson (JOWI57)</v>
          </cell>
          <cell r="D380">
            <v>43209.635450196802</v>
          </cell>
          <cell r="F380" t="str">
            <v>HSCN Procurement and Migration Plans</v>
          </cell>
          <cell r="G380" t="str">
            <v xml:space="preserve">A mechanism to gather information related to 'non-nhs' organisations to assist in the migration of Customers away from existing networking arrangements (Transition Network). As part of this data capture a small amount of low-risk Personal Data is captured, this being; Name, Address, Mobile Telephone Number, Email Address. This information is used to feed the overall HSCN Customer Contact Information held by HSCN. The SLSP for this Data Asset = SLSP0000002 (O365). </v>
          </cell>
          <cell r="H380" t="str">
            <v>01/01/2018</v>
          </cell>
          <cell r="I380" t="str">
            <v>01/09/2018</v>
          </cell>
          <cell r="J380" t="str">
            <v>Of a confidential or personal nature relating to patients, service users or the public</v>
          </cell>
          <cell r="K380" t="str">
            <v>HSCN Delivery - Run P0190/19</v>
          </cell>
          <cell r="L380" t="str">
            <v>John Wilson ( JOWI57 )</v>
          </cell>
          <cell r="M380" t="str">
            <v>Andrew Scott ( ANSC1 )</v>
          </cell>
          <cell r="O380"/>
          <cell r="P380" t="str">
            <v>Direction (s.254 of Health &amp;amp; Social Care Act 2012)</v>
          </cell>
          <cell r="Q380" t="str">
            <v>Data Controller</v>
          </cell>
          <cell r="S380"/>
          <cell r="T380" t="str">
            <v>Processing is necessary for compliance with a legal obligation to which the controller is subject</v>
          </cell>
          <cell r="U380"/>
          <cell r="W380" t="str">
            <v>Yes</v>
          </cell>
          <cell r="X380" t="str">
            <v>No</v>
          </cell>
          <cell r="Y380" t="str">
            <v>Yes</v>
          </cell>
          <cell r="Z380" t="str">
            <v>No</v>
          </cell>
          <cell r="AA380" t="str">
            <v>Yes</v>
          </cell>
          <cell r="AB380" t="str">
            <v>Yes</v>
          </cell>
          <cell r="AC380" t="str">
            <v>Yes</v>
          </cell>
          <cell r="AD380" t="str">
            <v>Yes</v>
          </cell>
          <cell r="AE380" t="str">
            <v>Exception (Please specify)</v>
          </cell>
          <cell r="AF380" t="str">
            <v>The Customer Contact lists are continually updated based on the 'live' Services provided by HSCN - Customers who no longer consume HSCN Services are removed from lists.</v>
          </cell>
          <cell r="AG380" t="str">
            <v>No</v>
          </cell>
          <cell r="AI380" t="str">
            <v>IAR0000560</v>
          </cell>
        </row>
        <row r="381">
          <cell r="A381" t="str">
            <v>IAR0000561</v>
          </cell>
          <cell r="B381">
            <v>5</v>
          </cell>
          <cell r="C381" t="str">
            <v>Stephen Elgar (STEL)</v>
          </cell>
          <cell r="D381">
            <v>43203.475108680599</v>
          </cell>
          <cell r="F381" t="str">
            <v>National Record Locator Service (NRLS - part of Digital Interoeprability Platform)</v>
          </cell>
          <cell r="G381" t="str">
            <v xml:space="preserve">An interoperability service that places a record locator held by NHS Digital which then enables a query to be made to see part of a patient record held locally. Phase 1 enables sharing of emergency and urgent care for Mental Health patients with Ambulance and emergency and urgent care services.  </v>
          </cell>
          <cell r="H381" t="str">
            <v>01/07/2018</v>
          </cell>
          <cell r="I381"/>
          <cell r="J381" t="str">
            <v>Of a confidential or personal nature relating to patients, service users or the public</v>
          </cell>
          <cell r="K381" t="str">
            <v>Interoperability and Architecture Activities P0536/01</v>
          </cell>
          <cell r="L381" t="str">
            <v xml:space="preserve">Malcolm Senior </v>
          </cell>
          <cell r="M381" t="str">
            <v>Stephen Elgar ( STEL )</v>
          </cell>
          <cell r="N381" t="str">
            <v>Adaptation or alteration, Dissemination or otherwise making available, Recording, Restriction, Retrieval, Storage</v>
          </cell>
          <cell r="O381"/>
          <cell r="P381" t="str">
            <v>Direction (s.254 of Health &amp;amp; Social Care Act 2012)</v>
          </cell>
          <cell r="Q381" t="str">
            <v>Joint Data Controller</v>
          </cell>
          <cell r="R381" t="str">
            <v>Other (Please specify)</v>
          </cell>
          <cell r="S381" t="str">
            <v>Care organisations that use the service</v>
          </cell>
          <cell r="T381" t="str">
            <v>Processing is necessary for compliance with a legal obligation to which the controller is subject, Processing is necessary for the performance of a task carried out in the public interest or in the exercise of official authority vested in the controller, Processing is necessary in order to protect the vital interests of the data subject or of another natural person</v>
          </cell>
          <cell r="U381"/>
          <cell r="W381" t="str">
            <v>Yes</v>
          </cell>
          <cell r="X381" t="str">
            <v>Yes</v>
          </cell>
          <cell r="Y381" t="str">
            <v>Yes</v>
          </cell>
          <cell r="Z381" t="str">
            <v>Yes</v>
          </cell>
          <cell r="AA381" t="str">
            <v>Yes</v>
          </cell>
          <cell r="AB381" t="str">
            <v>Yes</v>
          </cell>
          <cell r="AC381" t="str">
            <v>Yes</v>
          </cell>
          <cell r="AD381" t="str">
            <v>Yes</v>
          </cell>
          <cell r="AE381" t="str">
            <v>Exception (Please specify)</v>
          </cell>
          <cell r="AF381" t="str">
            <v>all organisations using NRLS are committed to NHS Records Management Code of Practice with associated retention schedules</v>
          </cell>
          <cell r="AG381" t="str">
            <v>No</v>
          </cell>
          <cell r="AI381" t="e">
            <v>#N/A</v>
          </cell>
        </row>
        <row r="382">
          <cell r="A382" t="str">
            <v>IAR0000562</v>
          </cell>
          <cell r="B382">
            <v>5</v>
          </cell>
          <cell r="C382" t="str">
            <v>Stephen Elgar (STEL)</v>
          </cell>
          <cell r="D382">
            <v>43203.4779760417</v>
          </cell>
          <cell r="F382" t="str">
            <v>Events Management (part of Digital Interoeprability Platform)</v>
          </cell>
          <cell r="G382" t="str">
            <v xml:space="preserve">Enables directional sharing between care organisations so that patient confidential and sensitive data from patient records can be shared, item by item. Care organisations enter a publication / subscription arrangement with NHS Digital to share elements of the care record as agreed.  </v>
          </cell>
          <cell r="H382" t="str">
            <v>01/01/2019</v>
          </cell>
          <cell r="I382"/>
          <cell r="J382" t="str">
            <v>Of a confidential or personal nature relating to patients, service users or the public</v>
          </cell>
          <cell r="K382" t="str">
            <v>Interoperability and Architecture Activities P0536/01</v>
          </cell>
          <cell r="L382" t="str">
            <v>Malcolm Senior</v>
          </cell>
          <cell r="N382" t="str">
            <v>Disclosure by transmission, Restriction</v>
          </cell>
          <cell r="O382"/>
          <cell r="P382" t="str">
            <v>Direction (s.254 of Health &amp;amp; Social Care Act 2012)</v>
          </cell>
          <cell r="Q382" t="str">
            <v>Joint Data Controller</v>
          </cell>
          <cell r="R382" t="str">
            <v>Other (Please specify)</v>
          </cell>
          <cell r="S382" t="str">
            <v>care organisations that use the service</v>
          </cell>
          <cell r="U382"/>
          <cell r="W382" t="str">
            <v>Yes</v>
          </cell>
          <cell r="X382" t="str">
            <v>Yes</v>
          </cell>
          <cell r="Y382" t="str">
            <v>Yes</v>
          </cell>
          <cell r="Z382" t="str">
            <v>Yes</v>
          </cell>
          <cell r="AA382" t="str">
            <v>Yes</v>
          </cell>
          <cell r="AB382" t="str">
            <v>Yes</v>
          </cell>
          <cell r="AC382" t="str">
            <v>Yes</v>
          </cell>
          <cell r="AD382" t="str">
            <v>Yes</v>
          </cell>
          <cell r="AE382" t="str">
            <v>Exception (Please specify)</v>
          </cell>
          <cell r="AF382" t="str">
            <v>all organisations using Events Management are committed to NHS Records Management Code of Practice with associated retention schedules</v>
          </cell>
          <cell r="AG382" t="str">
            <v>No</v>
          </cell>
          <cell r="AI382" t="e">
            <v>#N/A</v>
          </cell>
        </row>
        <row r="383">
          <cell r="A383" t="str">
            <v>IAR0000568</v>
          </cell>
          <cell r="B383">
            <v>11</v>
          </cell>
          <cell r="C383" t="str">
            <v>Noela Almeida (NOAL1)</v>
          </cell>
          <cell r="D383">
            <v>43220.498823807902</v>
          </cell>
          <cell r="F383" t="str">
            <v>Websense</v>
          </cell>
          <cell r="G383" t="str">
            <v>Web filtering solution.
GPDR Corporate ICT Data Risk Model - https://hscic365.sharepoint.com/:x:/r/sites/ICTSMT/_layouts/15/doc.aspx?sourcedoc=%7B5ee149d3-85e6-4521-aca2-06885cde212c%7D&amp;action=default&amp;uid=%7B5EE149D3-85E6-4521-ACA2-06885CDE212C%7D&amp;ListItemId=88&amp;ListId=%7B1B946999-0C84-4D0E-9CAB-E4FF45329AEC%7D&amp;odsp=1&amp;env=prod</v>
          </cell>
          <cell r="H383"/>
          <cell r="I383"/>
          <cell r="J383" t="str">
            <v>Of a confidential or personal nature relating to staff</v>
          </cell>
          <cell r="K383" t="str">
            <v>Corporate ICT P0424/09</v>
          </cell>
          <cell r="L383" t="str">
            <v>Paul Smith ( PASM2 )</v>
          </cell>
          <cell r="M383" t="str">
            <v>Simon Cranney ( SICR4 ),Phillip Judge ( PHJU1 )</v>
          </cell>
          <cell r="N383" t="str">
            <v>Other (Please specify)</v>
          </cell>
          <cell r="O383" t="str">
            <v>Control and monitoring of Internet usage within NHS Digital</v>
          </cell>
          <cell r="P383" t="str">
            <v>Additional functions (s.270 of Health and Social Care Act 2012)</v>
          </cell>
          <cell r="Q383" t="str">
            <v>Data Controller</v>
          </cell>
          <cell r="S383"/>
          <cell r="T383" t="str">
            <v>Processing is necessary for compliance with a legal obligation to which the controller is subject</v>
          </cell>
          <cell r="U383"/>
          <cell r="W383" t="str">
            <v>Yes</v>
          </cell>
          <cell r="X383" t="str">
            <v>No</v>
          </cell>
          <cell r="Y383" t="str">
            <v>Yes</v>
          </cell>
          <cell r="Z383" t="str">
            <v>No</v>
          </cell>
          <cell r="AA383" t="str">
            <v>No</v>
          </cell>
          <cell r="AB383" t="str">
            <v>Yes</v>
          </cell>
          <cell r="AC383" t="str">
            <v>Yes</v>
          </cell>
          <cell r="AD383" t="str">
            <v>Yes</v>
          </cell>
          <cell r="AE383" t="str">
            <v>Exception (Please specify)</v>
          </cell>
          <cell r="AF383" t="str">
            <v>90 days</v>
          </cell>
          <cell r="AG383" t="str">
            <v>No</v>
          </cell>
          <cell r="AI383" t="str">
            <v>IAR0000568</v>
          </cell>
        </row>
        <row r="384">
          <cell r="A384" t="str">
            <v>IAR0000585</v>
          </cell>
          <cell r="B384">
            <v>7</v>
          </cell>
          <cell r="C384" t="str">
            <v>Amy Gadd (AMGA1)</v>
          </cell>
          <cell r="D384">
            <v>43206.421183368097</v>
          </cell>
          <cell r="F384" t="str">
            <v>Contract and Commercial</v>
          </cell>
          <cell r="G384" t="str">
            <v>Web tool to manage Contracts</v>
          </cell>
          <cell r="H384" t="str">
            <v>06/04/2018</v>
          </cell>
          <cell r="I384" t="str">
            <v>06/04/2019</v>
          </cell>
          <cell r="J384" t="str">
            <v>Other confidential or personal data (e.g. finance or contracts etc)</v>
          </cell>
          <cell r="K384" t="str">
            <v>Commercial Activities P0383/01</v>
          </cell>
          <cell r="L384" t="str">
            <v>Amy Gadd ( AMGA1 )</v>
          </cell>
          <cell r="M384" t="str">
            <v>Siobhan Oliver (SIOL1)</v>
          </cell>
          <cell r="N384" t="str">
            <v>Organisation</v>
          </cell>
          <cell r="O384"/>
          <cell r="P384" t="str">
            <v>Not sure</v>
          </cell>
          <cell r="Q384" t="str">
            <v>Data Controller</v>
          </cell>
          <cell r="S384"/>
          <cell r="T384" t="str">
            <v>Processing is necessary for the performance of a contract to which the data subject is party or in order to take steps at the request of the data subject prior to entering into a contract</v>
          </cell>
          <cell r="U384"/>
          <cell r="W384" t="str">
            <v>No</v>
          </cell>
          <cell r="X384" t="str">
            <v>No</v>
          </cell>
          <cell r="Y384" t="str">
            <v>No</v>
          </cell>
          <cell r="Z384" t="str">
            <v>No</v>
          </cell>
          <cell r="AA384" t="str">
            <v>No</v>
          </cell>
          <cell r="AB384" t="str">
            <v>No</v>
          </cell>
          <cell r="AC384" t="str">
            <v>No</v>
          </cell>
          <cell r="AD384" t="str">
            <v>Yes</v>
          </cell>
          <cell r="AE384" t="str">
            <v>8 years</v>
          </cell>
          <cell r="AF384"/>
          <cell r="AG384" t="str">
            <v>No</v>
          </cell>
          <cell r="AI384" t="e">
            <v>#N/A</v>
          </cell>
        </row>
        <row r="385">
          <cell r="A385" t="str">
            <v>IAR0000588</v>
          </cell>
          <cell r="B385">
            <v>5</v>
          </cell>
          <cell r="C385" t="str">
            <v>Dean Pickering (DEPI1)</v>
          </cell>
          <cell r="D385">
            <v>43210.635160879603</v>
          </cell>
          <cell r="F385" t="str">
            <v>QAM - QAM Archive Manager</v>
          </cell>
          <cell r="G385" t="str">
            <v xml:space="preserve">System to centrally store 'archived' e-mails. These e-mails can then be accessed with via an Outlook plug-in or web portal. Authentication via AD SSO. </v>
          </cell>
          <cell r="H385"/>
          <cell r="I385"/>
          <cell r="J385" t="str">
            <v>Of a confidential or personal nature relating to staff</v>
          </cell>
          <cell r="K385" t="str">
            <v>Corporate ICT P0424/09</v>
          </cell>
          <cell r="L385" t="str">
            <v>Michael Flintoft ( MIFL )</v>
          </cell>
          <cell r="O385"/>
          <cell r="P385" t="str">
            <v>Additional functions (s.270 of Health and Social Care Act 2012)</v>
          </cell>
          <cell r="Q385" t="str">
            <v>Data Controller</v>
          </cell>
          <cell r="S385"/>
          <cell r="U385"/>
          <cell r="W385" t="str">
            <v>Yes</v>
          </cell>
          <cell r="X385" t="str">
            <v>No</v>
          </cell>
          <cell r="Y385" t="str">
            <v>Yes</v>
          </cell>
          <cell r="Z385" t="str">
            <v>No</v>
          </cell>
          <cell r="AA385" t="str">
            <v>No</v>
          </cell>
          <cell r="AB385" t="str">
            <v>Yes</v>
          </cell>
          <cell r="AC385" t="str">
            <v>Yes</v>
          </cell>
          <cell r="AD385" t="str">
            <v>No</v>
          </cell>
          <cell r="AF385"/>
          <cell r="AG385" t="str">
            <v>Yes</v>
          </cell>
          <cell r="AI385" t="str">
            <v>IAR0000588</v>
          </cell>
        </row>
        <row r="386">
          <cell r="A386" t="str">
            <v>IAR0000592</v>
          </cell>
          <cell r="B386">
            <v>8</v>
          </cell>
          <cell r="C386" t="str">
            <v>Dean Pickering (DEPI1)</v>
          </cell>
          <cell r="D386">
            <v>43210.634503437497</v>
          </cell>
          <cell r="F386" t="str">
            <v>VMware AirWatch</v>
          </cell>
          <cell r="G386" t="str">
            <v xml:space="preserve">Risk Model: https://hscic365.sharepoint.com/:x:/r/sites/ICTSMT/_layouts/15/doc.aspx?sourcedoc=%7B5ee149d3-85e6-4521-aca2-06885cde212c%7D&amp;action=default&amp;uid=%7B5EE149D3-85E6-4521-ACA2-06885CDE212C%7D&amp;ListItemId=88&amp;ListId=%7B1B946999-0C84-4D0E-9CAB-E4FF45329AEC%7D&amp;odsp=1&amp;env=prod 
NHS Digital internal staff Mobile Device Management Suite (MDM). Communication between mobile phones and server is via iOS / Android App. Management is done via web console and AD authentication. </v>
          </cell>
          <cell r="H386"/>
          <cell r="I386"/>
          <cell r="J386" t="str">
            <v>Of a confidential or personal nature relating to staff</v>
          </cell>
          <cell r="K386" t="str">
            <v>Corporate ICT P0424/09</v>
          </cell>
          <cell r="L386" t="str">
            <v>Michael Flintoft ( MIFL )</v>
          </cell>
          <cell r="O386"/>
          <cell r="P386" t="str">
            <v>Additional functions (s.270 of Health and Social Care Act 2012)</v>
          </cell>
          <cell r="Q386" t="str">
            <v>Data Controller</v>
          </cell>
          <cell r="S386"/>
          <cell r="U386"/>
          <cell r="W386" t="str">
            <v>Yes</v>
          </cell>
          <cell r="X386" t="str">
            <v>No</v>
          </cell>
          <cell r="Y386" t="str">
            <v>Yes</v>
          </cell>
          <cell r="Z386" t="str">
            <v>No</v>
          </cell>
          <cell r="AA386" t="str">
            <v>No</v>
          </cell>
          <cell r="AB386" t="str">
            <v>Yes</v>
          </cell>
          <cell r="AC386" t="str">
            <v>Yes</v>
          </cell>
          <cell r="AD386" t="str">
            <v>No</v>
          </cell>
          <cell r="AF386"/>
          <cell r="AG386" t="str">
            <v>Yes</v>
          </cell>
          <cell r="AI386" t="str">
            <v>IAR0000592</v>
          </cell>
        </row>
        <row r="387">
          <cell r="A387" t="str">
            <v>IAR0000598</v>
          </cell>
          <cell r="B387">
            <v>7</v>
          </cell>
          <cell r="C387" t="str">
            <v>Gordon Grieve (GOGR)</v>
          </cell>
          <cell r="D387">
            <v>43210.596837349498</v>
          </cell>
          <cell r="F387" t="str">
            <v>Office 365</v>
          </cell>
          <cell r="G387" t="str">
            <v>ICT maintain an Office365 tenant that is in use within NHS Digital, this is used for the abr system, one drive and collaboration using sharepoint
GPDR Corporate ICT Data Risk Model - https://hscic365.sharepoint.com/:x:/r/sites/ICTSMT/_layouts/15/doc.aspx?sourcedoc=%7B5ee149d3-85e6-4521-aca2-06885cde212c%7D&amp;action=default&amp;uid=%7B5EE149D3-85E6-4521-ACA2-06885CDE212C%7D&amp;ListItemId=88&amp;ListId=%7B1B946999-0C84-4D0E-9CAB-E4FF45329AEC%7D&amp;odsp=1&amp;env=prod</v>
          </cell>
          <cell r="H387" t="str">
            <v>06/04/2018</v>
          </cell>
          <cell r="I387" t="str">
            <v>06/04/2019</v>
          </cell>
          <cell r="J387" t="str">
            <v>Of a confidential or personal nature relating to staff</v>
          </cell>
          <cell r="K387" t="str">
            <v>Corporate ICT P0424/09</v>
          </cell>
          <cell r="L387" t="str">
            <v>Paul Smith ( PASM2 )</v>
          </cell>
          <cell r="M387" t="str">
            <v>Gordon Grieve ( GOGR )</v>
          </cell>
          <cell r="N387" t="str">
            <v>Recording, Use</v>
          </cell>
          <cell r="O387"/>
          <cell r="P387" t="str">
            <v>Additional functions (s.270 of Health and Social Care Act 2012)</v>
          </cell>
          <cell r="Q387" t="str">
            <v>Data Controller</v>
          </cell>
          <cell r="S387"/>
          <cell r="T387" t="str">
            <v>The data subject has given consent to the processing of his or her personal data for one or more specific purposes</v>
          </cell>
          <cell r="U387"/>
          <cell r="W387" t="str">
            <v>Yes</v>
          </cell>
          <cell r="X387" t="str">
            <v>No</v>
          </cell>
          <cell r="Y387" t="str">
            <v>Yes</v>
          </cell>
          <cell r="Z387" t="str">
            <v>No</v>
          </cell>
          <cell r="AA387" t="str">
            <v>No</v>
          </cell>
          <cell r="AB387" t="str">
            <v>Yes</v>
          </cell>
          <cell r="AC387" t="str">
            <v>Yes</v>
          </cell>
          <cell r="AD387" t="str">
            <v>Not sure</v>
          </cell>
          <cell r="AF387"/>
          <cell r="AG387" t="str">
            <v>No</v>
          </cell>
          <cell r="AI387" t="e">
            <v>#N/A</v>
          </cell>
        </row>
        <row r="388">
          <cell r="A388" t="str">
            <v>IAR0000603</v>
          </cell>
          <cell r="B388">
            <v>6</v>
          </cell>
          <cell r="C388" t="str">
            <v>Amy Wilson (AMWI1)</v>
          </cell>
          <cell r="D388">
            <v>43217.685884375001</v>
          </cell>
          <cell r="F388" t="str">
            <v>GP Appointments Data in support of Winter Pressures</v>
          </cell>
          <cell r="G388" t="str">
            <v xml:space="preserve">Collection of transaction-level GP appointments data, giving dates and times of all available, booked, missed and cancelled appointments, type of appointment, mode of appointment and health care professional type.
This is an anonymous collection, No personal data are being collected.
However, the data item ‘appointment type’ is a free text, user definable field in some systems which can be populated by the GP. There is a risk that this field will be populated with patient identifiable data.
In the event that this happens, NHS Digital is required to remove and delete that identifiable data as soon as possible and prior to any analysis being undertaken. If identifiable data is inadvertently received within the ‘appointment type’ data field (or otherwise), NHS Digital will take all reasonable actions to ensure this is removed.
</v>
          </cell>
          <cell r="H388" t="str">
            <v>02/10/2017</v>
          </cell>
          <cell r="I388"/>
          <cell r="J388" t="str">
            <v>Of a confidential or personal nature relating to patients, service users or the public</v>
          </cell>
          <cell r="K388" t="str">
            <v>Primary Care Domain Service P0349/01</v>
          </cell>
          <cell r="L388" t="str">
            <v>Dave Roberts ( DARO1 )</v>
          </cell>
          <cell r="M388" t="str">
            <v>Kathryn Salt ( KAKN1 ),Amy Wilson ( AMWI1 )</v>
          </cell>
          <cell r="N388" t="str">
            <v>Dissemination or otherwise making available</v>
          </cell>
          <cell r="O388"/>
          <cell r="P388" t="str">
            <v>Direction (s.254 of Health &amp;amp; Social Care Act 2012)</v>
          </cell>
          <cell r="Q388" t="str">
            <v>Joint Data Controller</v>
          </cell>
          <cell r="R388" t="str">
            <v>NHS England</v>
          </cell>
          <cell r="S388"/>
          <cell r="T388" t="str">
            <v>Processing is necessary for compliance with a legal obligation to which the controller is subject</v>
          </cell>
          <cell r="U388"/>
          <cell r="W388" t="str">
            <v>Yes</v>
          </cell>
          <cell r="X388" t="str">
            <v>No</v>
          </cell>
          <cell r="Y388" t="str">
            <v>Yes</v>
          </cell>
          <cell r="Z388" t="str">
            <v>No</v>
          </cell>
          <cell r="AA388" t="str">
            <v>No</v>
          </cell>
          <cell r="AB388" t="str">
            <v>Yes</v>
          </cell>
          <cell r="AC388" t="str">
            <v>Yes</v>
          </cell>
          <cell r="AD388" t="str">
            <v>Yes</v>
          </cell>
          <cell r="AE388" t="str">
            <v>Exception (Please specify)</v>
          </cell>
          <cell r="AF388" t="str">
            <v>Awaiting confirmation</v>
          </cell>
          <cell r="AG388" t="str">
            <v>No</v>
          </cell>
          <cell r="AI388" t="str">
            <v>IAR0000603</v>
          </cell>
        </row>
        <row r="389">
          <cell r="A389" t="str">
            <v>IAR0000604</v>
          </cell>
          <cell r="B389">
            <v>5</v>
          </cell>
          <cell r="C389" t="str">
            <v>Emma Summers (EMSU1)</v>
          </cell>
          <cell r="D389">
            <v>43224.690687349503</v>
          </cell>
          <cell r="F389" t="str">
            <v>NHSmail</v>
          </cell>
          <cell r="G389" t="str">
            <v xml:space="preserve">NHSmail is a secure collaboration service accredited to ‘Government OFFICIAL SENSITIVE’ status with clinical safety cases, approved by DH for sharing patient identifiable/sensitive information. </v>
          </cell>
          <cell r="H389" t="str">
            <v>2004</v>
          </cell>
          <cell r="I389" t="str">
            <v>31/03/2021</v>
          </cell>
          <cell r="J389" t="str">
            <v>Of a confidential or personal nature relating to staff</v>
          </cell>
          <cell r="K389" t="str">
            <v>NHSmail Live Service P0196/04</v>
          </cell>
          <cell r="L389" t="str">
            <v>Neil Bennett ( NEBE )</v>
          </cell>
          <cell r="M389" t="str">
            <v>Emma Summers ( EMSU1 )</v>
          </cell>
          <cell r="N389" t="str">
            <v>Adaptation or alteration, Dissemination or otherwise making available, Organisation, Recording, Storage, Structuring, Use</v>
          </cell>
          <cell r="O389"/>
          <cell r="P389" t="str">
            <v>Direction (s.254 of Health &amp;amp; Social Care Act 2012)</v>
          </cell>
          <cell r="Q389" t="str">
            <v>Joint Data Controller</v>
          </cell>
          <cell r="R389" t="str">
            <v>Other (Please specify)</v>
          </cell>
          <cell r="S389" t="str">
            <v>Health and Care Organisations that select NHSmail as their secure email collaboration service</v>
          </cell>
          <cell r="T389" t="str">
            <v>Processing is necessary for compliance with a legal obligation to which the controller is subject</v>
          </cell>
          <cell r="U389"/>
          <cell r="W389" t="str">
            <v>Yes</v>
          </cell>
          <cell r="X389" t="str">
            <v>Yes</v>
          </cell>
          <cell r="Y389" t="str">
            <v>Yes</v>
          </cell>
          <cell r="Z389" t="str">
            <v>Yes</v>
          </cell>
          <cell r="AA389" t="str">
            <v>Yes</v>
          </cell>
          <cell r="AB389" t="str">
            <v>Yes</v>
          </cell>
          <cell r="AC389" t="str">
            <v>Yes</v>
          </cell>
          <cell r="AD389" t="str">
            <v>Yes</v>
          </cell>
          <cell r="AE389" t="str">
            <v>Exception (Please specify)</v>
          </cell>
          <cell r="AF389" t="str">
            <v>Personal data relevant to the user/organisation held whilst NHSmail account is active. Inactive accounts are deleted after 180 days. NHSmail data stored for 180 days as per data retention policy.</v>
          </cell>
          <cell r="AG389" t="str">
            <v>Yes</v>
          </cell>
          <cell r="AI389" t="e">
            <v>#N/A</v>
          </cell>
        </row>
        <row r="390">
          <cell r="A390" t="str">
            <v>IAR0000605</v>
          </cell>
          <cell r="B390">
            <v>5</v>
          </cell>
          <cell r="C390" t="str">
            <v>Emmanuel Kyei (EMKY1)</v>
          </cell>
          <cell r="D390">
            <v>43223.578265625001</v>
          </cell>
          <cell r="F390" t="str">
            <v>NHS.UK - Maternity</v>
          </cell>
          <cell r="G390"/>
          <cell r="H390" t="str">
            <v>11/04/2018</v>
          </cell>
          <cell r="I390"/>
          <cell r="J390" t="str">
            <v>Relating to non- confidential/ non- personal data</v>
          </cell>
          <cell r="K390" t="str">
            <v>NHS Choices Live Service (MVS) P0460/04</v>
          </cell>
          <cell r="L390" t="str">
            <v>Andy Callow ( ANCA8 )</v>
          </cell>
          <cell r="M390" t="str">
            <v>Seph O'Connell ( SEOC1 ),Zoe Browne ,Emmanuel Kyei ( EMKY1 )</v>
          </cell>
          <cell r="O390"/>
          <cell r="S390"/>
          <cell r="U390"/>
          <cell r="AB390" t="str">
            <v>Yes</v>
          </cell>
          <cell r="AC390" t="str">
            <v>Yes</v>
          </cell>
          <cell r="AD390" t="str">
            <v>No</v>
          </cell>
          <cell r="AF390"/>
          <cell r="AG390" t="str">
            <v>No</v>
          </cell>
          <cell r="AH390" t="str">
            <v>No</v>
          </cell>
        </row>
        <row r="391">
          <cell r="A391" t="str">
            <v>IAR0000606</v>
          </cell>
          <cell r="B391">
            <v>7</v>
          </cell>
          <cell r="C391" t="str">
            <v>Michelle O'Brien (MIOB1)</v>
          </cell>
          <cell r="D391">
            <v>43216.440570520797</v>
          </cell>
          <cell r="F391" t="str">
            <v>A2SI - Profile Updater</v>
          </cell>
          <cell r="G391" t="str">
            <v xml:space="preserve">Profile Updater is designed to support pharmacists (as an initial professional group), to review and ensure their DoS entries are correct and up to date. This includes review of  a range of service types including core and extended opening hours, specialist enhanced services (such as smoking cessation) and referral routes (e.g. 111 or via Service Finder).
</v>
          </cell>
          <cell r="H391" t="str">
            <v>12/04/2018</v>
          </cell>
          <cell r="I391"/>
          <cell r="J391" t="str">
            <v>Of a confidential or personal nature relating to staff</v>
          </cell>
          <cell r="K391" t="str">
            <v>Access To Service Information activities P0516/01</v>
          </cell>
          <cell r="L391" t="str">
            <v>James Spirit ( JASP1 )</v>
          </cell>
          <cell r="M391" t="str">
            <v>Michelle O'Brien ( MIOB1 ),Daniel Stefaniuk ( DAST7 ),Ian Saunderson-Darkes ( IASA1 )</v>
          </cell>
          <cell r="N391" t="str">
            <v>Consultation, Recording, Storage</v>
          </cell>
          <cell r="O391"/>
          <cell r="P391" t="str">
            <v>Not sure</v>
          </cell>
          <cell r="Q391" t="str">
            <v>Data Controller</v>
          </cell>
          <cell r="S391"/>
          <cell r="T391" t="str">
            <v>Processing is necessary for the performance of a task carried out in the public interest or in the exercise of official authority vested in the controller</v>
          </cell>
          <cell r="U391"/>
          <cell r="W391" t="str">
            <v>Yes</v>
          </cell>
          <cell r="X391" t="str">
            <v>No</v>
          </cell>
          <cell r="Y391" t="str">
            <v>Yes</v>
          </cell>
          <cell r="Z391" t="str">
            <v>No</v>
          </cell>
          <cell r="AA391" t="str">
            <v>No</v>
          </cell>
          <cell r="AB391" t="str">
            <v>Yes</v>
          </cell>
          <cell r="AC391" t="str">
            <v>Yes</v>
          </cell>
          <cell r="AD391" t="str">
            <v>Yes</v>
          </cell>
          <cell r="AE391" t="str">
            <v>8 years</v>
          </cell>
          <cell r="AF391"/>
          <cell r="AG391" t="str">
            <v>No</v>
          </cell>
          <cell r="AI391" t="str">
            <v>IAR0000606</v>
          </cell>
        </row>
        <row r="392">
          <cell r="A392" t="str">
            <v>IAR0000607</v>
          </cell>
          <cell r="B392">
            <v>8</v>
          </cell>
          <cell r="C392" t="str">
            <v>Katharine Robbins (KARO1)</v>
          </cell>
          <cell r="D392">
            <v>43208.707175196803</v>
          </cell>
          <cell r="F392" t="str">
            <v>Community Services Data Set / Maternity Services Data Set data linkage</v>
          </cell>
          <cell r="G392" t="str">
            <v>A linkage of the MSDS data to data on children from CSDS. This is currently a proof of concept, with a view in the first instance to being able to attribute 6-8 week breastfeeding data from CSDS with the trust of birth held in MSDS</v>
          </cell>
          <cell r="H392" t="str">
            <v>01/02/2018</v>
          </cell>
          <cell r="I392"/>
          <cell r="J392" t="str">
            <v>Of a confidential or personal nature relating to patients, service users or the public</v>
          </cell>
          <cell r="K392" t="str">
            <v>MSDS Services P0554/01</v>
          </cell>
          <cell r="L392" t="str">
            <v>Katharine Robbins ( KARO1 )</v>
          </cell>
          <cell r="M392" t="str">
            <v>Giles Foster ( GIFO1 )</v>
          </cell>
          <cell r="O392"/>
          <cell r="P392" t="str">
            <v>Direction (s.254 of Health &amp;amp; Social Care Act 2012)</v>
          </cell>
          <cell r="Q392" t="str">
            <v>Data Controller</v>
          </cell>
          <cell r="S392"/>
          <cell r="U392"/>
          <cell r="W392" t="str">
            <v>Yes</v>
          </cell>
          <cell r="X392" t="str">
            <v>Yes</v>
          </cell>
          <cell r="Y392" t="str">
            <v>Yes</v>
          </cell>
          <cell r="AB392" t="str">
            <v>Yes</v>
          </cell>
          <cell r="AC392" t="str">
            <v>Yes</v>
          </cell>
          <cell r="AD392" t="str">
            <v>Yes</v>
          </cell>
          <cell r="AE392" t="str">
            <v>20 years</v>
          </cell>
          <cell r="AF392"/>
          <cell r="AG392" t="str">
            <v>Yes</v>
          </cell>
          <cell r="AI392" t="e">
            <v>#N/A</v>
          </cell>
        </row>
        <row r="393">
          <cell r="A393" t="str">
            <v>IAR0000609</v>
          </cell>
          <cell r="B393">
            <v>3</v>
          </cell>
          <cell r="C393" t="str">
            <v>Mike Partridge (MIPA)</v>
          </cell>
          <cell r="D393">
            <v>43229.6200714468</v>
          </cell>
          <cell r="F393" t="str">
            <v>Spine 2 CIS Directory</v>
          </cell>
          <cell r="G393" t="str">
            <v>Directory details required for access to Spine</v>
          </cell>
          <cell r="H393" t="str">
            <v>15/02/2015</v>
          </cell>
          <cell r="I393"/>
          <cell r="J393" t="str">
            <v>Of a confidential or personal nature relating to staff</v>
          </cell>
          <cell r="K393" t="str">
            <v>Spine - DDC P0050/12</v>
          </cell>
          <cell r="L393" t="str">
            <v>Mike Partridge ( MIPA )</v>
          </cell>
          <cell r="N393" t="str">
            <v>Consultation, Organisation, Recording, Retrieval</v>
          </cell>
          <cell r="O393"/>
          <cell r="P393" t="str">
            <v>Direction (s.254 of Health &amp;amp; Social Care Act 2012)</v>
          </cell>
          <cell r="Q393" t="str">
            <v>Data Controller</v>
          </cell>
          <cell r="S393"/>
          <cell r="T393" t="str">
            <v>Processing is necessary for compliance with a legal obligation to which the controller is subject</v>
          </cell>
          <cell r="U393"/>
          <cell r="W393" t="str">
            <v>Yes</v>
          </cell>
          <cell r="Y393" t="str">
            <v>Yes</v>
          </cell>
          <cell r="AB393" t="str">
            <v>Yes</v>
          </cell>
          <cell r="AC393" t="str">
            <v>Yes</v>
          </cell>
          <cell r="AD393" t="str">
            <v>Yes</v>
          </cell>
          <cell r="AE393" t="str">
            <v>Exception (Please specify)</v>
          </cell>
          <cell r="AF393" t="str">
            <v>CIS contains user data (not patient data) that is used during the process of auditing access to the application-data for the lifetime of SPINE databases (&amp; Variances).  This data may be needed in the event of responding to requests for proof of access privileges using audit records.  It may also be needed in the event of court proceedings about specific healthcare treatment events which involve clarifying relevant access privileges by clinicians and clinical administrators.</v>
          </cell>
          <cell r="AG393" t="str">
            <v>No</v>
          </cell>
          <cell r="AI393" t="str">
            <v>IAR0000609</v>
          </cell>
        </row>
        <row r="394">
          <cell r="A394" t="str">
            <v>IAR0000610</v>
          </cell>
          <cell r="B394">
            <v>2</v>
          </cell>
          <cell r="C394" t="str">
            <v>Stuart Marshall (STMA6)</v>
          </cell>
          <cell r="D394">
            <v>43206.676573379598</v>
          </cell>
          <cell r="F394" t="str">
            <v>Citizen Identity Account and User Profile</v>
          </cell>
          <cell r="G394" t="str">
            <v>Citizen's sign in details including email address and credentials for login</v>
          </cell>
          <cell r="H394" t="str">
            <v>31/05/2018</v>
          </cell>
          <cell r="I394"/>
          <cell r="J394" t="str">
            <v>Of a confidential or personal nature relating to patients, service users or the public</v>
          </cell>
          <cell r="K394" t="str">
            <v>Citizen Identity Activities P0394/01</v>
          </cell>
          <cell r="L394" t="str">
            <v>Stuart Marshall ( STMA6 )</v>
          </cell>
          <cell r="N394" t="str">
            <v>Recording, Retrieval, Storage, Use</v>
          </cell>
          <cell r="O394"/>
          <cell r="P394" t="str">
            <v>Direction (s.254 of Health &amp;amp; Social Care Act 2012)</v>
          </cell>
          <cell r="Q394" t="str">
            <v>Data Controller</v>
          </cell>
          <cell r="S394"/>
          <cell r="T394" t="str">
            <v>The data subject has given consent to the processing of his or her personal data for one or more specific purposes</v>
          </cell>
          <cell r="U394"/>
          <cell r="W394" t="str">
            <v>Yes</v>
          </cell>
          <cell r="X394" t="str">
            <v>Yes</v>
          </cell>
          <cell r="Y394" t="str">
            <v>Yes</v>
          </cell>
          <cell r="Z394" t="str">
            <v>No</v>
          </cell>
          <cell r="AA394" t="str">
            <v>Yes</v>
          </cell>
          <cell r="AB394" t="str">
            <v>Yes</v>
          </cell>
          <cell r="AC394" t="str">
            <v>Yes</v>
          </cell>
          <cell r="AD394" t="str">
            <v>Yes</v>
          </cell>
          <cell r="AE394" t="str">
            <v>Exception (Please specify)</v>
          </cell>
          <cell r="AF394" t="str">
            <v>Up to point where user ceases to log in to platform services</v>
          </cell>
          <cell r="AG394" t="str">
            <v>Yes</v>
          </cell>
          <cell r="AI394" t="e">
            <v>#N/A</v>
          </cell>
        </row>
        <row r="395">
          <cell r="A395" t="str">
            <v>IAR0000611</v>
          </cell>
          <cell r="B395">
            <v>6</v>
          </cell>
          <cell r="C395" t="str">
            <v>Kate Croft (KACR3)</v>
          </cell>
          <cell r="D395">
            <v>43224.497088344899</v>
          </cell>
          <cell r="F395" t="str">
            <v>Mental Health and Learning Disabilities Data Set</v>
          </cell>
          <cell r="G395" t="str">
            <v xml:space="preserve">The Mental Health and Learning Disabilities Data Set (MHLDDS) contains record-level data about the care of adults who are in contact with NHS funded secondary care mental health, learning disabilities or autism spectrum disorder services. </v>
          </cell>
          <cell r="H395" t="str">
            <v>01/09/2014</v>
          </cell>
          <cell r="I395" t="str">
            <v>31/12/2015</v>
          </cell>
          <cell r="J395" t="str">
            <v>Of a confidential or personal nature relating to patients, service users or the public</v>
          </cell>
          <cell r="K395" t="str">
            <v>Mental Health Services Data Set P0283/02</v>
          </cell>
          <cell r="L395" t="str">
            <v>Kate Croft ( KACR3 )</v>
          </cell>
          <cell r="M395" t="str">
            <v>Rebecca Lee ( RELE1 )</v>
          </cell>
          <cell r="N395" t="str">
            <v>Adaptation or alteration, Alignment or combination, Consultation, Disclosure by transmission, Dissemination or otherwise making available, Not sure, Restriction, Storage, Structuring</v>
          </cell>
          <cell r="O395"/>
          <cell r="P395" t="str">
            <v>Commencement order</v>
          </cell>
          <cell r="Q395" t="str">
            <v>Data Controller</v>
          </cell>
          <cell r="S395"/>
          <cell r="T395" t="str">
            <v>Processing is necessary for compliance with a legal obligation to which the controller is subject, Processing is necessary for the performance of a task carried out in the public interest or in the exercise of official authority vested in the controller</v>
          </cell>
          <cell r="U395"/>
          <cell r="W395" t="str">
            <v>Yes</v>
          </cell>
          <cell r="X395" t="str">
            <v>Yes</v>
          </cell>
          <cell r="Y395" t="str">
            <v>Yes</v>
          </cell>
          <cell r="Z395" t="str">
            <v>Yes</v>
          </cell>
          <cell r="AA395" t="str">
            <v>Yes</v>
          </cell>
          <cell r="AB395" t="str">
            <v>Yes</v>
          </cell>
          <cell r="AC395" t="str">
            <v>No, but a Privacy Impact Assessment (PIA) exists</v>
          </cell>
          <cell r="AD395" t="str">
            <v>Yes</v>
          </cell>
          <cell r="AE395" t="str">
            <v>20 years</v>
          </cell>
          <cell r="AF395"/>
          <cell r="AG395" t="str">
            <v>No</v>
          </cell>
          <cell r="AI395" t="e">
            <v>#N/A</v>
          </cell>
        </row>
        <row r="396">
          <cell r="A396" t="str">
            <v>IAR0000612</v>
          </cell>
          <cell r="B396">
            <v>4</v>
          </cell>
          <cell r="C396" t="str">
            <v>Kate Croft (KACR3)</v>
          </cell>
          <cell r="D396">
            <v>43224.4974681366</v>
          </cell>
          <cell r="F396" t="str">
            <v>Mental Health Minimum Data Set</v>
          </cell>
          <cell r="G396" t="str">
            <v>The Mental Health Minimum Data Set (MHMDS) contains record-level data about the care of adults who are in contact with NHS funded secondary care mental health services.</v>
          </cell>
          <cell r="H396" t="str">
            <v>01/04/2003</v>
          </cell>
          <cell r="I396" t="str">
            <v>31/08/2014</v>
          </cell>
          <cell r="J396" t="str">
            <v>Of a confidential or personal nature relating to patients, service users or the public</v>
          </cell>
          <cell r="K396" t="str">
            <v>Mental Health Services Data Set P0283/02</v>
          </cell>
          <cell r="L396" t="str">
            <v>Kate Croft ( KACR3 )</v>
          </cell>
          <cell r="M396" t="str">
            <v>Rebecca Lee ( RELE1 )</v>
          </cell>
          <cell r="N396" t="str">
            <v>Adaptation or alteration, Alignment or combination, Consultation, Disclosure by transmission, Dissemination or otherwise making available, Not sure, Storage, Structuring</v>
          </cell>
          <cell r="O396"/>
          <cell r="P396" t="str">
            <v>Commencement order</v>
          </cell>
          <cell r="Q396" t="str">
            <v>Data Controller</v>
          </cell>
          <cell r="S396"/>
          <cell r="T396" t="str">
            <v>Processing is necessary for compliance with a legal obligation to which the controller is subject, Processing is necessary for the performance of a task carried out in the public interest or in the exercise of official authority vested in the controller</v>
          </cell>
          <cell r="U396"/>
          <cell r="W396" t="str">
            <v>Yes</v>
          </cell>
          <cell r="X396" t="str">
            <v>Yes</v>
          </cell>
          <cell r="Y396" t="str">
            <v>Yes</v>
          </cell>
          <cell r="Z396" t="str">
            <v>Yes</v>
          </cell>
          <cell r="AA396" t="str">
            <v>Yes</v>
          </cell>
          <cell r="AB396" t="str">
            <v>Yes</v>
          </cell>
          <cell r="AC396" t="str">
            <v>No, but a Privacy Impact Assessment (PIA) exists</v>
          </cell>
          <cell r="AD396" t="str">
            <v>Yes</v>
          </cell>
          <cell r="AE396" t="str">
            <v>20 years</v>
          </cell>
          <cell r="AF396"/>
          <cell r="AG396" t="str">
            <v>No</v>
          </cell>
          <cell r="AI396" t="e">
            <v>#N/A</v>
          </cell>
        </row>
        <row r="397">
          <cell r="A397" t="str">
            <v>IAR0000613</v>
          </cell>
          <cell r="B397">
            <v>7</v>
          </cell>
          <cell r="C397" t="str">
            <v>Mark Hillman (MZH)</v>
          </cell>
          <cell r="D397">
            <v>43215.643660648202</v>
          </cell>
          <cell r="F397" t="str">
            <v>Abdominal Aortic Aneurysm CIS (AAA) (IAR Ref: 892)</v>
          </cell>
          <cell r="G397" t="str">
            <v>To provide cohorts of male patients from NHAIS to Northgate who manage the screening programme.</v>
          </cell>
          <cell r="H397" t="str">
            <v>01/07/2009</v>
          </cell>
          <cell r="I397"/>
          <cell r="J397" t="str">
            <v>Of a confidential or personal nature relating to patients, service users or the public</v>
          </cell>
          <cell r="K397" t="str">
            <v>Abdominal Aortic Aneurysm (AAA) SSPI - Release 1-0 P0557/07</v>
          </cell>
          <cell r="L397" t="str">
            <v>Mark Hillman ( MZH )</v>
          </cell>
          <cell r="M397" t="str">
            <v>Anita Bunt ( ANBU ),Michael Presneill ( MIPR1 ),Nikki Fish ( NIFI )</v>
          </cell>
          <cell r="N397" t="str">
            <v>Adaptation or alteration, Disclosure by transmission, Dissemination or otherwise making available, Erasure or destruction, Organisation, Recording, Retrieval, Storage, Structuring, Use</v>
          </cell>
          <cell r="O397"/>
          <cell r="P397" t="str">
            <v>Direction (s.254 of Health &amp;amp; Social Care Act 2012)</v>
          </cell>
          <cell r="Q397" t="str">
            <v>Data Processor</v>
          </cell>
          <cell r="S397"/>
          <cell r="U397"/>
          <cell r="V397" t="str">
            <v>Yes</v>
          </cell>
          <cell r="X397" t="str">
            <v>Yes</v>
          </cell>
          <cell r="Y397" t="str">
            <v>Yes</v>
          </cell>
          <cell r="Z397" t="str">
            <v>Yes</v>
          </cell>
          <cell r="AA397" t="str">
            <v>Yes</v>
          </cell>
          <cell r="AB397" t="str">
            <v>Yes</v>
          </cell>
          <cell r="AC397" t="str">
            <v>Yes</v>
          </cell>
          <cell r="AD397" t="str">
            <v>Yes</v>
          </cell>
          <cell r="AE397" t="str">
            <v>Exception (Please specify)</v>
          </cell>
          <cell r="AF397" t="str">
            <v xml:space="preserve">Indefinate </v>
          </cell>
          <cell r="AG397" t="str">
            <v>Yes</v>
          </cell>
          <cell r="AH397" t="str">
            <v>No</v>
          </cell>
        </row>
        <row r="398">
          <cell r="A398" t="str">
            <v>IAR0000614</v>
          </cell>
          <cell r="B398">
            <v>4</v>
          </cell>
          <cell r="C398" t="str">
            <v>Nicholas Cooney (NICO5)</v>
          </cell>
          <cell r="D398">
            <v>43209.6929822569</v>
          </cell>
          <cell r="F398" t="str">
            <v>Estates Security Systems (Access Control)</v>
          </cell>
          <cell r="G398" t="str">
            <v xml:space="preserve">NHS Digital operate 3 access control systems at the following locations Leeds Vantage House and Whitehall 2, Leeds Trevelyan Square and Exeter. </v>
          </cell>
          <cell r="H398"/>
          <cell r="I398"/>
          <cell r="J398" t="str">
            <v>Other confidential or personal data (e.g. finance or contracts etc)</v>
          </cell>
          <cell r="K398" t="str">
            <v>Physical Security and Investigation P0566/02</v>
          </cell>
          <cell r="L398" t="str">
            <v>Nicholas Cooney ( NICO5 )</v>
          </cell>
          <cell r="N398" t="str">
            <v>Erasure or destruction, Recording, Storage, Use</v>
          </cell>
          <cell r="O398"/>
          <cell r="P398" t="str">
            <v>Additional functions (s.270 of Health and Social Care Act 2012)</v>
          </cell>
          <cell r="Q398" t="str">
            <v>Data Controller</v>
          </cell>
          <cell r="S398"/>
          <cell r="T398" t="str">
            <v>Processing is necessary for the performance of a task carried out in the public interest or in the exercise of official authority vested in the controller, The data subject has given consent to the processing of his or her personal data for one or more specific purposes</v>
          </cell>
          <cell r="U398"/>
          <cell r="W398" t="str">
            <v>Yes</v>
          </cell>
          <cell r="X398" t="str">
            <v>No</v>
          </cell>
          <cell r="Y398" t="str">
            <v>Yes</v>
          </cell>
          <cell r="Z398" t="str">
            <v>No</v>
          </cell>
          <cell r="AA398" t="str">
            <v>No</v>
          </cell>
          <cell r="AB398" t="str">
            <v>Yes</v>
          </cell>
          <cell r="AC398" t="str">
            <v>Yes</v>
          </cell>
          <cell r="AD398" t="str">
            <v>Yes</v>
          </cell>
          <cell r="AE398" t="str">
            <v>Exception (Please specify)</v>
          </cell>
          <cell r="AF398" t="str">
            <v xml:space="preserve">For the duration of employment in order for staff to obtain access to buildings. </v>
          </cell>
          <cell r="AG398" t="str">
            <v>No</v>
          </cell>
          <cell r="AI398" t="str">
            <v>IAR0000614</v>
          </cell>
        </row>
        <row r="399">
          <cell r="A399" t="str">
            <v>IAR0000615</v>
          </cell>
          <cell r="B399">
            <v>4</v>
          </cell>
          <cell r="C399" t="str">
            <v>Mark Hillman (MZH)</v>
          </cell>
          <cell r="D399">
            <v>43215.644455636597</v>
          </cell>
          <cell r="F399" t="str">
            <v>NORTHERN-IRELAND Abdominal Aortic Aneurysm (AAA) (IAR Ref: 927)</v>
          </cell>
          <cell r="G399" t="str">
            <v>To provide cohorts of male patients from NHAIS NI to Northgate who manage the screening programme.</v>
          </cell>
          <cell r="H399" t="str">
            <v>01/06/2012</v>
          </cell>
          <cell r="I399"/>
          <cell r="J399" t="str">
            <v>Of a confidential or personal nature relating to patients, service users or the public</v>
          </cell>
          <cell r="K399" t="str">
            <v>Northern Ireland Abdominal Aortic Aneurysm (NI AAA) P0601/01</v>
          </cell>
          <cell r="L399" t="str">
            <v>Mark Hillman ( MZH )</v>
          </cell>
          <cell r="M399" t="str">
            <v>Anita Bunt ( ANBU ),Michael Presneill ( MIPR1 ),Nikki Fish ( NIFI )</v>
          </cell>
          <cell r="N399" t="str">
            <v>Adaptation or alteration, Disclosure by transmission, Dissemination or otherwise making available, Recording, Retrieval, Storage, Use</v>
          </cell>
          <cell r="O399"/>
          <cell r="P399" t="str">
            <v>Direction (s.254 of Health &amp;amp; Social Care Act 2012)</v>
          </cell>
          <cell r="Q399" t="str">
            <v>Data Processor</v>
          </cell>
          <cell r="S399"/>
          <cell r="U399"/>
          <cell r="V399" t="str">
            <v>Yes</v>
          </cell>
          <cell r="X399" t="str">
            <v>Yes</v>
          </cell>
          <cell r="Y399" t="str">
            <v>Yes</v>
          </cell>
          <cell r="Z399" t="str">
            <v>Yes</v>
          </cell>
          <cell r="AA399" t="str">
            <v>Yes</v>
          </cell>
          <cell r="AB399" t="str">
            <v>Yes</v>
          </cell>
          <cell r="AC399" t="str">
            <v>Yes</v>
          </cell>
          <cell r="AD399" t="str">
            <v>Yes</v>
          </cell>
          <cell r="AE399" t="str">
            <v>Exception (Please specify)</v>
          </cell>
          <cell r="AF399" t="str">
            <v>Indefinate</v>
          </cell>
          <cell r="AG399" t="str">
            <v>Yes</v>
          </cell>
          <cell r="AH399" t="str">
            <v>No</v>
          </cell>
        </row>
        <row r="400">
          <cell r="A400" t="str">
            <v>IAR0000616</v>
          </cell>
          <cell r="B400">
            <v>7</v>
          </cell>
          <cell r="C400" t="str">
            <v>Mark Hillman (MZH)</v>
          </cell>
          <cell r="D400">
            <v>43215.646304548602</v>
          </cell>
          <cell r="F400" t="str">
            <v>Breast Screening Information Service (IAR Ref: 1387)</v>
          </cell>
          <cell r="G400" t="str">
            <v>Under the Securing our Future (SoF) Programme, Public Health England has reorganised and rationalised screening and associated quality assurance (QA) services.  As part of this process, some data aggregation and analysis functions that were carried out manually by QA must be automated as a matter of urgency.  This includes the process for aggregating central data returns (‘KC’ returns) from the 80 instances of the National Breast Screening System (NBSS).</v>
          </cell>
          <cell r="H400" t="str">
            <v>01/07/2016</v>
          </cell>
          <cell r="I400"/>
          <cell r="J400" t="str">
            <v>Of a confidential or personal nature relating to patients, service users or the public</v>
          </cell>
          <cell r="K400" t="str">
            <v>Breast Screening P0557/02</v>
          </cell>
          <cell r="L400" t="str">
            <v>Mark Hillman ( MZH )</v>
          </cell>
          <cell r="M400" t="str">
            <v>Anita Bunt ( ANBU ),Michael Presneill ( MIPR1 ),Jill Tonkin ( JST )</v>
          </cell>
          <cell r="N400" t="str">
            <v>Adaptation or alteration, Dissemination or otherwise making available, Organisation, Recording, Retrieval, Storage, Structuring, Use</v>
          </cell>
          <cell r="O400"/>
          <cell r="P400" t="str">
            <v>Direction (s.254 of Health &amp;amp; Social Care Act 2012)</v>
          </cell>
          <cell r="Q400" t="str">
            <v>Data Processor</v>
          </cell>
          <cell r="S400"/>
          <cell r="U400"/>
          <cell r="V400" t="str">
            <v>Yes</v>
          </cell>
          <cell r="X400" t="str">
            <v>Yes</v>
          </cell>
          <cell r="Y400" t="str">
            <v>Yes</v>
          </cell>
          <cell r="Z400" t="str">
            <v>Yes</v>
          </cell>
          <cell r="AA400" t="str">
            <v>Yes</v>
          </cell>
          <cell r="AB400" t="str">
            <v>Yes</v>
          </cell>
          <cell r="AC400" t="str">
            <v>Yes</v>
          </cell>
          <cell r="AD400" t="str">
            <v>Yes</v>
          </cell>
          <cell r="AE400" t="str">
            <v>Exception (Please specify)</v>
          </cell>
          <cell r="AF400" t="str">
            <v>Indefinate</v>
          </cell>
          <cell r="AG400" t="str">
            <v>Yes</v>
          </cell>
          <cell r="AH400" t="str">
            <v>No</v>
          </cell>
        </row>
        <row r="401">
          <cell r="A401" t="str">
            <v>IAR0000617</v>
          </cell>
          <cell r="B401">
            <v>3</v>
          </cell>
          <cell r="C401" t="str">
            <v>Mark Hillman (MZH)</v>
          </cell>
          <cell r="D401">
            <v>43215.6468487616</v>
          </cell>
          <cell r="F401" t="str">
            <v>Bowel Cancer Screening (IAR Ref: 893)</v>
          </cell>
          <cell r="G401" t="str">
            <v>The Bowel Cancer Screening service identifies and invites eligible men and women (aged between 60 and 74) to participate in FOBT bowel cancer screening.  The service also identifies and invites eligible men and women who reach the age 55 to participate in the ‘NHS bowel scope’ cancer screening test.</v>
          </cell>
          <cell r="H401" t="str">
            <v>01/06/2006</v>
          </cell>
          <cell r="I401"/>
          <cell r="J401" t="str">
            <v>Of a confidential or personal nature relating to patients, service users or the public</v>
          </cell>
          <cell r="K401" t="str">
            <v>Bowel Cancer Screening P0557/01</v>
          </cell>
          <cell r="L401" t="str">
            <v>Mark Hillman ( MZH )</v>
          </cell>
          <cell r="M401" t="str">
            <v>Anita Bunt ( ANBU ),Michael Presneill ( MIPR1 ),Nikki Fish ( NIFI )</v>
          </cell>
          <cell r="N401" t="str">
            <v>Adaptation or alteration, Disclosure by transmission, Dissemination or otherwise making available, Erasure or destruction, Organisation, Recording, Retrieval, Storage, Structuring, Use</v>
          </cell>
          <cell r="O401"/>
          <cell r="P401" t="str">
            <v>Direction (s.254 of Health &amp;amp; Social Care Act 2012)</v>
          </cell>
          <cell r="Q401" t="str">
            <v>Data Processor</v>
          </cell>
          <cell r="S401"/>
          <cell r="U401"/>
          <cell r="V401" t="str">
            <v>Yes</v>
          </cell>
          <cell r="X401" t="str">
            <v>Yes</v>
          </cell>
          <cell r="Y401" t="str">
            <v>Yes</v>
          </cell>
          <cell r="Z401" t="str">
            <v>Yes</v>
          </cell>
          <cell r="AA401" t="str">
            <v>Yes</v>
          </cell>
          <cell r="AB401" t="str">
            <v>Yes</v>
          </cell>
          <cell r="AC401" t="str">
            <v>Yes</v>
          </cell>
          <cell r="AD401" t="str">
            <v>Yes</v>
          </cell>
          <cell r="AE401" t="str">
            <v>Exception (Please specify)</v>
          </cell>
          <cell r="AF401" t="str">
            <v>Indefinate</v>
          </cell>
          <cell r="AG401" t="str">
            <v>Yes</v>
          </cell>
          <cell r="AH401" t="str">
            <v>No</v>
          </cell>
        </row>
        <row r="402">
          <cell r="A402" t="str">
            <v>IAR0000618</v>
          </cell>
          <cell r="B402">
            <v>4</v>
          </cell>
          <cell r="C402" t="str">
            <v>Mark Hillman (MZH)</v>
          </cell>
          <cell r="D402">
            <v>43215.6478488426</v>
          </cell>
          <cell r="F402" t="str">
            <v>Breast Screening Select (IAR Ref: 1385)</v>
          </cell>
          <cell r="G402" t="str">
            <v>The Breast Screening Select (BS-Select) System is used to select women for screening and maintains an electronic register of patients on the lists of NHS family doctors. This information is used to identify women eligible for screening.</v>
          </cell>
          <cell r="H402" t="str">
            <v>01/06/2017</v>
          </cell>
          <cell r="I402"/>
          <cell r="J402" t="str">
            <v>Of a confidential or personal nature relating to patients, service users or the public</v>
          </cell>
          <cell r="K402" t="str">
            <v>Breast Screening P0557/02</v>
          </cell>
          <cell r="L402" t="str">
            <v>Mark Hillman ( MZH )</v>
          </cell>
          <cell r="M402" t="str">
            <v>Anita Bunt ( ANBU ),Michael Presneill ( MIPR1 ),Jill Jobson ( JTT )</v>
          </cell>
          <cell r="N402" t="str">
            <v>Adaptation or alteration, Disclosure by transmission, Dissemination or otherwise making available, Erasure or destruction, Organisation, Recording, Retrieval, Storage, Structuring, Use</v>
          </cell>
          <cell r="O402"/>
          <cell r="P402" t="str">
            <v>Direction (s.254 of Health &amp;amp; Social Care Act 2012)</v>
          </cell>
          <cell r="Q402" t="str">
            <v>Data Processor</v>
          </cell>
          <cell r="S402"/>
          <cell r="U402"/>
          <cell r="V402" t="str">
            <v>Yes</v>
          </cell>
          <cell r="X402" t="str">
            <v>Yes</v>
          </cell>
          <cell r="Y402" t="str">
            <v>Yes</v>
          </cell>
          <cell r="Z402" t="str">
            <v>Yes</v>
          </cell>
          <cell r="AA402" t="str">
            <v>Yes</v>
          </cell>
          <cell r="AB402" t="str">
            <v>Yes</v>
          </cell>
          <cell r="AC402" t="str">
            <v>Yes</v>
          </cell>
          <cell r="AD402" t="str">
            <v>Yes</v>
          </cell>
          <cell r="AE402" t="str">
            <v>Exception (Please specify)</v>
          </cell>
          <cell r="AF402" t="str">
            <v>Indefinate</v>
          </cell>
          <cell r="AG402" t="str">
            <v>Yes</v>
          </cell>
          <cell r="AH402" t="str">
            <v>No</v>
          </cell>
        </row>
        <row r="403">
          <cell r="A403" t="str">
            <v>IAR0000619</v>
          </cell>
          <cell r="B403">
            <v>3</v>
          </cell>
          <cell r="C403" t="str">
            <v>Kathryn Anderson (KAAN3)</v>
          </cell>
          <cell r="D403">
            <v>43231.665902349501</v>
          </cell>
          <cell r="F403" t="str">
            <v>NHS Digtial Image and Video Library</v>
          </cell>
          <cell r="G403" t="str">
            <v>Holds images of videos of individuals (NHS digital staff) and patients.</v>
          </cell>
          <cell r="H403" t="str">
            <v>18/04/2018</v>
          </cell>
          <cell r="I403"/>
          <cell r="J403" t="str">
            <v>Of a confidential or personal nature relating to patients, service users or the public</v>
          </cell>
          <cell r="K403" t="str">
            <v>Design and Publications P0404/08</v>
          </cell>
          <cell r="L403" t="str">
            <v>Chris Bunting</v>
          </cell>
          <cell r="M403" t="str">
            <v>Christopher Dayman ( CHDA1 )</v>
          </cell>
          <cell r="N403" t="str">
            <v>Adaptation or alteration, Disclosure by transmission, Dissemination or otherwise making available, Erasure or destruction, Not sure, Organisation, Recording, Retrieval, Storage, Use</v>
          </cell>
          <cell r="O403"/>
          <cell r="P403" t="str">
            <v>Non-mandatory request (s. 255 of Health &amp;amp; Social Care Act 2012)</v>
          </cell>
          <cell r="Q403" t="str">
            <v>Data Controller</v>
          </cell>
          <cell r="S403"/>
          <cell r="T403" t="str">
            <v>The data subject has given consent to the processing of his or her personal data for one or more specific purposes</v>
          </cell>
          <cell r="U403"/>
          <cell r="W403" t="str">
            <v>Yes</v>
          </cell>
          <cell r="X403" t="str">
            <v>No</v>
          </cell>
          <cell r="Y403" t="str">
            <v>Yes</v>
          </cell>
          <cell r="Z403" t="str">
            <v>Yes</v>
          </cell>
          <cell r="AA403" t="str">
            <v>No</v>
          </cell>
          <cell r="AB403" t="str">
            <v>Yes</v>
          </cell>
          <cell r="AC403" t="str">
            <v>No</v>
          </cell>
          <cell r="AD403" t="str">
            <v>Yes</v>
          </cell>
          <cell r="AE403" t="str">
            <v>3 years</v>
          </cell>
          <cell r="AF403"/>
          <cell r="AG403" t="str">
            <v>Yes</v>
          </cell>
          <cell r="AI403" t="e">
            <v>#N/A</v>
          </cell>
        </row>
        <row r="404">
          <cell r="A404" t="str">
            <v>IAR0000620</v>
          </cell>
          <cell r="B404">
            <v>2</v>
          </cell>
          <cell r="C404" t="str">
            <v>Kathryn Anderson (KAAN3)</v>
          </cell>
          <cell r="D404">
            <v>43231.525198067102</v>
          </cell>
          <cell r="F404" t="str">
            <v>Email communication list</v>
          </cell>
          <cell r="G404" t="str">
            <v>A set of various email lists which is held in CRM.  For operational marketing comms purposes and bulletins.  Majority are used for operational comms with organisations.</v>
          </cell>
          <cell r="H404" t="str">
            <v>18/04/2018</v>
          </cell>
          <cell r="I404"/>
          <cell r="J404" t="str">
            <v>Of a confidential or personal nature relating to patients, service users or the public</v>
          </cell>
          <cell r="K404" t="str">
            <v>Digital Communications P0404/03</v>
          </cell>
          <cell r="L404" t="str">
            <v xml:space="preserve">Sally Brown </v>
          </cell>
          <cell r="N404" t="str">
            <v>Consultation, Disclosure by transmission, Dissemination or otherwise making available, Erasure or destruction, Retrieval, Storage, Use</v>
          </cell>
          <cell r="O404"/>
          <cell r="P404" t="str">
            <v>Additional functions (s.270 of Health and Social Care Act 2012), Commencement order, Direction (s.254 of Health &amp;amp; Social Care Act 2012), Mandatory Request (s. 255 of Health &amp;amp; Social Care Act 2012), Non-mandatory request (s. 255 of Health &amp;amp; Social Care Act 2012), Not sure</v>
          </cell>
          <cell r="Q404" t="str">
            <v>Sub-Data Processor</v>
          </cell>
          <cell r="S404"/>
          <cell r="U404"/>
          <cell r="X404" t="str">
            <v>No</v>
          </cell>
          <cell r="Y404" t="str">
            <v>Yes</v>
          </cell>
          <cell r="Z404" t="str">
            <v>No</v>
          </cell>
          <cell r="AA404" t="str">
            <v>Yes</v>
          </cell>
          <cell r="AB404" t="str">
            <v>Yes</v>
          </cell>
          <cell r="AC404" t="str">
            <v>No</v>
          </cell>
          <cell r="AD404" t="str">
            <v>Yes</v>
          </cell>
          <cell r="AE404" t="str">
            <v>3 years</v>
          </cell>
          <cell r="AF404"/>
          <cell r="AG404" t="str">
            <v>Yes</v>
          </cell>
          <cell r="AH404" t="str">
            <v>No</v>
          </cell>
        </row>
        <row r="405">
          <cell r="A405" t="str">
            <v>IAR0000621</v>
          </cell>
          <cell r="B405">
            <v>2</v>
          </cell>
          <cell r="C405" t="str">
            <v>Mashuk Reza (MARE12)</v>
          </cell>
          <cell r="D405">
            <v>43208.524660729199</v>
          </cell>
          <cell r="F405" t="str">
            <v>Social media Communications</v>
          </cell>
          <cell r="G405" t="str">
            <v xml:space="preserve">NHS digital social media channels which includes: Twitter, Linkdn and YouTube; and some blog channels.  </v>
          </cell>
          <cell r="H405" t="str">
            <v>18/04/2018</v>
          </cell>
          <cell r="I405"/>
          <cell r="J405" t="str">
            <v>Of a confidential or personal nature relating to patients, service users or the public</v>
          </cell>
          <cell r="K405"/>
          <cell r="L405" t="str">
            <v>Freya Grummit</v>
          </cell>
          <cell r="M405" t="str">
            <v>Gregor Jones,Chad Welch</v>
          </cell>
          <cell r="N405" t="str">
            <v>Disclosure by transmission, Erasure or destruction, Not sure, Organisation, Recording, Retrieval, Storage, Use</v>
          </cell>
          <cell r="O405"/>
          <cell r="P405" t="str">
            <v>Non-mandatory request (s. 255 of Health &amp;amp; Social Care Act 2012), Not sure</v>
          </cell>
          <cell r="Q405" t="str">
            <v>Data Processor</v>
          </cell>
          <cell r="S405"/>
          <cell r="U405"/>
          <cell r="V405" t="str">
            <v>Unknown</v>
          </cell>
          <cell r="X405" t="str">
            <v>No</v>
          </cell>
          <cell r="Y405" t="str">
            <v>Yes</v>
          </cell>
          <cell r="Z405" t="str">
            <v>Yes</v>
          </cell>
          <cell r="AA405" t="str">
            <v>Yes</v>
          </cell>
          <cell r="AB405" t="str">
            <v>Not sure</v>
          </cell>
          <cell r="AC405" t="str">
            <v>No</v>
          </cell>
          <cell r="AD405" t="str">
            <v>Yes</v>
          </cell>
          <cell r="AE405" t="str">
            <v>3 years</v>
          </cell>
          <cell r="AF405"/>
          <cell r="AG405" t="str">
            <v>Yes</v>
          </cell>
          <cell r="AH405" t="str">
            <v>No</v>
          </cell>
        </row>
        <row r="406">
          <cell r="A406" t="str">
            <v>IAR0000622</v>
          </cell>
          <cell r="B406">
            <v>7</v>
          </cell>
          <cell r="C406" t="str">
            <v>Nicholas Cooney (NICO5)</v>
          </cell>
          <cell r="D406">
            <v>43213.449345949099</v>
          </cell>
          <cell r="F406" t="str">
            <v xml:space="preserve">National Security Vetting Spreadsheet </v>
          </cell>
          <cell r="G406" t="str">
            <v xml:space="preserve">The Data Security Centre currently maintains a spreadsheet in respect of individuals (staff, temporary workers, contractors and suppliers) who have been sponsored to obtain National Security Vetting with the United Kingdom Security Vetting (HMG). </v>
          </cell>
          <cell r="H406"/>
          <cell r="I406"/>
          <cell r="J406" t="str">
            <v>Of a confidential or personal nature relating to staff</v>
          </cell>
          <cell r="K406" t="str">
            <v>Physical Security and Investigation P0566/02</v>
          </cell>
          <cell r="L406" t="str">
            <v>Nicholas Cooney ( NICO5 )</v>
          </cell>
          <cell r="N406" t="str">
            <v>Dissemination or otherwise making available, Recording, Storage, Use</v>
          </cell>
          <cell r="O406"/>
          <cell r="P406" t="str">
            <v>Additional functions (s.270 of Health and Social Care Act 2012)</v>
          </cell>
          <cell r="Q406" t="str">
            <v>Data Controller</v>
          </cell>
          <cell r="S406"/>
          <cell r="T406" t="str">
            <v>Processing is necessary for the performance of a contract to which the data subject is party or in order to take steps at the request of the data subject prior to entering into a contract, Processing is necessary for the performance of a task carried out in the public interest or in the exercise of official authority vested in the controller</v>
          </cell>
          <cell r="U406"/>
          <cell r="W406" t="str">
            <v>Yes</v>
          </cell>
          <cell r="X406" t="str">
            <v>No</v>
          </cell>
          <cell r="Y406" t="str">
            <v>Yes</v>
          </cell>
          <cell r="Z406" t="str">
            <v>No</v>
          </cell>
          <cell r="AA406" t="str">
            <v>No</v>
          </cell>
          <cell r="AB406" t="str">
            <v>Yes</v>
          </cell>
          <cell r="AC406" t="str">
            <v>Yes</v>
          </cell>
          <cell r="AD406" t="str">
            <v>Yes</v>
          </cell>
          <cell r="AE406" t="str">
            <v>Exception (Please specify)</v>
          </cell>
          <cell r="AF406" t="str">
            <v xml:space="preserve">Data will be retained in accordance with Records Management Policy and HMG/UKSV policy for the prupose of National Security Vetting </v>
          </cell>
          <cell r="AG406" t="str">
            <v>No</v>
          </cell>
          <cell r="AI406" t="str">
            <v>IAR0000622</v>
          </cell>
        </row>
        <row r="407">
          <cell r="A407" t="str">
            <v>IAR0000625</v>
          </cell>
          <cell r="B407">
            <v>6</v>
          </cell>
          <cell r="C407" t="str">
            <v>Ian Lowry (IALO)</v>
          </cell>
          <cell r="D407">
            <v>43234.4051952546</v>
          </cell>
          <cell r="F407" t="str">
            <v xml:space="preserve">Patients' Electronic Prescription  </v>
          </cell>
          <cell r="G407" t="str">
            <v>To facilitate the Electronic Prescription Service, a patient's electronic prescription information is generated and digitally signed by the prescriber and transmitted to the national service for collection by a pharmacy, to supply the prescribed medication to the patient.  Thereafter, the medication supplied to the patient and any reimbursement information is transmitted to the NHS BSA via the national service.    
For the purposes of clarity this entry on the Register will cover the following EPS related services:
1) Prescription Tracker (normal mode and business continuity mode)
2) Prescription Admin Tool (enables the management of individual prescription queries by NHS Digital clinicians) 
3) EPS message extracts for clinical assurance / technical support to live service
4) Nomination audit reports</v>
          </cell>
          <cell r="H407" t="str">
            <v>04/02/2005</v>
          </cell>
          <cell r="I407"/>
          <cell r="J407" t="str">
            <v>Of a confidential or personal nature relating to patients, service users or the public</v>
          </cell>
          <cell r="K407" t="str">
            <v>Electronic Prescription Service Core P0581/01</v>
          </cell>
          <cell r="L407" t="str">
            <v>Ian Lowry ( IALO )</v>
          </cell>
          <cell r="M407" t="str">
            <v>Rich Cole ( RICO3 )</v>
          </cell>
          <cell r="N407" t="str">
            <v>Storage, Use</v>
          </cell>
          <cell r="O407"/>
          <cell r="P407" t="str">
            <v>Additional functions (s.270 of Health and Social Care Act 2012), Direction (s.254 of Health &amp;amp; Social Care Act 2012)</v>
          </cell>
          <cell r="Q407" t="str">
            <v>Data Controller</v>
          </cell>
          <cell r="S407"/>
          <cell r="T407" t="str">
            <v>Processing is necessary for compliance with a legal obligation to which the controller is subject, The data subject has given consent to the processing of his or her personal data for one or more specific purposes</v>
          </cell>
          <cell r="U407"/>
          <cell r="W407" t="str">
            <v>Yes</v>
          </cell>
          <cell r="X407" t="str">
            <v>Yes</v>
          </cell>
          <cell r="Y407" t="str">
            <v>Yes</v>
          </cell>
          <cell r="Z407" t="str">
            <v>Yes</v>
          </cell>
          <cell r="AA407" t="str">
            <v>Yes</v>
          </cell>
          <cell r="AB407" t="str">
            <v>Yes</v>
          </cell>
          <cell r="AC407" t="str">
            <v>Yes</v>
          </cell>
          <cell r="AD407" t="str">
            <v>Yes</v>
          </cell>
          <cell r="AE407" t="str">
            <v>Exception (Please specify)</v>
          </cell>
          <cell r="AF407" t="str">
            <v xml:space="preserve">Legally, electronic prescriptions are retained for 6 months. If there is partial dispensing activtity within 6 months the prescription is retained </v>
          </cell>
          <cell r="AG407" t="str">
            <v>No</v>
          </cell>
          <cell r="AI407" t="str">
            <v>IAR0000625</v>
          </cell>
        </row>
        <row r="408">
          <cell r="A408" t="str">
            <v>IAR0000626</v>
          </cell>
          <cell r="B408">
            <v>6</v>
          </cell>
          <cell r="C408" t="str">
            <v>Stuart Richardson (STRI1)</v>
          </cell>
          <cell r="D408">
            <v>43214.463238159697</v>
          </cell>
          <cell r="F408" t="str">
            <v>SUS+ data - commissioning data (including but not limited to A&amp;E, OP, APC) stored in the SUS+</v>
          </cell>
          <cell r="G408" t="str">
            <v>All secondary care provided in England and paid for by the NHS should be reflected in one or more Commissioning Data Set (CDS) records or the Emergency Care Data Set (ECDS). These CDS and ECDS records are securely transmitted to NHS Digital and stored in the Secondary Uses Service Database (SUS+). Processing of the data is undertaken to derive additional fields for example for National Tariff and Hospital Episode Statistic purposes. Linkage is undertaken within SUS+ with data from the Personal Demographics Service (PDS) and may also be undertaken with other datasets held by NHSD outside of the SUS+ System. Services run from SUS+ include: SUS PbR Extract Service, SUS+ Extract for NHS Wales, HES and Data Quality Dashboard &amp; KPI Reports. A variety of documentation is held about SUS+, key elements of which are available on the internet site.</v>
          </cell>
          <cell r="H408" t="str">
            <v>01/04/2006</v>
          </cell>
          <cell r="I408"/>
          <cell r="J408" t="str">
            <v>Of a confidential or personal nature relating to patients, service users or the public</v>
          </cell>
          <cell r="K408" t="str">
            <v>SUS - DDC P0335/08</v>
          </cell>
          <cell r="L408" t="str">
            <v>Stuart Richardson ( STRI1 )</v>
          </cell>
          <cell r="M408" t="str">
            <v>James Salt ( JASA5 )</v>
          </cell>
          <cell r="N408" t="str">
            <v>Not sure</v>
          </cell>
          <cell r="O408"/>
          <cell r="P408" t="str">
            <v>Direction (s.254 of Health &amp;amp; Social Care Act 2012)</v>
          </cell>
          <cell r="Q408" t="str">
            <v>Data Controller</v>
          </cell>
          <cell r="S408"/>
          <cell r="T408" t="str">
            <v>Processing is necessary for compliance with a legal obligation to which the controller is subject</v>
          </cell>
          <cell r="U408"/>
          <cell r="W408" t="str">
            <v>Yes</v>
          </cell>
          <cell r="X408" t="str">
            <v>Yes</v>
          </cell>
          <cell r="Y408" t="str">
            <v>Yes</v>
          </cell>
          <cell r="Z408" t="str">
            <v>Yes</v>
          </cell>
          <cell r="AA408" t="str">
            <v>Yes</v>
          </cell>
          <cell r="AB408" t="str">
            <v>Yes</v>
          </cell>
          <cell r="AC408" t="str">
            <v>No, but a Privacy Impact Assessment (PIA) exists</v>
          </cell>
          <cell r="AD408" t="str">
            <v>Yes</v>
          </cell>
          <cell r="AE408" t="str">
            <v>20 years</v>
          </cell>
          <cell r="AF408"/>
          <cell r="AG408" t="str">
            <v>No</v>
          </cell>
          <cell r="AI408" t="e">
            <v>#N/A</v>
          </cell>
        </row>
        <row r="409">
          <cell r="A409" t="str">
            <v>IAR0000627</v>
          </cell>
          <cell r="B409">
            <v>10</v>
          </cell>
          <cell r="C409" t="str">
            <v>Paul Smith (PASM2)</v>
          </cell>
          <cell r="D409">
            <v>43210.689404594901</v>
          </cell>
          <cell r="F409" t="str">
            <v>NHSmail (NHS Digital usage)</v>
          </cell>
          <cell r="G409" t="str">
            <v xml:space="preserve">NHSmail is a secure collaboration service accredited to ‘Government OFFICIAL SENSITIVE’ status with clinical safety cases, approved by DH for sharing patient identifiable/sensitive information. 
This IA covers NHS Digital's local usage of the service.
</v>
          </cell>
          <cell r="H409" t="str">
            <v>2004</v>
          </cell>
          <cell r="I409" t="str">
            <v>31/03/2021</v>
          </cell>
          <cell r="J409" t="str">
            <v>Of a confidential or personal nature relating to staff</v>
          </cell>
          <cell r="K409" t="str">
            <v>ICT Services Delivery Support Function - DSF P0424/24</v>
          </cell>
          <cell r="L409" t="str">
            <v>Paul Smith ( PASM2 )</v>
          </cell>
          <cell r="M409" t="str">
            <v>Hafizur Rahman ( HARA1 ),Gordon Grieve ( GOGR ),James Townson ( JATO1 )</v>
          </cell>
          <cell r="N409" t="str">
            <v>Storage</v>
          </cell>
          <cell r="O409"/>
          <cell r="P409" t="str">
            <v>Additional functions (s.270 of Health and Social Care Act 2012)</v>
          </cell>
          <cell r="Q409" t="str">
            <v>Data Controller</v>
          </cell>
          <cell r="S409"/>
          <cell r="T409" t="str">
            <v>Processing is necessary for the performance of a task carried out in the public interest or in the exercise of official authority vested in the controller</v>
          </cell>
          <cell r="U409"/>
          <cell r="W409" t="str">
            <v>Yes</v>
          </cell>
          <cell r="X409" t="str">
            <v>No</v>
          </cell>
          <cell r="Y409" t="str">
            <v>Yes</v>
          </cell>
          <cell r="Z409" t="str">
            <v>No</v>
          </cell>
          <cell r="AA409" t="str">
            <v>No</v>
          </cell>
          <cell r="AB409" t="str">
            <v>Yes</v>
          </cell>
          <cell r="AC409" t="str">
            <v>Yes</v>
          </cell>
          <cell r="AD409" t="str">
            <v>Yes</v>
          </cell>
          <cell r="AE409" t="str">
            <v>Exception (Please specify)</v>
          </cell>
          <cell r="AF409" t="str">
            <v>Personal data relevant to the user/organisation held whilst NHSmail account is active. Inactive accounts are deleted after 180 days. NHSmail data stored for 180 days as per data retention policy.</v>
          </cell>
          <cell r="AG409" t="str">
            <v>No</v>
          </cell>
          <cell r="AI409" t="str">
            <v>IAR0000627</v>
          </cell>
        </row>
        <row r="410">
          <cell r="A410" t="str">
            <v>IAR0000628</v>
          </cell>
          <cell r="B410">
            <v>4</v>
          </cell>
          <cell r="C410" t="str">
            <v>Emmanuel Kyei (EMKY1)</v>
          </cell>
          <cell r="D410">
            <v>43223.464102627302</v>
          </cell>
          <cell r="F410" t="str">
            <v>NHS.UK - General Site Content</v>
          </cell>
          <cell r="G410"/>
          <cell r="H410" t="str">
            <v>20/04/2018</v>
          </cell>
          <cell r="I410"/>
          <cell r="J410" t="str">
            <v>Relating to non- confidential/ non- personal data</v>
          </cell>
          <cell r="K410" t="str">
            <v>NHS Choices Live Service (MVS) P0460/04</v>
          </cell>
          <cell r="L410" t="str">
            <v>Andy Callow ( ANCA8 )</v>
          </cell>
          <cell r="M410" t="str">
            <v>Seph O'Connell ( SEOC1 ),Charles Creswell ( CHCR1 )</v>
          </cell>
          <cell r="O410"/>
          <cell r="S410"/>
          <cell r="U410"/>
          <cell r="AB410" t="str">
            <v>Yes</v>
          </cell>
          <cell r="AC410" t="str">
            <v>Yes</v>
          </cell>
          <cell r="AD410" t="str">
            <v>No</v>
          </cell>
          <cell r="AF410"/>
          <cell r="AG410" t="str">
            <v>No</v>
          </cell>
          <cell r="AH410" t="str">
            <v>No</v>
          </cell>
        </row>
        <row r="411">
          <cell r="A411" t="str">
            <v>IAR0000629</v>
          </cell>
          <cell r="B411">
            <v>4</v>
          </cell>
          <cell r="C411" t="str">
            <v>Emmanuel Kyei (EMKY1)</v>
          </cell>
          <cell r="D411">
            <v>43223.464623923603</v>
          </cell>
          <cell r="F411" t="str">
            <v xml:space="preserve">NHS.UK - Common Health Questions </v>
          </cell>
          <cell r="G411"/>
          <cell r="H411" t="str">
            <v>20/04/2018</v>
          </cell>
          <cell r="I411"/>
          <cell r="J411" t="str">
            <v>Relating to non- confidential/ non- personal data</v>
          </cell>
          <cell r="K411" t="str">
            <v>NHS Choices Live Service (MVS) P0460/04</v>
          </cell>
          <cell r="L411" t="str">
            <v>Andy Callow ( ANCA8 )</v>
          </cell>
          <cell r="M411" t="str">
            <v>Charles Creswell ( CHCR1 ),Seph O'Connell ( SEOC1 )</v>
          </cell>
          <cell r="O411"/>
          <cell r="S411"/>
          <cell r="U411"/>
          <cell r="AB411" t="str">
            <v>Yes</v>
          </cell>
          <cell r="AC411" t="str">
            <v>Yes</v>
          </cell>
          <cell r="AD411" t="str">
            <v>No</v>
          </cell>
          <cell r="AF411"/>
          <cell r="AG411" t="str">
            <v>No</v>
          </cell>
          <cell r="AH411" t="str">
            <v>No</v>
          </cell>
        </row>
        <row r="412">
          <cell r="A412" t="str">
            <v>IAR0000630</v>
          </cell>
          <cell r="B412">
            <v>3</v>
          </cell>
          <cell r="C412" t="str">
            <v>Emmanuel Kyei (EMKY1)</v>
          </cell>
          <cell r="D412">
            <v>43223.465729513897</v>
          </cell>
          <cell r="F412" t="str">
            <v>NHS.UK - Behind the Headlines</v>
          </cell>
          <cell r="G412"/>
          <cell r="H412" t="str">
            <v>20/04/2018</v>
          </cell>
          <cell r="I412"/>
          <cell r="J412" t="str">
            <v>Relating to non- confidential/ non- personal data</v>
          </cell>
          <cell r="K412" t="str">
            <v>NHS Choices Live Service (MVS) P0460/04</v>
          </cell>
          <cell r="L412" t="str">
            <v>Andy Callow ( ANCA8 )</v>
          </cell>
          <cell r="M412" t="str">
            <v>Seph O'Connell ( SEOC1 ),Charles Creswell ( CHCR1 )</v>
          </cell>
          <cell r="O412"/>
          <cell r="S412"/>
          <cell r="U412"/>
          <cell r="AB412" t="str">
            <v>Yes</v>
          </cell>
          <cell r="AC412" t="str">
            <v>Yes</v>
          </cell>
          <cell r="AD412" t="str">
            <v>No</v>
          </cell>
          <cell r="AF412"/>
          <cell r="AG412" t="str">
            <v>No</v>
          </cell>
          <cell r="AH412" t="str">
            <v>No</v>
          </cell>
        </row>
        <row r="413">
          <cell r="A413" t="str">
            <v>IAR0000631</v>
          </cell>
          <cell r="B413">
            <v>7</v>
          </cell>
          <cell r="C413" t="str">
            <v>Emmanuel Kyei (EMKY1)</v>
          </cell>
          <cell r="D413">
            <v>43223.466535879597</v>
          </cell>
          <cell r="F413" t="str">
            <v>NHS.UK Tools - Eatwell guide</v>
          </cell>
          <cell r="G413" t="str">
            <v>An interactive version of the Eatwell guide PDF, illustrating how users should balance their diet.</v>
          </cell>
          <cell r="H413" t="str">
            <v>15/03/2016</v>
          </cell>
          <cell r="I413"/>
          <cell r="J413" t="str">
            <v>Relating to non- confidential/ non- personal data</v>
          </cell>
          <cell r="K413" t="str">
            <v>NHS Choices Live Service (MVS) P0460/04</v>
          </cell>
          <cell r="L413" t="str">
            <v>Andy Callow ( ANCA8 )</v>
          </cell>
          <cell r="M413" t="str">
            <v>Seph O'Connell ( SEOC1 ),Emmanuel Kyei ( EMKY1 )</v>
          </cell>
          <cell r="O413"/>
          <cell r="S413"/>
          <cell r="U413"/>
          <cell r="AB413" t="str">
            <v>Yes</v>
          </cell>
          <cell r="AC413" t="str">
            <v>Yes</v>
          </cell>
          <cell r="AD413" t="str">
            <v>Not sure</v>
          </cell>
          <cell r="AF413"/>
          <cell r="AG413" t="str">
            <v>No</v>
          </cell>
          <cell r="AH413" t="str">
            <v>No</v>
          </cell>
        </row>
        <row r="414">
          <cell r="A414" t="str">
            <v>IAR0000632</v>
          </cell>
          <cell r="B414">
            <v>5</v>
          </cell>
          <cell r="C414" t="str">
            <v>Emmanuel Kyei (EMKY1)</v>
          </cell>
          <cell r="D414">
            <v>43223.466959293997</v>
          </cell>
          <cell r="F414" t="str">
            <v>NHS.UK Tools - Visual Guides (x9)</v>
          </cell>
          <cell r="G414" t="str">
            <v>9 individual self-assessment tools, all built on the same framework, offering NHS.UK users ability to view common problems as photos/illustrations and read associated advice: Vagina problems -  Baby rashes - Pregnancy - Skin problems - Foot problems - Mole slideshow - Nail abnormalities - Childhood illness</v>
          </cell>
          <cell r="H414" t="str">
            <v>25/04/2013</v>
          </cell>
          <cell r="I414"/>
          <cell r="J414" t="str">
            <v>Relating to non- confidential/ non- personal data</v>
          </cell>
          <cell r="K414" t="str">
            <v>NHS Choices Live Service (MVS) P0460/04</v>
          </cell>
          <cell r="L414" t="str">
            <v>Andy Callow ( ANCA8 )</v>
          </cell>
          <cell r="M414" t="str">
            <v>Seph O'Connell ( SEOC1 ),Emmanuel Kyei ( EMKY1 )</v>
          </cell>
          <cell r="O414"/>
          <cell r="S414"/>
          <cell r="U414"/>
          <cell r="AB414" t="str">
            <v>Yes</v>
          </cell>
          <cell r="AC414" t="str">
            <v>Yes</v>
          </cell>
          <cell r="AD414" t="str">
            <v>Not sure</v>
          </cell>
          <cell r="AF414"/>
          <cell r="AG414" t="str">
            <v>Yes</v>
          </cell>
          <cell r="AH414" t="str">
            <v>No</v>
          </cell>
        </row>
        <row r="415">
          <cell r="A415" t="str">
            <v>IAR0000633</v>
          </cell>
          <cell r="B415">
            <v>4</v>
          </cell>
          <cell r="C415" t="str">
            <v>Emmanuel Kyei (EMKY1)</v>
          </cell>
          <cell r="D415">
            <v>43223.467470717602</v>
          </cell>
          <cell r="F415" t="str">
            <v>NHS.UK Tools - Birth to Five</v>
          </cell>
          <cell r="G415" t="str">
            <v>An interactive visual guide to a child's development from birth to 5 years old, with associated links to NHS.UK content.</v>
          </cell>
          <cell r="H415" t="str">
            <v>10/05/2011</v>
          </cell>
          <cell r="I415"/>
          <cell r="J415" t="str">
            <v>Relating to non- confidential/ non- personal data</v>
          </cell>
          <cell r="K415" t="str">
            <v>NHS Choices Live Service (MVS) P0460/04</v>
          </cell>
          <cell r="L415" t="str">
            <v>Andy Callow ( ANCA8 )</v>
          </cell>
          <cell r="M415" t="str">
            <v>Seph O'Connell ( SEOC1 ),Emmanuel Kyei ( EMKY1 )</v>
          </cell>
          <cell r="O415"/>
          <cell r="S415"/>
          <cell r="U415"/>
          <cell r="AB415" t="str">
            <v>Yes</v>
          </cell>
          <cell r="AC415" t="str">
            <v>Yes</v>
          </cell>
          <cell r="AD415" t="str">
            <v>No</v>
          </cell>
          <cell r="AF415"/>
          <cell r="AG415" t="str">
            <v>No</v>
          </cell>
          <cell r="AH415" t="str">
            <v>No</v>
          </cell>
        </row>
        <row r="416">
          <cell r="A416" t="str">
            <v>IAR0000634</v>
          </cell>
          <cell r="B416">
            <v>4</v>
          </cell>
          <cell r="C416" t="str">
            <v>Emmanuel Kyei (EMKY1)</v>
          </cell>
          <cell r="D416">
            <v>43223.467908599501</v>
          </cell>
          <cell r="F416" t="str">
            <v>NHS.UK Tools - Vaccination Planner</v>
          </cell>
          <cell r="G416" t="str">
            <v>An interactive tool to help parents create a printable vaccination calender that shows when baby/child vaccinations are due, based on birth date.</v>
          </cell>
          <cell r="H416" t="str">
            <v>03/01/2017</v>
          </cell>
          <cell r="I416"/>
          <cell r="J416" t="str">
            <v>Relating to non- confidential/ non- personal data</v>
          </cell>
          <cell r="K416" t="str">
            <v>NHS Choices Live Service (MVS) P0460/04</v>
          </cell>
          <cell r="L416" t="str">
            <v>Andy Callow ( ANCA8 )</v>
          </cell>
          <cell r="M416" t="str">
            <v>Seph O'Connell ( SEOC1 ),Emmanuel Kyei ( EMKY1 )</v>
          </cell>
          <cell r="O416"/>
          <cell r="S416"/>
          <cell r="U416"/>
          <cell r="AB416" t="str">
            <v>Yes</v>
          </cell>
          <cell r="AC416" t="str">
            <v>Yes</v>
          </cell>
          <cell r="AD416" t="str">
            <v>No</v>
          </cell>
          <cell r="AF416"/>
          <cell r="AG416" t="str">
            <v>No</v>
          </cell>
          <cell r="AH416" t="str">
            <v>No</v>
          </cell>
        </row>
        <row r="417">
          <cell r="A417" t="str">
            <v>IAR0000635</v>
          </cell>
          <cell r="B417">
            <v>4</v>
          </cell>
          <cell r="C417" t="str">
            <v>Emmanuel Kyei (EMKY1)</v>
          </cell>
          <cell r="D417">
            <v>43223.468477164402</v>
          </cell>
          <cell r="F417" t="str">
            <v>NHS.UK Tools - Calorie Checker</v>
          </cell>
          <cell r="G417" t="str">
            <v>An interactive tool that enables the user to search on common foodstuffs to find out the amount of calories and fat per item.</v>
          </cell>
          <cell r="H417" t="str">
            <v>0/04/2014</v>
          </cell>
          <cell r="I417"/>
          <cell r="J417" t="str">
            <v>Relating to non- confidential/ non- personal data</v>
          </cell>
          <cell r="K417" t="str">
            <v>NHS Choices Live Service (MVS) P0460/04</v>
          </cell>
          <cell r="L417" t="str">
            <v>Andy Callow ( ANCA8 )</v>
          </cell>
          <cell r="M417" t="str">
            <v>Seph O'Connell ( SEOC1 ),Emmanuel Kyei ( EMKY1 )</v>
          </cell>
          <cell r="O417"/>
          <cell r="S417"/>
          <cell r="U417"/>
          <cell r="AB417" t="str">
            <v>Yes</v>
          </cell>
          <cell r="AC417" t="str">
            <v>Yes</v>
          </cell>
          <cell r="AD417" t="str">
            <v>No</v>
          </cell>
          <cell r="AF417"/>
          <cell r="AG417" t="str">
            <v>No</v>
          </cell>
          <cell r="AH417" t="str">
            <v>No</v>
          </cell>
        </row>
        <row r="418">
          <cell r="A418" t="str">
            <v>IAR0000636</v>
          </cell>
          <cell r="B418">
            <v>4</v>
          </cell>
          <cell r="C418" t="str">
            <v>Emmanuel Kyei (EMKY1)</v>
          </cell>
          <cell r="D418">
            <v>43223.468922685199</v>
          </cell>
          <cell r="F418" t="str">
            <v>NHS.UK Tools - Back Pain Guide</v>
          </cell>
          <cell r="G418" t="str">
            <v>An interactive guide to help users look after their back health. Visual and textual information only, no data inputs.</v>
          </cell>
          <cell r="H418" t="str">
            <v>09/09/2011</v>
          </cell>
          <cell r="I418"/>
          <cell r="J418" t="str">
            <v>Relating to non- confidential/ non- personal data</v>
          </cell>
          <cell r="K418" t="str">
            <v>NHS Choices Live Service (MVS) P0460/04</v>
          </cell>
          <cell r="L418" t="str">
            <v>Andy Callow ( ANCA8 )</v>
          </cell>
          <cell r="M418" t="str">
            <v>Seph O'Connell ( SEOC1 ),Emmanuel Kyei ( EMKY1 )</v>
          </cell>
          <cell r="O418"/>
          <cell r="S418"/>
          <cell r="U418"/>
          <cell r="AB418" t="str">
            <v>Yes</v>
          </cell>
          <cell r="AC418" t="str">
            <v>Yes</v>
          </cell>
          <cell r="AD418" t="str">
            <v>No</v>
          </cell>
          <cell r="AF418"/>
          <cell r="AG418" t="str">
            <v>No</v>
          </cell>
          <cell r="AH418" t="str">
            <v>No</v>
          </cell>
        </row>
        <row r="419">
          <cell r="A419" t="str">
            <v>IAR0000637</v>
          </cell>
          <cell r="B419">
            <v>6</v>
          </cell>
          <cell r="C419" t="str">
            <v>Emmanuel Kyei (EMKY1)</v>
          </cell>
          <cell r="D419">
            <v>43223.469415972198</v>
          </cell>
          <cell r="F419" t="str">
            <v>NHS.UK Tools - Podcasts (x3)</v>
          </cell>
          <cell r="G419" t="str">
            <v>A set of audio files (podcasts) for the user to download and listen to. Couch to 5K audio podcasts enable a complete beginner to start running and reach 5K in a structured 9 week programme. Couch to 5K+ takes the 5K runner and improves their fitness, speed and stamina. Strength&amp;Flex give the user a gym-free 5 week exercise programme to build strength and increase flexibility.</v>
          </cell>
          <cell r="H419" t="str">
            <v>25/10/2013</v>
          </cell>
          <cell r="I419"/>
          <cell r="J419" t="str">
            <v>Relating to non- confidential/ non- personal data</v>
          </cell>
          <cell r="K419" t="str">
            <v>NHS Choices Live Service (MVS) P0460/04</v>
          </cell>
          <cell r="L419" t="str">
            <v>Andy Callow ( ANCA8 )</v>
          </cell>
          <cell r="M419" t="str">
            <v>Seph O'Connell ( SEOC1 ),Emmanuel Kyei ( EMKY1 )</v>
          </cell>
          <cell r="O419"/>
          <cell r="S419"/>
          <cell r="U419"/>
          <cell r="AB419" t="str">
            <v>Yes</v>
          </cell>
          <cell r="AC419" t="str">
            <v>Yes</v>
          </cell>
          <cell r="AD419" t="str">
            <v>No</v>
          </cell>
          <cell r="AF419"/>
          <cell r="AG419" t="str">
            <v>No</v>
          </cell>
          <cell r="AH419" t="str">
            <v>No</v>
          </cell>
        </row>
        <row r="420">
          <cell r="A420" t="str">
            <v>IAR0000638</v>
          </cell>
          <cell r="B420">
            <v>4</v>
          </cell>
          <cell r="C420" t="str">
            <v>Emmanuel Kyei (EMKY1)</v>
          </cell>
          <cell r="D420">
            <v>43223.470440856501</v>
          </cell>
          <cell r="F420" t="str">
            <v>NHS.UK Tools - Heart Age Test</v>
          </cell>
          <cell r="G420" t="str">
            <v xml:space="preserve">Interactive health tool that calculates the users heart age compared to their real age and drives users to know their blood pressure and cholesterol numbers. </v>
          </cell>
          <cell r="H420" t="str">
            <v>12/02/2015</v>
          </cell>
          <cell r="I420"/>
          <cell r="J420" t="str">
            <v>Relating to non- confidential/ non- personal data</v>
          </cell>
          <cell r="K420" t="str">
            <v>NHS Choices Live Service (MVS) P0460/04</v>
          </cell>
          <cell r="L420" t="str">
            <v>Andy Callow ( ANCA8 )</v>
          </cell>
          <cell r="M420" t="str">
            <v>Seph O'Connell ( SEOC1 ),Emmanuel Kyei ( EMKY1 )</v>
          </cell>
          <cell r="O420"/>
          <cell r="S420"/>
          <cell r="U420"/>
          <cell r="AB420" t="str">
            <v>Yes</v>
          </cell>
          <cell r="AC420" t="str">
            <v>No, but a Privacy Impact Assessment (PIA) exists</v>
          </cell>
          <cell r="AD420" t="str">
            <v>Not sure</v>
          </cell>
          <cell r="AF420"/>
          <cell r="AG420" t="str">
            <v>No</v>
          </cell>
          <cell r="AH420" t="str">
            <v>No</v>
          </cell>
        </row>
        <row r="421">
          <cell r="A421" t="str">
            <v>IAR0000639</v>
          </cell>
          <cell r="B421">
            <v>4</v>
          </cell>
          <cell r="C421" t="str">
            <v>Emmanuel Kyei (EMKY1)</v>
          </cell>
          <cell r="D421">
            <v>43223.470933680597</v>
          </cell>
          <cell r="F421" t="str">
            <v>NHS.UK Tools - Blood Pressure</v>
          </cell>
          <cell r="G421" t="str">
            <v>An interactive tool for users to understand what their blood pressure reading means. Provides visual/ text info and links to further health info.</v>
          </cell>
          <cell r="H421" t="str">
            <v>02/03/2016</v>
          </cell>
          <cell r="I421"/>
          <cell r="J421" t="str">
            <v>Relating to non- confidential/ non- personal data</v>
          </cell>
          <cell r="K421" t="str">
            <v>NHS Choices Live Service (MVS) P0460/04</v>
          </cell>
          <cell r="L421" t="str">
            <v>Andy Callow ( ANCA8 )</v>
          </cell>
          <cell r="M421" t="str">
            <v>Seph O'Connell ( SEOC1 ),Emmanuel Kyei ( EMKY1 )</v>
          </cell>
          <cell r="O421"/>
          <cell r="S421"/>
          <cell r="U421"/>
          <cell r="AB421" t="str">
            <v>Yes</v>
          </cell>
          <cell r="AC421" t="str">
            <v>Yes</v>
          </cell>
          <cell r="AD421" t="str">
            <v>No</v>
          </cell>
          <cell r="AF421"/>
          <cell r="AG421" t="str">
            <v>No</v>
          </cell>
          <cell r="AH421" t="str">
            <v>No</v>
          </cell>
        </row>
        <row r="422">
          <cell r="A422" t="str">
            <v>IAR0000640</v>
          </cell>
          <cell r="B422">
            <v>5</v>
          </cell>
          <cell r="C422" t="str">
            <v>Amy Wilson (AMWI1)</v>
          </cell>
          <cell r="D422">
            <v>43222.503068715298</v>
          </cell>
          <cell r="F422" t="str">
            <v>QOF website</v>
          </cell>
          <cell r="G422" t="str">
            <v xml:space="preserve">QOF website hosted by Parallel - https://qof.digital.nhs.uk/
Used for publication of QOF data on an annual basis
Also used for hosting a validation exercise annually so login for up to 3 weeks of the year in a separate area of the website. This means that it does contain emails (personal details) for those 3 weeks. These are deleted from the system annually.
</v>
          </cell>
          <cell r="H422"/>
          <cell r="I422"/>
          <cell r="J422" t="str">
            <v>Relating to non- confidential/ non- personal data</v>
          </cell>
          <cell r="K422" t="str">
            <v>Primary Care Domain Service P0349/01</v>
          </cell>
          <cell r="L422" t="str">
            <v>Dave Roberts ( DARO1 )</v>
          </cell>
          <cell r="M422" t="str">
            <v>Gemma Ramsay ( GERA3 ),Amy Wilson ( AMWI1 )</v>
          </cell>
          <cell r="O422"/>
          <cell r="Q422" t="str">
            <v>Data Controller</v>
          </cell>
          <cell r="S422"/>
          <cell r="T422" t="str">
            <v>Processing is necessary for compliance with a legal obligation to which the controller is subject, Processing is necessary for the performance of a task carried out in the public interest or in the exercise of official authority vested in the controller</v>
          </cell>
          <cell r="U422"/>
          <cell r="W422" t="str">
            <v>Yes</v>
          </cell>
          <cell r="X422" t="str">
            <v>No</v>
          </cell>
          <cell r="Y422" t="str">
            <v>No</v>
          </cell>
          <cell r="Z422" t="str">
            <v>No</v>
          </cell>
          <cell r="AA422" t="str">
            <v>No</v>
          </cell>
          <cell r="AB422" t="str">
            <v>Not sure</v>
          </cell>
          <cell r="AC422" t="str">
            <v>Yes</v>
          </cell>
          <cell r="AD422" t="str">
            <v>Yes</v>
          </cell>
          <cell r="AE422" t="str">
            <v>20 years</v>
          </cell>
          <cell r="AF422"/>
          <cell r="AG422" t="str">
            <v>Yes</v>
          </cell>
          <cell r="AH422" t="str">
            <v>No</v>
          </cell>
        </row>
        <row r="423">
          <cell r="A423" t="str">
            <v>IAR0000641</v>
          </cell>
          <cell r="B423">
            <v>4</v>
          </cell>
          <cell r="C423" t="str">
            <v>Chris Dew (CHDE3)</v>
          </cell>
          <cell r="D423">
            <v>43230.485388425899</v>
          </cell>
          <cell r="F423" t="str">
            <v>Indicator Previewer</v>
          </cell>
          <cell r="G423" t="str">
            <v>Website enabling health organisations to preview their indicator values prior to publication to improve quality. Currently used for the Summary Hospital-level Mortality Indicator (SHMI) and NHS Choices. Health organisations only get access to their own information and this is controlled via secure log in using organisational email address, verified by senior colleague.</v>
          </cell>
          <cell r="H423" t="str">
            <v>01/04/2010</v>
          </cell>
          <cell r="I423" t="str">
            <v>31/03/2020</v>
          </cell>
          <cell r="J423" t="str">
            <v>Of a confidential or personal nature relating to patients, service users or the public</v>
          </cell>
          <cell r="K423" t="str">
            <v>Directly Commissioned Indicators P0273/01</v>
          </cell>
          <cell r="L423" t="str">
            <v>Chris Dew ( CHDE3 )</v>
          </cell>
          <cell r="M423" t="str">
            <v>Walt Treloar ( WATR1 )</v>
          </cell>
          <cell r="N423" t="str">
            <v>Dissemination or otherwise making available</v>
          </cell>
          <cell r="O423"/>
          <cell r="P423" t="str">
            <v>Commencement order</v>
          </cell>
          <cell r="Q423" t="str">
            <v>Data Controller</v>
          </cell>
          <cell r="S423"/>
          <cell r="T423" t="str">
            <v>Processing is necessary for compliance with a legal obligation to which the controller is subject</v>
          </cell>
          <cell r="U423"/>
          <cell r="W423" t="str">
            <v>Yes</v>
          </cell>
          <cell r="X423" t="str">
            <v>No</v>
          </cell>
          <cell r="Y423" t="str">
            <v>Yes</v>
          </cell>
          <cell r="Z423" t="str">
            <v>No</v>
          </cell>
          <cell r="AA423" t="str">
            <v>No</v>
          </cell>
          <cell r="AB423" t="str">
            <v>Yes</v>
          </cell>
          <cell r="AC423" t="str">
            <v>Yes</v>
          </cell>
          <cell r="AD423" t="str">
            <v>Yes</v>
          </cell>
          <cell r="AE423" t="str">
            <v>Exception (Please specify)</v>
          </cell>
          <cell r="AF423" t="str">
            <v>Reviewed annually</v>
          </cell>
          <cell r="AG423" t="str">
            <v>No</v>
          </cell>
          <cell r="AI423" t="e">
            <v>#N/A</v>
          </cell>
        </row>
        <row r="424">
          <cell r="A424" t="str">
            <v>IAR0000642</v>
          </cell>
          <cell r="B424">
            <v>6</v>
          </cell>
          <cell r="C424" t="str">
            <v>Terry Parker (TEPA1)</v>
          </cell>
          <cell r="D424">
            <v>43229.6392760417</v>
          </cell>
          <cell r="F424" t="str">
            <v>DIR Website</v>
          </cell>
          <cell r="G424" t="str">
            <v>Website describing the services provided by the DIR team who provide national coverage on a 24/7/365 basis concerning a broad range of technical, assurance, development and architectural matters requiring specialist skills or support.</v>
          </cell>
          <cell r="H424" t="str">
            <v>01/04/2013</v>
          </cell>
          <cell r="I424"/>
          <cell r="J424" t="str">
            <v>Relating to non- confidential/ non- personal data</v>
          </cell>
          <cell r="K424" t="str">
            <v>Integration P0046/04</v>
          </cell>
          <cell r="L424" t="str">
            <v>Craig Johnson ( CRJO1 )</v>
          </cell>
          <cell r="M424" t="str">
            <v>Alex Toft ( ALTO1 ),Peter Tebay ( PETE1 )</v>
          </cell>
          <cell r="O424"/>
          <cell r="S424"/>
          <cell r="U424"/>
          <cell r="AB424" t="str">
            <v>No</v>
          </cell>
          <cell r="AC424" t="str">
            <v>Yes</v>
          </cell>
          <cell r="AD424" t="str">
            <v>No</v>
          </cell>
          <cell r="AE424" t="str">
            <v>Exception (Please specify)</v>
          </cell>
          <cell r="AF424" t="str">
            <v>No data retention period as no data is stored that requires retaining.</v>
          </cell>
          <cell r="AG424" t="str">
            <v>No</v>
          </cell>
          <cell r="AH424" t="str">
            <v>No</v>
          </cell>
        </row>
        <row r="425">
          <cell r="A425" t="str">
            <v>IAR0000643</v>
          </cell>
          <cell r="B425">
            <v>5</v>
          </cell>
          <cell r="C425" t="str">
            <v>Terry Parker (TEPA1)</v>
          </cell>
          <cell r="D425">
            <v>43229.641320023104</v>
          </cell>
          <cell r="F425" t="str">
            <v>Service Management Website</v>
          </cell>
          <cell r="G425" t="str">
            <v>Website describing and providing data for Problem management in the form of a tracker. Release activity schedules and National Service performance archives.</v>
          </cell>
          <cell r="H425" t="str">
            <v>01/04/2013</v>
          </cell>
          <cell r="I425"/>
          <cell r="J425" t="str">
            <v>Relating to non- confidential/ non- personal data</v>
          </cell>
          <cell r="K425" t="str">
            <v>Integration P0046/04</v>
          </cell>
          <cell r="L425" t="str">
            <v>Craig Johnson ( CRJO1 )</v>
          </cell>
          <cell r="M425" t="str">
            <v>Peter Tebay ( PETE1 )</v>
          </cell>
          <cell r="O425"/>
          <cell r="S425"/>
          <cell r="U425"/>
          <cell r="AB425" t="str">
            <v>No</v>
          </cell>
          <cell r="AC425" t="str">
            <v>Yes</v>
          </cell>
          <cell r="AD425" t="str">
            <v>Yes</v>
          </cell>
          <cell r="AE425" t="str">
            <v>Exception (Please specify)</v>
          </cell>
          <cell r="AF425" t="str">
            <v xml:space="preserve">No data retention period as no data is stored that requires retaining. </v>
          </cell>
          <cell r="AH425" t="str">
            <v>No</v>
          </cell>
        </row>
        <row r="426">
          <cell r="A426" t="str">
            <v>IAR0000644</v>
          </cell>
          <cell r="B426">
            <v>6</v>
          </cell>
          <cell r="C426" t="str">
            <v>James Ricketts (JARI4)</v>
          </cell>
          <cell r="D426">
            <v>43228.499793206</v>
          </cell>
          <cell r="F426" t="str">
            <v>DDC Jira &amp; Confluence</v>
          </cell>
          <cell r="G426" t="str">
            <v>Proprietary software for managing the full life-cycle of Software development delivery projects</v>
          </cell>
          <cell r="H426" t="str">
            <v>01/05/2012</v>
          </cell>
          <cell r="I426"/>
          <cell r="J426" t="str">
            <v>Relating to non- confidential/ non- personal data</v>
          </cell>
          <cell r="K426" t="str">
            <v>DDC Management Activities P0565/01</v>
          </cell>
          <cell r="L426" t="str">
            <v>Andrew Meyer ( ANME1 )</v>
          </cell>
          <cell r="M426" t="str">
            <v>James Ricketts ( JARI4 )</v>
          </cell>
          <cell r="O426"/>
          <cell r="S426"/>
          <cell r="U426"/>
          <cell r="AB426" t="str">
            <v>No</v>
          </cell>
          <cell r="AC426" t="str">
            <v>Yes</v>
          </cell>
          <cell r="AD426" t="str">
            <v>Yes</v>
          </cell>
          <cell r="AE426" t="str">
            <v>Exception (Please specify)</v>
          </cell>
          <cell r="AF426" t="str">
            <v>Whilst used as a tool by NHS Digital to manage definition and delivery of NHS Digital products</v>
          </cell>
          <cell r="AG426" t="str">
            <v>No</v>
          </cell>
          <cell r="AH426" t="str">
            <v>No</v>
          </cell>
        </row>
        <row r="427">
          <cell r="A427" t="str">
            <v>IAR0000645</v>
          </cell>
          <cell r="B427">
            <v>2</v>
          </cell>
          <cell r="C427" t="str">
            <v>Neil Gibbs (NEGI1)</v>
          </cell>
          <cell r="D427">
            <v>43214.600023495397</v>
          </cell>
          <cell r="F427" t="str">
            <v>Service Management Software Download Library</v>
          </cell>
          <cell r="G427" t="str">
            <v>A central download link for software, configuration and documentation accessible by NHS organisations http://nww.hscic.gov.uk/dir/downloads/</v>
          </cell>
          <cell r="H427" t="str">
            <v>2/1/2008</v>
          </cell>
          <cell r="I427"/>
          <cell r="J427" t="str">
            <v>Relating to non- confidential/ non- personal data</v>
          </cell>
          <cell r="K427" t="str">
            <v>Spine DDC - Maintain P0050/16</v>
          </cell>
          <cell r="L427" t="str">
            <v>Alex Toft ( ALTO1 )</v>
          </cell>
          <cell r="O427"/>
          <cell r="S427"/>
          <cell r="U427"/>
          <cell r="AB427" t="str">
            <v>No</v>
          </cell>
          <cell r="AC427" t="str">
            <v>No</v>
          </cell>
          <cell r="AD427" t="str">
            <v>No</v>
          </cell>
          <cell r="AF427"/>
          <cell r="AG427" t="str">
            <v>No</v>
          </cell>
          <cell r="AH427" t="str">
            <v>No</v>
          </cell>
        </row>
        <row r="428">
          <cell r="A428" t="str">
            <v>IAR0000646</v>
          </cell>
          <cell r="B428">
            <v>1</v>
          </cell>
          <cell r="C428" t="str">
            <v>Lisa Flounders (LIFL1)</v>
          </cell>
          <cell r="D428">
            <v>43214.630833020798</v>
          </cell>
          <cell r="F428" t="str">
            <v>Oberthur Portal</v>
          </cell>
          <cell r="G428" t="str">
            <v>This is an online portal provided and maintained by Idemia (formerly Oberthur) to enable registered RA Managers to place bulk orders for blank smartcards to be delivered to their organisations.  The online portal is accessed via a user ID and password once an account has been set up and orders placed by RA Managers.  The orders are reviewed and validated/processed by authorised users in Service Management Cell 1 in NHS Digital.</v>
          </cell>
          <cell r="H428" t="str">
            <v>24/04/2018</v>
          </cell>
          <cell r="I428"/>
          <cell r="J428" t="str">
            <v>Relating to non- confidential/ non- personal data</v>
          </cell>
          <cell r="K428"/>
          <cell r="L428"/>
          <cell r="O428"/>
          <cell r="S428"/>
          <cell r="U428"/>
          <cell r="AB428" t="str">
            <v>Not sure</v>
          </cell>
          <cell r="AD428" t="str">
            <v>Not sure</v>
          </cell>
          <cell r="AF428"/>
          <cell r="AG428" t="str">
            <v>No</v>
          </cell>
          <cell r="AH428" t="str">
            <v>No</v>
          </cell>
        </row>
        <row r="429">
          <cell r="A429" t="str">
            <v>IAR0000647</v>
          </cell>
          <cell r="B429">
            <v>9</v>
          </cell>
          <cell r="C429" t="str">
            <v>Richard Irvine (RIIR1)</v>
          </cell>
          <cell r="D429">
            <v>43224.445939548597</v>
          </cell>
          <cell r="F429" t="str">
            <v>Strategic Data Collection Service (SDCS) - Extranet/ service user data</v>
          </cell>
          <cell r="G429" t="str">
            <v xml:space="preserve">The Strategic Data Collection Service (SDCS) is part of NHS Digital's data capture capability and is used as a vehicle to collect data. SDCS offers an extranet portal for users of the service to authenticate into and upload data. Separate to any data that is collected, this information asset reflects the data footprint (essentially cookies) that are left by users of the service.
The "SDCS family" includes the following submission sites:
- SRHAD Submission Site: https://srhad.sdcs.hscic.gov.uk/ 
- Social Care Submission Site: https://socialcare.sdcs.hscic.gov.uk/
- NHS Complaints Submission Site: https://complaints.sdcs.hscic.gov.uk/
- Stop Smoking Submission Site: https://stopsmoking.sdcs.hscic.gov.uk/
- Workforce Minimum Dataset Collection Vehicle: https://wmdscv.digital.nhs.uk/
- Data Collection Submission Site: https://datacollection.sdcs.digital.nhs.uk/
- Cancer Waiting Times Site: https://nwwcancerwaitingtimes.sdcs.digital.nhs.uk/ </v>
          </cell>
          <cell r="H429" t="str">
            <v>01/04/2018</v>
          </cell>
          <cell r="I429"/>
          <cell r="J429" t="str">
            <v>Of a confidential or personal nature relating to patients, service users or the public</v>
          </cell>
          <cell r="K429" t="str">
            <v>Data Collection Service P0449/06</v>
          </cell>
          <cell r="L429" t="str">
            <v>Richard Irvine ( RIIR1 )</v>
          </cell>
          <cell r="M429" t="str">
            <v>Anna Cale ( ANCA7 )</v>
          </cell>
          <cell r="N429" t="str">
            <v>Use</v>
          </cell>
          <cell r="O429"/>
          <cell r="P429" t="str">
            <v>Other (Please specify)</v>
          </cell>
          <cell r="Q429" t="str">
            <v>Data Controller</v>
          </cell>
          <cell r="S429"/>
          <cell r="T429" t="str">
            <v>Processing is necessary for compliance with a legal obligation to which the controller is subject, Processing is necessary for the performance of a contract to which the data subject is party or in order to take steps at the request of the data subject prior to entering into a contract, Processing is necessary for the performance of a task carried out in the public interest or in the exercise of official authority vested in the controller, The data subject has given consent to the processing of his or her personal data for one or more specific purposes</v>
          </cell>
          <cell r="U429"/>
          <cell r="W429" t="str">
            <v>Yes</v>
          </cell>
          <cell r="X429" t="str">
            <v>No</v>
          </cell>
          <cell r="Y429" t="str">
            <v>Yes</v>
          </cell>
          <cell r="Z429" t="str">
            <v>No</v>
          </cell>
          <cell r="AA429" t="str">
            <v>Yes</v>
          </cell>
          <cell r="AB429" t="str">
            <v>Yes</v>
          </cell>
          <cell r="AC429" t="str">
            <v>Yes</v>
          </cell>
          <cell r="AD429" t="str">
            <v>Not sure</v>
          </cell>
          <cell r="AF429"/>
          <cell r="AG429" t="str">
            <v>Yes</v>
          </cell>
          <cell r="AI429" t="e">
            <v>#N/A</v>
          </cell>
        </row>
        <row r="430">
          <cell r="A430" t="str">
            <v>IAR0000648</v>
          </cell>
          <cell r="B430">
            <v>3</v>
          </cell>
          <cell r="C430" t="str">
            <v>Kathryn Salt (KAKN1)</v>
          </cell>
          <cell r="D430">
            <v>43215.678282870402</v>
          </cell>
          <cell r="F430" t="str">
            <v>Calculating Quality Reporting Service (CQRS) - data held within the system</v>
          </cell>
          <cell r="G430" t="str">
            <v>Aggregated data is held in CQRS to allow payments to be made to GP practices in England. Data covers a number of enhanced services, core contract services and the Quality Outcomes Framework (QOF) at GP practice level from 2013/14 to present. The area of the system (which is accessed via a web portal) requires a username and password administered by NHS Digital. There is also a training area of the system which does not require a password but contains no data.</v>
          </cell>
          <cell r="H430" t="str">
            <v>01/04/2014</v>
          </cell>
          <cell r="I430"/>
          <cell r="J430" t="str">
            <v>Relating to non- confidential/ non- personal data</v>
          </cell>
          <cell r="K430" t="str">
            <v>Primary Care Domain Service P0349/01</v>
          </cell>
          <cell r="L430" t="str">
            <v>Dave Roberts ( DARO1 )</v>
          </cell>
          <cell r="M430" t="str">
            <v>Kathryn Salt ( KAKN1 ),Amy Wilson ( AMWI1 )</v>
          </cell>
          <cell r="O430"/>
          <cell r="S430"/>
          <cell r="U430"/>
          <cell r="AB430" t="str">
            <v>Not sure</v>
          </cell>
          <cell r="AC430" t="str">
            <v>No</v>
          </cell>
          <cell r="AD430" t="str">
            <v>Not sure</v>
          </cell>
          <cell r="AF430"/>
          <cell r="AG430" t="str">
            <v>Yes</v>
          </cell>
          <cell r="AH430" t="str">
            <v>No</v>
          </cell>
        </row>
        <row r="431">
          <cell r="A431" t="str">
            <v>IAR0000649</v>
          </cell>
          <cell r="B431">
            <v>7</v>
          </cell>
          <cell r="C431" t="str">
            <v>Richard Irvine (RIIR1)</v>
          </cell>
          <cell r="D431">
            <v>43224.445153669003</v>
          </cell>
          <cell r="F431" t="str">
            <v>Tibco Secure Electronic File Transfer (SEFT) - Extranet/ service user data</v>
          </cell>
          <cell r="G431" t="str">
            <v>Tibco Secure Electronic File Transfer (SEFT) is part of NHS Digital's data capture/ dissemination capability and is used as a vehicle to transfer data. SEFT offers an extranet portal for users of the service to authenticate into and upload/ download data to/from NHS Digital. It is used widely across the Data, Insights and Statistics portfolio. Separate to any data that is transferred, this information asset reflects the data footprint (essentially cookies) that are left by users of the service.</v>
          </cell>
          <cell r="H431" t="str">
            <v>01/04/2018</v>
          </cell>
          <cell r="I431"/>
          <cell r="J431" t="str">
            <v>Of a confidential or personal nature relating to patients, service users or the public</v>
          </cell>
          <cell r="K431" t="str">
            <v>Data Collection Service P0449/06</v>
          </cell>
          <cell r="L431" t="str">
            <v>Richard Irvine ( RIIR1 )</v>
          </cell>
          <cell r="M431" t="str">
            <v>Anna Cale ( ANCA7 )</v>
          </cell>
          <cell r="N431" t="str">
            <v>Use</v>
          </cell>
          <cell r="O431"/>
          <cell r="P431" t="str">
            <v>Other (Please specify)</v>
          </cell>
          <cell r="Q431" t="str">
            <v>Data Controller</v>
          </cell>
          <cell r="S431"/>
          <cell r="T431" t="str">
            <v>Processing is necessary for the performance of a task carried out in the public interest or in the exercise of official authority vested in the controller, The data subject has given consent to the processing of his or her personal data for one or more specific purposes</v>
          </cell>
          <cell r="U431"/>
          <cell r="W431" t="str">
            <v>Yes</v>
          </cell>
          <cell r="X431" t="str">
            <v>No</v>
          </cell>
          <cell r="Y431" t="str">
            <v>Yes</v>
          </cell>
          <cell r="Z431" t="str">
            <v>No</v>
          </cell>
          <cell r="AA431" t="str">
            <v>Yes</v>
          </cell>
          <cell r="AB431" t="str">
            <v>Yes</v>
          </cell>
          <cell r="AC431" t="str">
            <v>Yes</v>
          </cell>
          <cell r="AD431" t="str">
            <v>No</v>
          </cell>
          <cell r="AF431"/>
          <cell r="AG431" t="str">
            <v>Yes</v>
          </cell>
          <cell r="AI431" t="e">
            <v>#N/A</v>
          </cell>
        </row>
        <row r="432">
          <cell r="A432" t="str">
            <v>IAR0000650</v>
          </cell>
          <cell r="B432">
            <v>5</v>
          </cell>
          <cell r="C432" t="str">
            <v>Adam Hatherly (ADHA3)</v>
          </cell>
          <cell r="D432">
            <v>43217.658035995402</v>
          </cell>
          <cell r="F432" t="str">
            <v>NHS Developer Network</v>
          </cell>
          <cell r="G432" t="str">
            <v>Website for sharing resources to help developers to use national services and standards. Contains no personal, confidential or sensitive information. Secure access enables editing of content. Content is freely available on the web. All under Open Government license.
Some content is incorporated into the site from Git repositories, and the site also incorporates a section about "apps" that allows people to register some details and/or ask for an assessment of their "app". These two aspects have different characteristics, so are dealt with as separate information assets:
IAR0000666 (Health Apps Assessment Potal - Alpha)
IAR0000677 (NHS Developer Github repositories)</v>
          </cell>
          <cell r="H432" t="str">
            <v>01/01/2017</v>
          </cell>
          <cell r="I432"/>
          <cell r="J432" t="str">
            <v>Relating to non- confidential/ non- personal data</v>
          </cell>
          <cell r="K432" t="str">
            <v>Central Technical Governance - Technical consultancy P0228/07</v>
          </cell>
          <cell r="L432" t="str">
            <v>Adam Hatherly ( ADHA3 )</v>
          </cell>
          <cell r="O432"/>
          <cell r="S432"/>
          <cell r="U432"/>
          <cell r="AB432" t="str">
            <v>Yes</v>
          </cell>
          <cell r="AC432" t="str">
            <v>Yes</v>
          </cell>
          <cell r="AD432" t="str">
            <v>No</v>
          </cell>
          <cell r="AF432"/>
          <cell r="AG432" t="str">
            <v>No</v>
          </cell>
          <cell r="AH432" t="str">
            <v>No</v>
          </cell>
        </row>
        <row r="433">
          <cell r="A433" t="str">
            <v>IAR0000651</v>
          </cell>
          <cell r="B433">
            <v>5</v>
          </cell>
          <cell r="C433" t="str">
            <v>Philip Cooke (PHCO5)</v>
          </cell>
          <cell r="D433">
            <v>43234.437449155099</v>
          </cell>
          <cell r="F433" t="str">
            <v>DARS Online</v>
          </cell>
          <cell r="G433" t="str">
            <v>DARS Online is a web-based,  front end application via which customers make applications to the Data Access Request Service (DARS). The customer can monitor progress of their application through the application. DARS Online is accessed via NHS Digital's single sign on facility (see IAR0000088) , and as such does not store any user log in details. Further, the application directly interfaces onto NHS Digital's MS Dynamics 365 CRM application (see IAR0000487). DARS Online therefore does not store any data.
The DPIAs and SLSPs for both SSO and CRM therefore apply to this asset</v>
          </cell>
          <cell r="H433" t="str">
            <v>01/04/2016</v>
          </cell>
          <cell r="I433"/>
          <cell r="J433" t="str">
            <v>Of a confidential or personal nature relating to patients, service users or the public</v>
          </cell>
          <cell r="K433" t="str">
            <v>Data Access Request Service (DARS) P0449/02</v>
          </cell>
          <cell r="L433" t="str">
            <v>Gaynor Dalton ( GADA2 )</v>
          </cell>
          <cell r="M433" t="str">
            <v>Philip Cooke ( PHCO5 )</v>
          </cell>
          <cell r="N433" t="str">
            <v>Recording, Retrieval, Storage, Use</v>
          </cell>
          <cell r="O433"/>
          <cell r="P433" t="str">
            <v>Additional functions (s.270 of Health and Social Care Act 2012)</v>
          </cell>
          <cell r="Q433" t="str">
            <v>Data Controller</v>
          </cell>
          <cell r="S433"/>
          <cell r="T433" t="str">
            <v>Processing is necessary for the performance of a task carried out in the public interest or in the exercise of official authority vested in the controller</v>
          </cell>
          <cell r="U433"/>
          <cell r="W433" t="str">
            <v>No</v>
          </cell>
          <cell r="X433" t="str">
            <v>No</v>
          </cell>
          <cell r="Y433" t="str">
            <v>Yes</v>
          </cell>
          <cell r="Z433" t="str">
            <v>No</v>
          </cell>
          <cell r="AA433" t="str">
            <v>Yes</v>
          </cell>
          <cell r="AB433" t="str">
            <v>Yes</v>
          </cell>
          <cell r="AC433" t="str">
            <v>Yes</v>
          </cell>
          <cell r="AD433" t="str">
            <v>Yes</v>
          </cell>
          <cell r="AE433" t="str">
            <v>Exception (Please specify)</v>
          </cell>
          <cell r="AF433" t="str">
            <v>DARS Online does not store data - see Single Sing On system (IAR0000088) and CRM (IAR0000487)</v>
          </cell>
          <cell r="AG433" t="str">
            <v>No</v>
          </cell>
          <cell r="AI433" t="e">
            <v>#N/A</v>
          </cell>
        </row>
        <row r="434">
          <cell r="A434" t="str">
            <v>IAR0000652</v>
          </cell>
          <cell r="B434">
            <v>2</v>
          </cell>
          <cell r="C434" t="str">
            <v>Daniel O'Neill (DAON1)</v>
          </cell>
          <cell r="D434">
            <v>43221.2810215625</v>
          </cell>
          <cell r="F434" t="str">
            <v>GP Connect GitHub</v>
          </cell>
          <cell r="G434" t="str">
            <v>A site used by GP Connect to aid collaboration with stakeholders involved in GP Connect. Information on GP Connect and the developing and live specifications are communicated as well as supporting information for current and potential users of the service.</v>
          </cell>
          <cell r="H434" t="str">
            <v>01/09/2016</v>
          </cell>
          <cell r="I434"/>
          <cell r="J434" t="str">
            <v>Relating to non- confidential/ non- personal data</v>
          </cell>
          <cell r="K434" t="str">
            <v>GPSoC GP Connect P0518/02</v>
          </cell>
          <cell r="L434" t="str">
            <v>Daniel O'Neill ( DAON1 )</v>
          </cell>
          <cell r="O434"/>
          <cell r="S434"/>
          <cell r="U434"/>
          <cell r="AB434" t="str">
            <v>No</v>
          </cell>
          <cell r="AC434" t="str">
            <v>Yes</v>
          </cell>
          <cell r="AD434" t="str">
            <v>Yes</v>
          </cell>
          <cell r="AE434" t="str">
            <v>8 years</v>
          </cell>
          <cell r="AF434"/>
          <cell r="AG434" t="str">
            <v>No</v>
          </cell>
          <cell r="AH434" t="str">
            <v>No</v>
          </cell>
        </row>
        <row r="435">
          <cell r="A435" t="str">
            <v>IAR0000653</v>
          </cell>
          <cell r="B435">
            <v>2</v>
          </cell>
          <cell r="C435" t="str">
            <v>Gavin McIntosh (GAMC1)</v>
          </cell>
          <cell r="D435">
            <v>43215.618045949101</v>
          </cell>
          <cell r="F435" t="str">
            <v>NHS Digital Kahootz Workspaces (including Delen and Organisation Data Changes)</v>
          </cell>
          <cell r="G435" t="str">
            <v>Our collection of Kahootz workspaces is used to facilitate collaborative working across teams internal to NHS Digital and between NHS Digital and external stakeholders. They are also used to share information in a non-interactive manner with our stakeholders, in particular where this information is of a detailed, specialised and frequently changing nature unsuitable for the NHS Digital website in its current form. 
No sensitive information is stored in Kahootz and the only personal data is in the form of user credentials for logging in and a publicly visible list of approved clinical coding auditors and trainers (see IAR0000071).
Our intention is to migrate off the Kahootz platform as soon as a suitable alternative is available. The end date for this information asset is therefore indicative, rather than fixed. In the event that we identify a suitable alternative, we envisage that it will take around 12 months to migrate users and content to that new solution given our current and forecast resource levels.</v>
          </cell>
          <cell r="H435" t="str">
            <v>01/12/2016</v>
          </cell>
          <cell r="I435" t="str">
            <v>31/03/2020</v>
          </cell>
          <cell r="J435" t="str">
            <v>Of a confidential or personal nature relating to patients, service users or the public</v>
          </cell>
          <cell r="K435" t="str">
            <v>Terminology and Classifications Delivery Service P0548/13</v>
          </cell>
          <cell r="L435" t="str">
            <v>Lynn Bracewell ( LYBR )</v>
          </cell>
          <cell r="M435" t="str">
            <v>Gavin McIntosh ( GAMC1 )</v>
          </cell>
          <cell r="N435" t="str">
            <v>Retrieval, Storage, Use</v>
          </cell>
          <cell r="O435"/>
          <cell r="P435" t="str">
            <v>Additional functions (s.270 of Health and Social Care Act 2012)</v>
          </cell>
          <cell r="Q435" t="str">
            <v>Data Controller</v>
          </cell>
          <cell r="S435"/>
          <cell r="T435" t="str">
            <v>Processing is necessary for the performance of a task carried out in the public interest or in the exercise of official authority vested in the controller</v>
          </cell>
          <cell r="U435"/>
          <cell r="W435" t="str">
            <v>Yes</v>
          </cell>
          <cell r="X435" t="str">
            <v>No</v>
          </cell>
          <cell r="Y435" t="str">
            <v>Yes</v>
          </cell>
          <cell r="Z435" t="str">
            <v>No</v>
          </cell>
          <cell r="AA435" t="str">
            <v>Yes</v>
          </cell>
          <cell r="AB435" t="str">
            <v>Yes</v>
          </cell>
          <cell r="AC435" t="str">
            <v>Yes</v>
          </cell>
          <cell r="AD435" t="str">
            <v>Yes</v>
          </cell>
          <cell r="AE435" t="str">
            <v>8 years</v>
          </cell>
          <cell r="AF435"/>
          <cell r="AG435" t="str">
            <v>No</v>
          </cell>
          <cell r="AI435" t="e">
            <v>#N/A</v>
          </cell>
        </row>
        <row r="436">
          <cell r="A436" t="str">
            <v>IAR0000654</v>
          </cell>
          <cell r="B436">
            <v>1</v>
          </cell>
          <cell r="C436" t="str">
            <v>Gavin McIntosh (GAMC1)</v>
          </cell>
          <cell r="D436">
            <v>43215.616064849499</v>
          </cell>
          <cell r="F436" t="str">
            <v>Data Dictionary For Care (DD4C)</v>
          </cell>
          <cell r="G436" t="str">
            <v>The Data Dictionary for Care (DD4C) provides a library of reference resources to help with solutions for the end-to-end care of patients and populations. The only personal data contained within the DD4C is user login credentials.</v>
          </cell>
          <cell r="H436" t="str">
            <v>01/01/2017</v>
          </cell>
          <cell r="I436" t="str">
            <v>31/03/2021</v>
          </cell>
          <cell r="J436" t="str">
            <v>Of a confidential or personal nature relating to patients, service users or the public</v>
          </cell>
          <cell r="K436" t="str">
            <v>Terminology and Classifications Delivery Service P0548/13</v>
          </cell>
          <cell r="L436" t="str">
            <v>Lynn Bracewell ( LYBR )</v>
          </cell>
          <cell r="M436" t="str">
            <v>Gavin McIntosh ( GAMC1 )</v>
          </cell>
          <cell r="N436" t="str">
            <v>Retrieval, Storage, Use</v>
          </cell>
          <cell r="O436"/>
          <cell r="P436" t="str">
            <v>Additional functions (s.270 of Health and Social Care Act 2012)</v>
          </cell>
          <cell r="Q436" t="str">
            <v>Data Controller</v>
          </cell>
          <cell r="S436"/>
          <cell r="T436" t="str">
            <v>Processing is necessary for the performance of a task carried out in the public interest or in the exercise of official authority vested in the controller</v>
          </cell>
          <cell r="U436"/>
          <cell r="W436" t="str">
            <v>Yes</v>
          </cell>
          <cell r="X436" t="str">
            <v>No</v>
          </cell>
          <cell r="Y436" t="str">
            <v>Yes</v>
          </cell>
          <cell r="Z436" t="str">
            <v>No</v>
          </cell>
          <cell r="AA436" t="str">
            <v>Yes</v>
          </cell>
          <cell r="AB436" t="str">
            <v>Yes</v>
          </cell>
          <cell r="AC436" t="str">
            <v>Yes</v>
          </cell>
          <cell r="AD436" t="str">
            <v>Yes</v>
          </cell>
          <cell r="AE436" t="str">
            <v>8 years</v>
          </cell>
          <cell r="AF436"/>
          <cell r="AG436" t="str">
            <v>No</v>
          </cell>
          <cell r="AI436" t="e">
            <v>#N/A</v>
          </cell>
        </row>
        <row r="437">
          <cell r="A437" t="str">
            <v>IAR0000655</v>
          </cell>
          <cell r="B437">
            <v>1</v>
          </cell>
          <cell r="C437" t="str">
            <v>Gavin McIntosh (GAMC1)</v>
          </cell>
          <cell r="D437">
            <v>43215.629665509303</v>
          </cell>
          <cell r="F437" t="str">
            <v>Request Submission Portal (RSP) for Terminology and Classifications</v>
          </cell>
          <cell r="G437" t="str">
            <v>Externally facing portal for users to request changes to our terminology and classifications products. Personal data is limited to log in credentials for portal users.</v>
          </cell>
          <cell r="H437" t="str">
            <v>01/04/2017</v>
          </cell>
          <cell r="I437" t="str">
            <v>31/03/2021</v>
          </cell>
          <cell r="J437" t="str">
            <v>Of a confidential or personal nature relating to patients, service users or the public</v>
          </cell>
          <cell r="K437" t="str">
            <v>Terminology and Classifications Delivery Service P0548/13</v>
          </cell>
          <cell r="L437" t="str">
            <v>Lynn Bracewell ( LYBR )</v>
          </cell>
          <cell r="M437" t="str">
            <v>Gavin McIntosh ( GAMC1 )</v>
          </cell>
          <cell r="N437" t="str">
            <v>Retrieval, Storage, Use</v>
          </cell>
          <cell r="O437"/>
          <cell r="P437" t="str">
            <v>Additional functions (s.270 of Health and Social Care Act 2012)</v>
          </cell>
          <cell r="Q437" t="str">
            <v>Data Controller</v>
          </cell>
          <cell r="S437"/>
          <cell r="T437" t="str">
            <v>Processing is necessary for the performance of a task carried out in the public interest or in the exercise of official authority vested in the controller</v>
          </cell>
          <cell r="U437"/>
          <cell r="W437" t="str">
            <v>Yes</v>
          </cell>
          <cell r="X437" t="str">
            <v>No</v>
          </cell>
          <cell r="Y437" t="str">
            <v>Yes</v>
          </cell>
          <cell r="Z437" t="str">
            <v>No</v>
          </cell>
          <cell r="AA437" t="str">
            <v>Yes</v>
          </cell>
          <cell r="AB437" t="str">
            <v>Yes</v>
          </cell>
          <cell r="AC437" t="str">
            <v>Yes</v>
          </cell>
          <cell r="AD437" t="str">
            <v>Yes</v>
          </cell>
          <cell r="AE437" t="str">
            <v>8 years</v>
          </cell>
          <cell r="AF437"/>
          <cell r="AG437" t="str">
            <v>No</v>
          </cell>
          <cell r="AI437" t="e">
            <v>#N/A</v>
          </cell>
        </row>
        <row r="438">
          <cell r="A438" t="str">
            <v>IAR0000656</v>
          </cell>
          <cell r="B438">
            <v>9</v>
          </cell>
          <cell r="C438" t="str">
            <v>Scott Denton (SCDE1)</v>
          </cell>
          <cell r="D438">
            <v>43221.726252928202</v>
          </cell>
          <cell r="F438" t="str">
            <v>NHS Pathways Training Database</v>
          </cell>
          <cell r="G438" t="str">
            <v>Database that holds details on the NHS Pathways training courses that telephony call handlers have passed.</v>
          </cell>
          <cell r="H438" t="str">
            <v>25/04/2018</v>
          </cell>
          <cell r="I438"/>
          <cell r="J438" t="str">
            <v>Of a confidential or personal nature relating to staff</v>
          </cell>
          <cell r="K438" t="str">
            <v>Pathways Core Product - 111-999-OOHs P0029/13</v>
          </cell>
          <cell r="L438" t="str">
            <v>Mandy Williams ( MAWI5 )</v>
          </cell>
          <cell r="M438" t="str">
            <v>Scott Denton ( SCDE1 )</v>
          </cell>
          <cell r="N438" t="str">
            <v>Recording, Retrieval, Storage, Use</v>
          </cell>
          <cell r="O438"/>
          <cell r="P438" t="str">
            <v>Additional functions (s.270 of Health and Social Care Act 2012)</v>
          </cell>
          <cell r="Q438" t="str">
            <v>Joint Data Controller</v>
          </cell>
          <cell r="R438" t="str">
            <v>Other (Please specify)</v>
          </cell>
          <cell r="S438" t="str">
            <v>111 / 999 Telephony providers</v>
          </cell>
          <cell r="T438" t="str">
            <v>Processing is necessary for the performance of a task carried out in the public interest or in the exercise of official authority vested in the controller</v>
          </cell>
          <cell r="U438"/>
          <cell r="W438" t="str">
            <v>Yes</v>
          </cell>
          <cell r="X438" t="str">
            <v>No</v>
          </cell>
          <cell r="Y438" t="str">
            <v>Yes</v>
          </cell>
          <cell r="Z438" t="str">
            <v>No</v>
          </cell>
          <cell r="AA438" t="str">
            <v>No</v>
          </cell>
          <cell r="AB438" t="str">
            <v>Yes</v>
          </cell>
          <cell r="AC438" t="str">
            <v>Yes</v>
          </cell>
          <cell r="AD438" t="str">
            <v>Yes</v>
          </cell>
          <cell r="AE438" t="str">
            <v>8 years</v>
          </cell>
          <cell r="AF438"/>
          <cell r="AG438" t="str">
            <v>No</v>
          </cell>
          <cell r="AI438" t="str">
            <v>IAR0000656</v>
          </cell>
        </row>
        <row r="439">
          <cell r="A439" t="str">
            <v>IAR0000657</v>
          </cell>
          <cell r="B439">
            <v>5</v>
          </cell>
          <cell r="C439" t="str">
            <v>Kathryn Salt (KAKN1)</v>
          </cell>
          <cell r="D439">
            <v>43229.383393668999</v>
          </cell>
          <cell r="F439" t="str">
            <v>GP Extraction Service (GPES) Web Portal (https://www.gpes.nhs.uk/)</v>
          </cell>
          <cell r="G439" t="str">
            <v>This is a portal to log into the GPET-Q user interface and is used by:
1) GP practices to view data that NHS Digital have extracted about patients registered at their practice which is automatically deleted after 14 days (no data is permanently stored)
2) NHS Digital to configure extractions of data to make sure the correct data will be extracted from GP systems</v>
          </cell>
          <cell r="H439" t="str">
            <v>01/04/2014</v>
          </cell>
          <cell r="I439"/>
          <cell r="J439" t="str">
            <v>Of a confidential or personal nature relating to patients, service users or the public</v>
          </cell>
          <cell r="K439" t="str">
            <v>Primary Care Domain Service P0349/01</v>
          </cell>
          <cell r="L439" t="str">
            <v>Dave Roberts ( DARO1 )</v>
          </cell>
          <cell r="M439" t="str">
            <v>Kathryn Salt ( KAKN1 ),Amy Wilson ( AMWI1 )</v>
          </cell>
          <cell r="N439" t="str">
            <v>Dissemination or otherwise making available, Recording</v>
          </cell>
          <cell r="O439"/>
          <cell r="P439" t="str">
            <v>Direction (s.254 of Health &amp;amp; Social Care Act 2012), Mandatory Request (s. 255 of Health &amp;amp; Social Care Act 2012)</v>
          </cell>
          <cell r="Q439" t="str">
            <v>Joint Data Controller</v>
          </cell>
          <cell r="R439" t="str">
            <v>Other (Please specify)</v>
          </cell>
          <cell r="S439" t="str">
            <v xml:space="preserve">General Practitioners </v>
          </cell>
          <cell r="T439" t="str">
            <v>Processing is necessary for compliance with a legal obligation to which the controller is subject</v>
          </cell>
          <cell r="U439"/>
          <cell r="W439" t="str">
            <v>No</v>
          </cell>
          <cell r="X439" t="str">
            <v>Yes</v>
          </cell>
          <cell r="Y439" t="str">
            <v>Yes</v>
          </cell>
          <cell r="Z439" t="str">
            <v>No</v>
          </cell>
          <cell r="AA439" t="str">
            <v>No</v>
          </cell>
          <cell r="AB439" t="str">
            <v>Yes</v>
          </cell>
          <cell r="AC439" t="str">
            <v>Yes</v>
          </cell>
          <cell r="AD439" t="str">
            <v>Yes</v>
          </cell>
          <cell r="AE439" t="str">
            <v>Exception (Please specify)</v>
          </cell>
          <cell r="AF439" t="str">
            <v>14 days</v>
          </cell>
          <cell r="AG439" t="str">
            <v>Yes</v>
          </cell>
          <cell r="AI439" t="e">
            <v>#N/A</v>
          </cell>
        </row>
        <row r="440">
          <cell r="A440" t="str">
            <v>IAR0000658</v>
          </cell>
          <cell r="B440">
            <v>4</v>
          </cell>
          <cell r="C440" t="str">
            <v>Christopher Lowe (CHLO10)</v>
          </cell>
          <cell r="D440">
            <v>43229.530499305598</v>
          </cell>
          <cell r="F440" t="str">
            <v>Assurance Support Website</v>
          </cell>
          <cell r="G440" t="str">
            <v>Publication of Solution Assurance test environments information - status, build, change schedule, guidance.
http://www.assurancesupport.digital.nhs.uk/</v>
          </cell>
          <cell r="H440" t="str">
            <v>01/06/2016</v>
          </cell>
          <cell r="I440"/>
          <cell r="J440" t="str">
            <v>Relating to non- confidential/ non- personal data</v>
          </cell>
          <cell r="K440" t="str">
            <v>Environment Support Services P0467/06</v>
          </cell>
          <cell r="L440" t="str">
            <v>Debbie Chinn ( DECH )</v>
          </cell>
          <cell r="M440" t="str">
            <v>Paul Butterworth ( PABU )</v>
          </cell>
          <cell r="N440" t="str">
            <v>Use</v>
          </cell>
          <cell r="O440"/>
          <cell r="Q440" t="str">
            <v>Not sure</v>
          </cell>
          <cell r="S440"/>
          <cell r="U440"/>
          <cell r="X440" t="str">
            <v>No</v>
          </cell>
          <cell r="Y440" t="str">
            <v>No</v>
          </cell>
          <cell r="Z440" t="str">
            <v>No</v>
          </cell>
          <cell r="AA440" t="str">
            <v>No</v>
          </cell>
          <cell r="AB440" t="str">
            <v>Yes</v>
          </cell>
          <cell r="AC440" t="str">
            <v>Yes</v>
          </cell>
          <cell r="AD440" t="str">
            <v>No</v>
          </cell>
          <cell r="AF440"/>
          <cell r="AG440" t="str">
            <v>No</v>
          </cell>
          <cell r="AH440" t="str">
            <v>No</v>
          </cell>
        </row>
        <row r="441">
          <cell r="A441" t="str">
            <v>IAR0000659</v>
          </cell>
          <cell r="B441">
            <v>4</v>
          </cell>
          <cell r="C441" t="str">
            <v>Scott Denton (SCDE1)</v>
          </cell>
          <cell r="D441">
            <v>43221.493799421303</v>
          </cell>
          <cell r="F441" t="str">
            <v>NHS Pathways Authoring Tool</v>
          </cell>
          <cell r="G441" t="str">
            <v>Workflow engine web application for NHS Pathways. Holds all of the NHS Pathways clinical reference data to create NHS Pathways content. Also hosts the external clinical issue log and the external training issue log that 111/999 telephony providers have access to if an urgent issue needs raising.</v>
          </cell>
          <cell r="H441" t="str">
            <v>26/04/2018</v>
          </cell>
          <cell r="I441"/>
          <cell r="J441" t="str">
            <v>Of a confidential or personal nature relating to staff</v>
          </cell>
          <cell r="K441" t="str">
            <v>Pathways Core Product - 111-999-OOHs P0029/13</v>
          </cell>
          <cell r="L441" t="str">
            <v>Mandy Williams ( MAWI5 )</v>
          </cell>
          <cell r="M441" t="str">
            <v>Scott Denton ( SCDE1 )</v>
          </cell>
          <cell r="N441" t="str">
            <v>Consultation, Recording, Storage, Use</v>
          </cell>
          <cell r="O441"/>
          <cell r="P441" t="str">
            <v>Additional functions (s.270 of Health and Social Care Act 2012)</v>
          </cell>
          <cell r="Q441" t="str">
            <v>Data Controller</v>
          </cell>
          <cell r="S441"/>
          <cell r="T441" t="str">
            <v>Processing is necessary for the performance of a task carried out in the public interest or in the exercise of official authority vested in the controller</v>
          </cell>
          <cell r="U441"/>
          <cell r="W441" t="str">
            <v>Yes</v>
          </cell>
          <cell r="X441" t="str">
            <v>No</v>
          </cell>
          <cell r="Y441" t="str">
            <v>Yes</v>
          </cell>
          <cell r="Z441" t="str">
            <v>No</v>
          </cell>
          <cell r="AA441" t="str">
            <v>No</v>
          </cell>
          <cell r="AB441" t="str">
            <v>Yes</v>
          </cell>
          <cell r="AC441" t="str">
            <v>Yes</v>
          </cell>
          <cell r="AD441" t="str">
            <v>Yes</v>
          </cell>
          <cell r="AE441" t="str">
            <v>8 years</v>
          </cell>
          <cell r="AF441"/>
          <cell r="AG441" t="str">
            <v>No</v>
          </cell>
          <cell r="AI441" t="str">
            <v>IAR0000659</v>
          </cell>
        </row>
        <row r="442">
          <cell r="A442" t="str">
            <v>IAR0000660</v>
          </cell>
          <cell r="B442">
            <v>2</v>
          </cell>
          <cell r="C442" t="str">
            <v>Hannah Jackson (HAJA1)</v>
          </cell>
          <cell r="D442">
            <v>43229.4516715625</v>
          </cell>
          <cell r="F442" t="str">
            <v>NHS Digital Communications Shadowing Programme</v>
          </cell>
          <cell r="G442" t="str">
            <v>A shadowing programme for external communications professionals at other national bodies involved in health and care, apply to spend a day (or longer) at NHS Digital to learn about what we do. 
We then process the applications and data to chose the successful candidates.
We need to know their name and contact details to contact them about the programme and we need to know their organisation in order to establish whether it is right for our colleagues to partner up with them.</v>
          </cell>
          <cell r="H442" t="str">
            <v>03/05/2018</v>
          </cell>
          <cell r="I442" t="str">
            <v>03/10/2018</v>
          </cell>
          <cell r="J442" t="str">
            <v>Other confidential or personal data (e.g. finance or contracts etc)</v>
          </cell>
          <cell r="K442" t="str">
            <v>External Affairs P0404/06</v>
          </cell>
          <cell r="L442" t="str">
            <v>Kristina Wilcock ( KRWI1 )</v>
          </cell>
          <cell r="N442" t="str">
            <v>Not sure</v>
          </cell>
          <cell r="O442"/>
          <cell r="P442" t="str">
            <v>Non-mandatory request (s. 255 of Health &amp;amp; Social Care Act 2012)</v>
          </cell>
          <cell r="Q442" t="str">
            <v>Not sure</v>
          </cell>
          <cell r="S442"/>
          <cell r="U442"/>
          <cell r="X442" t="str">
            <v>No</v>
          </cell>
          <cell r="Y442" t="str">
            <v>Yes</v>
          </cell>
          <cell r="Z442" t="str">
            <v>No</v>
          </cell>
          <cell r="AA442" t="str">
            <v>No</v>
          </cell>
          <cell r="AB442" t="str">
            <v>Yes</v>
          </cell>
          <cell r="AC442" t="str">
            <v>Yes</v>
          </cell>
          <cell r="AD442" t="str">
            <v>Yes</v>
          </cell>
          <cell r="AE442" t="str">
            <v>Exception (Please specify)</v>
          </cell>
          <cell r="AF442" t="str">
            <v>3 months for successful applicants and 6 months for unsuccessful applicants</v>
          </cell>
          <cell r="AG442" t="str">
            <v>No</v>
          </cell>
          <cell r="AI442" t="str">
            <v>IAR0000660</v>
          </cell>
        </row>
        <row r="443">
          <cell r="A443" t="str">
            <v>IAR0000661</v>
          </cell>
          <cell r="B443">
            <v>4</v>
          </cell>
          <cell r="C443" t="str">
            <v>Scott Denton (SCDE1)</v>
          </cell>
          <cell r="D443">
            <v>43221.4956306366</v>
          </cell>
          <cell r="F443" t="str">
            <v>NHS Pathways Web</v>
          </cell>
          <cell r="G443" t="str">
            <v>Pathways Web is a web application that allows for the demonstration of practise telephony triage using the NHS Pathways clinical content. No real patient triage is performed with this application.</v>
          </cell>
          <cell r="H443" t="str">
            <v>26/04/2018</v>
          </cell>
          <cell r="I443"/>
          <cell r="J443" t="str">
            <v>Of a confidential or personal nature relating to staff</v>
          </cell>
          <cell r="K443" t="str">
            <v>Pathways Core Product - 111-999-OOHs P0029/13</v>
          </cell>
          <cell r="L443" t="str">
            <v>Mandy Williams ( MAWI5 )</v>
          </cell>
          <cell r="M443" t="str">
            <v>Scott Denton ( SCDE1 )</v>
          </cell>
          <cell r="N443" t="str">
            <v>Recording, Storage</v>
          </cell>
          <cell r="O443"/>
          <cell r="P443" t="str">
            <v>Additional functions (s.270 of Health and Social Care Act 2012)</v>
          </cell>
          <cell r="Q443" t="str">
            <v>Data Controller</v>
          </cell>
          <cell r="S443"/>
          <cell r="T443" t="str">
            <v>Processing is necessary for the performance of a task carried out in the public interest or in the exercise of official authority vested in the controller</v>
          </cell>
          <cell r="U443"/>
          <cell r="W443" t="str">
            <v>Yes</v>
          </cell>
          <cell r="X443" t="str">
            <v>No</v>
          </cell>
          <cell r="Y443" t="str">
            <v>Yes</v>
          </cell>
          <cell r="Z443" t="str">
            <v>No</v>
          </cell>
          <cell r="AA443" t="str">
            <v>No</v>
          </cell>
          <cell r="AB443" t="str">
            <v>Yes</v>
          </cell>
          <cell r="AC443" t="str">
            <v>Yes</v>
          </cell>
          <cell r="AD443" t="str">
            <v>Yes</v>
          </cell>
          <cell r="AE443" t="str">
            <v>Exception (Please specify)</v>
          </cell>
          <cell r="AF443" t="str">
            <v>A yearly audit removes inactive accounts</v>
          </cell>
          <cell r="AG443" t="str">
            <v>No</v>
          </cell>
          <cell r="AI443" t="str">
            <v>IAR0000661</v>
          </cell>
        </row>
        <row r="444">
          <cell r="A444" t="str">
            <v>IAR0000662</v>
          </cell>
          <cell r="B444">
            <v>1</v>
          </cell>
          <cell r="C444" t="str">
            <v>Jimmy Joseph (JIJO1)</v>
          </cell>
          <cell r="D444">
            <v>43216.689723842603</v>
          </cell>
          <cell r="F444" t="str">
            <v>NSCAG Sharepoint site</v>
          </cell>
          <cell r="G444" t="str">
            <v>National Information Board's Social Care Advisory Group SharePoint site (External)</v>
          </cell>
          <cell r="H444" t="str">
            <v>12/10/2017</v>
          </cell>
          <cell r="I444"/>
          <cell r="J444" t="str">
            <v>Relating to non- confidential/ non- personal data</v>
          </cell>
          <cell r="K444" t="str">
            <v>Strategy and Account Management Activities P0444/01</v>
          </cell>
          <cell r="L444" t="str">
            <v>Mark Nicholas ( MANI2 )</v>
          </cell>
          <cell r="O444"/>
          <cell r="S444"/>
          <cell r="U444"/>
          <cell r="AB444" t="str">
            <v>No</v>
          </cell>
          <cell r="AC444" t="str">
            <v>No</v>
          </cell>
          <cell r="AD444" t="str">
            <v>No</v>
          </cell>
          <cell r="AF444"/>
          <cell r="AG444" t="str">
            <v>No</v>
          </cell>
          <cell r="AH444" t="str">
            <v>No</v>
          </cell>
        </row>
        <row r="445">
          <cell r="A445" t="str">
            <v>IAR0000663</v>
          </cell>
          <cell r="B445">
            <v>6</v>
          </cell>
          <cell r="C445" t="str">
            <v>Robert Smith (ROSM1)</v>
          </cell>
          <cell r="D445">
            <v>43230.684971493101</v>
          </cell>
          <cell r="F445" t="str">
            <v>Slack - NHS Digital</v>
          </cell>
          <cell r="G445" t="str">
            <v>A slack workspace supporting multiple use and conversation across NHS Digital and intended to be for NHS Digital staff only</v>
          </cell>
          <cell r="H445" t="str">
            <v>16/04/2015</v>
          </cell>
          <cell r="I445"/>
          <cell r="J445" t="str">
            <v>Of a confidential or personal nature relating to staff</v>
          </cell>
          <cell r="K445"/>
          <cell r="L445" t="str">
            <v>Andrew Meyer ( ANME1 )</v>
          </cell>
          <cell r="M445" t="str">
            <v>Robert Smith ( ROSM1 )</v>
          </cell>
          <cell r="N445" t="str">
            <v>Not sure, Organisation, Retrieval</v>
          </cell>
          <cell r="O445"/>
          <cell r="Q445" t="str">
            <v>Data Controller</v>
          </cell>
          <cell r="S445"/>
          <cell r="T445" t="str">
            <v>Processing is necessary for the performance of a contract to which the data subject is party or in order to take steps at the request of the data subject prior to entering into a contract, The data subject has given consent to the processing of his or her personal data for one or more specific purposes</v>
          </cell>
          <cell r="U445"/>
          <cell r="W445" t="str">
            <v>Yes</v>
          </cell>
          <cell r="X445" t="str">
            <v>No</v>
          </cell>
          <cell r="Y445" t="str">
            <v>Yes</v>
          </cell>
          <cell r="Z445" t="str">
            <v>Yes</v>
          </cell>
          <cell r="AA445" t="str">
            <v>No</v>
          </cell>
          <cell r="AB445" t="str">
            <v>Yes</v>
          </cell>
          <cell r="AC445" t="str">
            <v>No, but a Privacy Impact Assessment (PIA) exists</v>
          </cell>
          <cell r="AD445" t="str">
            <v>Not sure</v>
          </cell>
          <cell r="AF445"/>
          <cell r="AG445" t="str">
            <v>No</v>
          </cell>
          <cell r="AI445" t="e">
            <v>#N/A</v>
          </cell>
        </row>
        <row r="446">
          <cell r="A446" t="str">
            <v>IAR0000664</v>
          </cell>
          <cell r="B446">
            <v>4</v>
          </cell>
          <cell r="C446" t="str">
            <v>Noela Almeida (NOAL1)</v>
          </cell>
          <cell r="D446">
            <v>43234.688751469897</v>
          </cell>
          <cell r="F446" t="str">
            <v>TO BE DELETED Slack - NHS Digital Web Transformation</v>
          </cell>
          <cell r="G446" t="str">
            <v>An internal web team slack workspace for team communication and collaboration to help build the NHS Digital website</v>
          </cell>
          <cell r="H446"/>
          <cell r="I446"/>
          <cell r="J446" t="str">
            <v>Of a confidential or personal nature relating to staff</v>
          </cell>
          <cell r="K446" t="str">
            <v>NHS Digital Corporate Website Phase 2 P0549/01</v>
          </cell>
          <cell r="L446" t="str">
            <v>Owain Davies ( OWDA1 )</v>
          </cell>
          <cell r="O446"/>
          <cell r="Q446" t="str">
            <v>Data Controller</v>
          </cell>
          <cell r="S446"/>
          <cell r="T446" t="str">
            <v>Processing is necessary for the performance of a contract to which the data subject is party or in order to take steps at the request of the data subject prior to entering into a contract, The data subject has given consent to the processing of his or her personal data for one or more specific purposes</v>
          </cell>
          <cell r="U446"/>
          <cell r="W446" t="str">
            <v>No</v>
          </cell>
          <cell r="X446" t="str">
            <v>No</v>
          </cell>
          <cell r="Y446" t="str">
            <v>Yes</v>
          </cell>
          <cell r="Z446" t="str">
            <v>No</v>
          </cell>
          <cell r="AA446" t="str">
            <v>No</v>
          </cell>
          <cell r="AB446" t="str">
            <v>Yes</v>
          </cell>
          <cell r="AC446" t="str">
            <v>Yes</v>
          </cell>
          <cell r="AD446" t="str">
            <v>No</v>
          </cell>
          <cell r="AF446"/>
          <cell r="AG446" t="str">
            <v>No</v>
          </cell>
          <cell r="AI446" t="e">
            <v>#N/A</v>
          </cell>
        </row>
        <row r="447">
          <cell r="A447" t="str">
            <v>IAR0000665</v>
          </cell>
          <cell r="B447">
            <v>4</v>
          </cell>
          <cell r="C447" t="str">
            <v>Noela Almeida (NOAL1)</v>
          </cell>
          <cell r="D447">
            <v>43234.691463344898</v>
          </cell>
          <cell r="F447" t="str">
            <v>TO BE DELETED Slack - Digital web transformation</v>
          </cell>
          <cell r="G447" t="str">
            <v>A slack workspace to allow NHS Digital's web team to communicate and collaborate with external partners such as Infinity Works and Valtech in developing digital.nhs.uk</v>
          </cell>
          <cell r="H447" t="str">
            <v>01/09/2017</v>
          </cell>
          <cell r="I447"/>
          <cell r="J447" t="str">
            <v>Of a confidential or personal nature relating to staff</v>
          </cell>
          <cell r="K447" t="str">
            <v>NHS Digital Corporate Website Phase 2 P0549/01</v>
          </cell>
          <cell r="L447" t="str">
            <v>Owain Davies ( OWDA1 )</v>
          </cell>
          <cell r="O447"/>
          <cell r="Q447" t="str">
            <v>Data Controller</v>
          </cell>
          <cell r="S447"/>
          <cell r="T447" t="str">
            <v>Processing is necessary for the performance of a contract to which the data subject is party or in order to take steps at the request of the data subject prior to entering into a contract, The data subject has given consent to the processing of his or her personal data for one or more specific purposes</v>
          </cell>
          <cell r="U447"/>
          <cell r="W447" t="str">
            <v>No</v>
          </cell>
          <cell r="X447" t="str">
            <v>No</v>
          </cell>
          <cell r="Y447" t="str">
            <v>Yes</v>
          </cell>
          <cell r="Z447" t="str">
            <v>No</v>
          </cell>
          <cell r="AA447" t="str">
            <v>No</v>
          </cell>
          <cell r="AB447" t="str">
            <v>Yes</v>
          </cell>
          <cell r="AC447" t="str">
            <v>Yes</v>
          </cell>
          <cell r="AD447" t="str">
            <v>No</v>
          </cell>
          <cell r="AF447"/>
          <cell r="AG447" t="str">
            <v>No</v>
          </cell>
          <cell r="AI447" t="e">
            <v>#N/A</v>
          </cell>
        </row>
        <row r="448">
          <cell r="A448" t="str">
            <v>IAR0000666</v>
          </cell>
          <cell r="B448">
            <v>1</v>
          </cell>
          <cell r="C448" t="str">
            <v>Andrew Chadwick (ANCH2)</v>
          </cell>
          <cell r="D448">
            <v>43217.401347569401</v>
          </cell>
          <cell r="F448" t="str">
            <v>Health Apps Assessment Potal  - Alpha</v>
          </cell>
          <cell r="G448" t="str">
            <v xml:space="preserve">App Assessment Portal to be used in conjunction with App Vendors to assess any app against a pre-set list of Digital Assessment Questions and provide NHS Digital subject matter experts a tool with which to challenge responses, request clarifications or evidence. </v>
          </cell>
          <cell r="H448" t="str">
            <v>01/09/2017</v>
          </cell>
          <cell r="I448" t="str">
            <v>03/09/2018</v>
          </cell>
          <cell r="J448" t="str">
            <v>Other confidential or personal data (e.g. finance or contracts etc)</v>
          </cell>
          <cell r="K448" t="str">
            <v>Health Apps Assessment and Uptake Activties P0513/01</v>
          </cell>
          <cell r="L448" t="str">
            <v>Jackie Tatterton ( JATA2 )</v>
          </cell>
          <cell r="N448" t="str">
            <v>Recording, Storage, Use</v>
          </cell>
          <cell r="O448"/>
          <cell r="P448" t="str">
            <v>Direction (s.254 of Health &amp;amp; Social Care Act 2012)</v>
          </cell>
          <cell r="Q448" t="str">
            <v>Data Controller</v>
          </cell>
          <cell r="S448"/>
          <cell r="T448" t="str">
            <v>Processing is necessary for the performance of a task carried out in the public interest or in the exercise of official authority vested in the controller, The data subject has given consent to the processing of his or her personal data for one or more specific purposes</v>
          </cell>
          <cell r="U448"/>
          <cell r="W448" t="str">
            <v>Yes</v>
          </cell>
          <cell r="X448" t="str">
            <v>No</v>
          </cell>
          <cell r="Y448" t="str">
            <v>Yes</v>
          </cell>
          <cell r="Z448" t="str">
            <v>No</v>
          </cell>
          <cell r="AA448" t="str">
            <v>No</v>
          </cell>
          <cell r="AB448" t="str">
            <v>Yes</v>
          </cell>
          <cell r="AC448" t="str">
            <v>Yes</v>
          </cell>
          <cell r="AD448" t="str">
            <v>Yes</v>
          </cell>
          <cell r="AE448" t="str">
            <v>8 years</v>
          </cell>
          <cell r="AF448"/>
          <cell r="AG448" t="str">
            <v>No</v>
          </cell>
          <cell r="AI448" t="e">
            <v>#N/A</v>
          </cell>
        </row>
        <row r="449">
          <cell r="A449" t="str">
            <v>IAR0000667</v>
          </cell>
          <cell r="B449">
            <v>4</v>
          </cell>
          <cell r="C449" t="str">
            <v>Christopher Lowe (CHLO10)</v>
          </cell>
          <cell r="D449">
            <v>43230.647491585602</v>
          </cell>
          <cell r="F449" t="str">
            <v xml:space="preserve">Change Management RAMP Schedule </v>
          </cell>
          <cell r="G449" t="str">
            <v>TBA</v>
          </cell>
          <cell r="H449"/>
          <cell r="I449"/>
          <cell r="J449" t="str">
            <v>Relating to non- confidential/ non- personal data</v>
          </cell>
          <cell r="K449" t="str">
            <v>Integration P0046/04</v>
          </cell>
          <cell r="L449" t="str">
            <v>Ian Spence ( XXIS )</v>
          </cell>
          <cell r="M449" t="str">
            <v>Jamie Hurst ( JAHU4 )</v>
          </cell>
          <cell r="O449"/>
          <cell r="S449"/>
          <cell r="U449"/>
          <cell r="AB449" t="str">
            <v>No</v>
          </cell>
          <cell r="AC449" t="str">
            <v>Yes</v>
          </cell>
          <cell r="AD449" t="str">
            <v>Yes</v>
          </cell>
          <cell r="AE449" t="str">
            <v>Exception (Please specify)</v>
          </cell>
          <cell r="AF449" t="str">
            <v>Records Management</v>
          </cell>
          <cell r="AG449" t="str">
            <v>No</v>
          </cell>
          <cell r="AH449" t="str">
            <v>No</v>
          </cell>
        </row>
        <row r="450">
          <cell r="A450" t="str">
            <v>IAR0000668</v>
          </cell>
          <cell r="B450">
            <v>3</v>
          </cell>
          <cell r="C450" t="str">
            <v>Graham Ambrose (GJA)</v>
          </cell>
          <cell r="D450">
            <v>43222.479232407401</v>
          </cell>
          <cell r="F450" t="str">
            <v>Open Exeter Portal</v>
          </cell>
          <cell r="G450" t="str">
            <v xml:space="preserve">ii) Open Exeter – Secure Access Portal
The Open Exeter security, authentication and audit mechanism (secure log on) is used to access other SSD services / applications.
</v>
          </cell>
          <cell r="H450" t="str">
            <v>01/01/1999</v>
          </cell>
          <cell r="I450"/>
          <cell r="J450" t="str">
            <v>Of a confidential or personal nature relating to patients, service users or the public</v>
          </cell>
          <cell r="K450" t="str">
            <v>Primary Care Services P0607/01</v>
          </cell>
          <cell r="L450" t="str">
            <v>Graham Ambrose ( GJA )</v>
          </cell>
          <cell r="M450" t="str">
            <v>Michael Presneill ( MIPR1 )</v>
          </cell>
          <cell r="N450" t="str">
            <v>Organisation, Recording, Storage</v>
          </cell>
          <cell r="O450"/>
          <cell r="P450" t="str">
            <v>Not sure</v>
          </cell>
          <cell r="Q450" t="str">
            <v>Not sure</v>
          </cell>
          <cell r="S450"/>
          <cell r="U450"/>
          <cell r="X450" t="str">
            <v>No</v>
          </cell>
          <cell r="Y450" t="str">
            <v>Yes</v>
          </cell>
          <cell r="Z450" t="str">
            <v>Yes</v>
          </cell>
          <cell r="AA450" t="str">
            <v>Yes</v>
          </cell>
          <cell r="AB450" t="str">
            <v>Yes</v>
          </cell>
          <cell r="AC450" t="str">
            <v>Yes</v>
          </cell>
          <cell r="AD450" t="str">
            <v>No</v>
          </cell>
          <cell r="AF450"/>
          <cell r="AG450" t="str">
            <v>No</v>
          </cell>
          <cell r="AI450" t="e">
            <v>#N/A</v>
          </cell>
        </row>
        <row r="451">
          <cell r="A451" t="str">
            <v>IAR0000669</v>
          </cell>
          <cell r="B451">
            <v>1</v>
          </cell>
          <cell r="C451" t="str">
            <v>James Ricketts (JARI4)</v>
          </cell>
          <cell r="D451">
            <v>43217.495184293999</v>
          </cell>
          <cell r="F451" t="str">
            <v>DDC Gitlab</v>
          </cell>
          <cell r="G451" t="str">
            <v>Code repositories for DDC developed software at http://git.spine2.ncrs.nhs.uk and https://git.digital.nhs.uk/</v>
          </cell>
          <cell r="H451" t="str">
            <v>01/05/2012</v>
          </cell>
          <cell r="I451"/>
          <cell r="J451" t="str">
            <v>Relating to non- confidential/ non- personal data</v>
          </cell>
          <cell r="K451" t="str">
            <v>DDC Management Activities P0565/01</v>
          </cell>
          <cell r="L451" t="str">
            <v>Andrew Meyer ( ANME1 )</v>
          </cell>
          <cell r="M451" t="str">
            <v>Edward Hiley ( EDHI1 )</v>
          </cell>
          <cell r="O451"/>
          <cell r="S451"/>
          <cell r="U451"/>
          <cell r="AB451" t="str">
            <v>No</v>
          </cell>
          <cell r="AC451" t="str">
            <v>Yes</v>
          </cell>
          <cell r="AD451" t="str">
            <v>Yes</v>
          </cell>
          <cell r="AE451" t="str">
            <v>Exception (Please specify)</v>
          </cell>
          <cell r="AF451" t="str">
            <v>Retained until all associated NHS Digital software products ceased to be used</v>
          </cell>
          <cell r="AG451" t="str">
            <v>No</v>
          </cell>
          <cell r="AH451" t="str">
            <v>No</v>
          </cell>
        </row>
        <row r="452">
          <cell r="A452" t="str">
            <v>IAR0000670</v>
          </cell>
          <cell r="B452">
            <v>4</v>
          </cell>
          <cell r="C452" t="str">
            <v>Nick Armitage (NIAR1)</v>
          </cell>
          <cell r="D452">
            <v>43222.569940544003</v>
          </cell>
          <cell r="F452" t="str">
            <v xml:space="preserve">Primary Care Web Tool (PCWT) - extranet / service user data </v>
          </cell>
          <cell r="G452" t="str">
            <v>User data related to login requirements to access secure web-based tool which GP practices use to provide information for the General and Personal Medical Services workforce Minimum Data Set (wMDS)  and Data on Written Complaints collections</v>
          </cell>
          <cell r="H452" t="str">
            <v>01/04/2015</v>
          </cell>
          <cell r="I452"/>
          <cell r="J452" t="str">
            <v>Of a confidential or personal nature relating to staff</v>
          </cell>
          <cell r="K452" t="str">
            <v>Workforce and Estates Activities P0272/01</v>
          </cell>
          <cell r="L452" t="str">
            <v>Kate Bedford ( KAAN2 )</v>
          </cell>
          <cell r="M452" t="str">
            <v>Ian Thornber ( IATH1 ),Nick Armitage ( NIAR1 ),Helen Lewis ( HELE1 )</v>
          </cell>
          <cell r="N452" t="str">
            <v>Not sure</v>
          </cell>
          <cell r="O452"/>
          <cell r="P452" t="str">
            <v>Other (Please specify)</v>
          </cell>
          <cell r="Q452" t="str">
            <v>Data Controller</v>
          </cell>
          <cell r="S452"/>
          <cell r="T452" t="str">
            <v>Processing is necessary for the performance of a task carried out in the public interest or in the exercise of official authority vested in the controller</v>
          </cell>
          <cell r="U452"/>
          <cell r="W452" t="str">
            <v>Yes</v>
          </cell>
          <cell r="X452" t="str">
            <v>No</v>
          </cell>
          <cell r="Y452" t="str">
            <v>Yes</v>
          </cell>
          <cell r="Z452" t="str">
            <v>No</v>
          </cell>
          <cell r="AA452" t="str">
            <v>Yes</v>
          </cell>
          <cell r="AB452" t="str">
            <v>Yes</v>
          </cell>
          <cell r="AC452" t="str">
            <v>Yes</v>
          </cell>
          <cell r="AD452" t="str">
            <v>Yes</v>
          </cell>
          <cell r="AE452" t="str">
            <v>8 years</v>
          </cell>
          <cell r="AF452"/>
          <cell r="AG452" t="str">
            <v>Yes</v>
          </cell>
          <cell r="AI452" t="str">
            <v>IAR0000670</v>
          </cell>
        </row>
        <row r="453">
          <cell r="A453" t="str">
            <v>IAR0000671</v>
          </cell>
          <cell r="B453">
            <v>4</v>
          </cell>
          <cell r="C453" t="str">
            <v>Nick Armitage (NIAR1)</v>
          </cell>
          <cell r="D453">
            <v>43222.585576585603</v>
          </cell>
          <cell r="F453" t="str">
            <v xml:space="preserve">Estates and Facilities Management System (EFM) - extranet / service user data </v>
          </cell>
          <cell r="G453" t="str">
            <v xml:space="preserve">User data related to login requirements to access secure web-based tool which supports national policy development and investment planning in the DH and the NHS directly through benchmarking and feedback information. </v>
          </cell>
          <cell r="H453" t="str">
            <v>1999/2000</v>
          </cell>
          <cell r="I453"/>
          <cell r="J453" t="str">
            <v>Of a confidential or personal nature relating to staff</v>
          </cell>
          <cell r="K453" t="str">
            <v>Workforce and Estates Activities P0272/01</v>
          </cell>
          <cell r="L453" t="str">
            <v>Kate Bedford ( KAAN2 )</v>
          </cell>
          <cell r="M453" t="str">
            <v>Claire Thompson ( CLTH1 ),Nick Armitage ( NIAR1 ),Helen Lewis ( HELE1 )</v>
          </cell>
          <cell r="N453" t="str">
            <v>Not sure</v>
          </cell>
          <cell r="O453"/>
          <cell r="P453" t="str">
            <v>Other (Please specify)</v>
          </cell>
          <cell r="Q453" t="str">
            <v>Data Controller</v>
          </cell>
          <cell r="S453"/>
          <cell r="T453" t="str">
            <v>Processing is necessary for the performance of a task carried out in the public interest or in the exercise of official authority vested in the controller</v>
          </cell>
          <cell r="U453"/>
          <cell r="W453" t="str">
            <v>Yes</v>
          </cell>
          <cell r="X453" t="str">
            <v>No</v>
          </cell>
          <cell r="Y453" t="str">
            <v>Yes</v>
          </cell>
          <cell r="Z453" t="str">
            <v>No</v>
          </cell>
          <cell r="AA453" t="str">
            <v>Yes</v>
          </cell>
          <cell r="AB453" t="str">
            <v>Yes</v>
          </cell>
          <cell r="AC453" t="str">
            <v>Yes</v>
          </cell>
          <cell r="AD453" t="str">
            <v>Yes</v>
          </cell>
          <cell r="AE453" t="str">
            <v>8 years</v>
          </cell>
          <cell r="AF453"/>
          <cell r="AG453" t="str">
            <v>Yes</v>
          </cell>
          <cell r="AI453" t="str">
            <v>IAR0000671</v>
          </cell>
        </row>
        <row r="454">
          <cell r="A454" t="str">
            <v>IAR0000672</v>
          </cell>
          <cell r="B454">
            <v>3</v>
          </cell>
          <cell r="C454" t="str">
            <v>Claire Corney (CLCO5)</v>
          </cell>
          <cell r="D454">
            <v>43223.615450196798</v>
          </cell>
          <cell r="F454" t="str">
            <v>DCB/DSAS ISCE Repository</v>
          </cell>
          <cell r="G454" t="str">
            <v>Information relating to the assurance, approval and publication of national information standards and data collections (including extractions) (ISCE). This includes documents, contact details, external links, online forms, all hosted and making extensive use of NHS Digital SharePoint functionality (Office365).</v>
          </cell>
          <cell r="H454" t="str">
            <v>01/04/2014</v>
          </cell>
          <cell r="I454"/>
          <cell r="J454" t="str">
            <v>Other confidential or personal data (e.g. finance or contracts etc)</v>
          </cell>
          <cell r="K454" t="str">
            <v>P0548</v>
          </cell>
          <cell r="L454" t="str">
            <v>David Riley ( DARI4 )</v>
          </cell>
          <cell r="M454" t="str">
            <v>Deborah Raven ( dera1 )</v>
          </cell>
          <cell r="N454" t="str">
            <v>Consultation, Organisation, Recording, Retrieval, Storage, Use</v>
          </cell>
          <cell r="O454"/>
          <cell r="P454" t="str">
            <v>Other (Please specify)</v>
          </cell>
          <cell r="Q454" t="str">
            <v>Data Controller</v>
          </cell>
          <cell r="S454"/>
          <cell r="T454" t="str">
            <v>Processing is necessary for the performance of a task carried out in the public interest or in the exercise of official authority vested in the controller</v>
          </cell>
          <cell r="U454"/>
          <cell r="W454" t="str">
            <v>Yes</v>
          </cell>
          <cell r="X454" t="str">
            <v>No</v>
          </cell>
          <cell r="Y454" t="str">
            <v>Yes</v>
          </cell>
          <cell r="Z454" t="str">
            <v>No</v>
          </cell>
          <cell r="AA454" t="str">
            <v>No</v>
          </cell>
          <cell r="AB454" t="str">
            <v>Yes</v>
          </cell>
          <cell r="AC454" t="str">
            <v>Yes</v>
          </cell>
          <cell r="AD454" t="str">
            <v>Yes</v>
          </cell>
          <cell r="AE454" t="str">
            <v>8 years</v>
          </cell>
          <cell r="AF454"/>
          <cell r="AG454" t="str">
            <v>No</v>
          </cell>
          <cell r="AI454" t="e">
            <v>#N/A</v>
          </cell>
        </row>
        <row r="455">
          <cell r="A455" t="str">
            <v>IAR0000673</v>
          </cell>
          <cell r="B455">
            <v>2</v>
          </cell>
          <cell r="C455" t="str">
            <v>Claire Corney (CLCO5)</v>
          </cell>
          <cell r="D455">
            <v>43222.641083530099</v>
          </cell>
          <cell r="F455" t="str">
            <v>industry briefing platrorm</v>
          </cell>
          <cell r="G455" t="str">
            <v xml:space="preserve">Industry platform detail events and webinars for Industry </v>
          </cell>
          <cell r="H455" t="str">
            <v>31/10/2016</v>
          </cell>
          <cell r="I455"/>
          <cell r="J455" t="str">
            <v>Of a confidential or personal nature relating to patients, service users or the public</v>
          </cell>
          <cell r="K455" t="str">
            <v>Po552/01</v>
          </cell>
          <cell r="L455" t="str">
            <v>Helen Fisher ( HEFI1 )</v>
          </cell>
          <cell r="M455" t="str">
            <v>Amanda Brook ( AMBR2 )</v>
          </cell>
          <cell r="N455" t="str">
            <v>Consultation, Organisation, Recording</v>
          </cell>
          <cell r="O455"/>
          <cell r="P455" t="str">
            <v>Other (Please specify)</v>
          </cell>
          <cell r="Q455" t="str">
            <v>Data Controller</v>
          </cell>
          <cell r="S455"/>
          <cell r="T455" t="str">
            <v>The data subject has given consent to the processing of his or her personal data for one or more specific purposes</v>
          </cell>
          <cell r="U455"/>
          <cell r="W455" t="str">
            <v>No</v>
          </cell>
          <cell r="X455" t="str">
            <v>No</v>
          </cell>
          <cell r="Y455" t="str">
            <v>Yes</v>
          </cell>
          <cell r="Z455" t="str">
            <v>Yes</v>
          </cell>
          <cell r="AA455" t="str">
            <v>No</v>
          </cell>
          <cell r="AB455" t="str">
            <v>Not sure</v>
          </cell>
          <cell r="AC455" t="str">
            <v>No, but a Privacy Impact Assessment (PIA) exists</v>
          </cell>
          <cell r="AD455" t="str">
            <v>Not sure</v>
          </cell>
          <cell r="AF455"/>
          <cell r="AG455" t="str">
            <v>No</v>
          </cell>
          <cell r="AI455" t="e">
            <v>#N/A</v>
          </cell>
        </row>
        <row r="456">
          <cell r="A456" t="str">
            <v>IAR0000674</v>
          </cell>
          <cell r="B456">
            <v>3</v>
          </cell>
          <cell r="C456" t="str">
            <v>Bharat Sharma (BHSH1)</v>
          </cell>
          <cell r="D456">
            <v>43230.466856747698</v>
          </cell>
          <cell r="F456" t="str">
            <v>Trello - Web Development</v>
          </cell>
          <cell r="G456" t="str">
            <v>A board allowing the team to organise it's tasks and activities</v>
          </cell>
          <cell r="H456"/>
          <cell r="I456"/>
          <cell r="J456" t="str">
            <v>Of a confidential or personal nature relating to staff</v>
          </cell>
          <cell r="K456" t="str">
            <v>NHS Digital Corporate Website Phase 2 P0549/01</v>
          </cell>
          <cell r="L456" t="str">
            <v>Owain Davies ( OWDA1 )</v>
          </cell>
          <cell r="O456"/>
          <cell r="Q456" t="str">
            <v>Not sure</v>
          </cell>
          <cell r="S456"/>
          <cell r="U456"/>
          <cell r="X456" t="str">
            <v>No</v>
          </cell>
          <cell r="Y456" t="str">
            <v>Yes</v>
          </cell>
          <cell r="Z456" t="str">
            <v>No</v>
          </cell>
          <cell r="AA456" t="str">
            <v>No</v>
          </cell>
          <cell r="AB456" t="str">
            <v>Yes</v>
          </cell>
          <cell r="AC456" t="str">
            <v>Yes</v>
          </cell>
          <cell r="AD456" t="str">
            <v>No</v>
          </cell>
          <cell r="AF456"/>
          <cell r="AG456" t="str">
            <v>No</v>
          </cell>
          <cell r="AI456" t="e">
            <v>#N/A</v>
          </cell>
        </row>
        <row r="457">
          <cell r="A457" t="str">
            <v>IAR0000675</v>
          </cell>
          <cell r="B457">
            <v>6</v>
          </cell>
          <cell r="C457" t="str">
            <v>Oliver Smith (OLSM1)</v>
          </cell>
          <cell r="D457">
            <v>43224.651022303202</v>
          </cell>
          <cell r="F457" t="str">
            <v>MIDAS - Extranet site</v>
          </cell>
          <cell r="G457" t="str">
            <v>MRIS Integrated Database Administration System (MIDAS) is used exclusively by the MRIS Team in Southport and provides an extranet site to provide cohort management and generate reports containing demographic data from the PDS system for a wide variety of internal and external customers. MIDAS demographics are updated by a daily feed from PDS and access to the system is controlled by AD Groups. MIDAS URL is https://midas.ic.nhs.uk/ and there are also UAT and PAT environments (https://uatmidas.ic.nhs.uk/, https://patmidas.ic.nhs.uk/). This entry covers the Extranet capability of the UI.</v>
          </cell>
          <cell r="H457" t="str">
            <v>31/10/2011</v>
          </cell>
          <cell r="I457"/>
          <cell r="J457" t="str">
            <v>Of a confidential or personal nature relating to staff</v>
          </cell>
          <cell r="K457" t="str">
            <v>Data Access Request Service (DARS) P0449/02</v>
          </cell>
          <cell r="L457" t="str">
            <v>Oliver Smith ( OLSM1 )</v>
          </cell>
          <cell r="N457" t="str">
            <v>Use</v>
          </cell>
          <cell r="O457"/>
          <cell r="P457" t="str">
            <v>Additional functions (s.270 of Health and Social Care Act 2012)</v>
          </cell>
          <cell r="Q457" t="str">
            <v>Data Controller</v>
          </cell>
          <cell r="S457"/>
          <cell r="T457" t="str">
            <v>Processing is necessary for compliance with a legal obligation to which the controller is subject, Processing is necessary for the performance of a task carried out in the public interest or in the exercise of official authority vested in the controller, The data subject has given consent to the processing of his or her personal data for one or more specific purposes</v>
          </cell>
          <cell r="U457"/>
          <cell r="W457" t="str">
            <v>Yes</v>
          </cell>
          <cell r="X457" t="str">
            <v>No</v>
          </cell>
          <cell r="Y457" t="str">
            <v>Yes</v>
          </cell>
          <cell r="Z457" t="str">
            <v>No</v>
          </cell>
          <cell r="AA457" t="str">
            <v>No</v>
          </cell>
          <cell r="AB457" t="str">
            <v>Yes</v>
          </cell>
          <cell r="AC457" t="str">
            <v>Yes</v>
          </cell>
          <cell r="AD457" t="str">
            <v>Yes</v>
          </cell>
          <cell r="AE457" t="str">
            <v>Exception (Please specify)</v>
          </cell>
          <cell r="AF457" t="str">
            <v>Retained for duration of system lifespan, for audit purposes</v>
          </cell>
          <cell r="AG457" t="str">
            <v>No</v>
          </cell>
          <cell r="AI457" t="e">
            <v>#N/A</v>
          </cell>
        </row>
        <row r="458">
          <cell r="A458" t="str">
            <v>IAR0000676</v>
          </cell>
          <cell r="B458">
            <v>2</v>
          </cell>
          <cell r="C458" t="str">
            <v>Oliver Smith (OLSM1)</v>
          </cell>
          <cell r="D458">
            <v>43224.648892361103</v>
          </cell>
          <cell r="F458" t="str">
            <v>Data Exchange Service (DES)</v>
          </cell>
          <cell r="G458" t="str">
            <v xml:space="preserve">DES is a secure internet file transfer protocol that allows for the transfer of data between MRIS team administrators and internal and external customers. The system is browser based and access is controlled by AD Group. Users include the MRIS Team and members of the DARS Service Team. The DES  URL is http://admindes.hscic.gov.uk/ (admin site) and https://des.digital.nhs.uk/ (customer site). Both of these sites have UAT equivalents. Access to DES for customers is via Single Sign In. </v>
          </cell>
          <cell r="H458" t="str">
            <v>01/04/2018</v>
          </cell>
          <cell r="I458"/>
          <cell r="J458" t="str">
            <v>Of a confidential or personal nature relating to patients, service users or the public</v>
          </cell>
          <cell r="K458" t="str">
            <v>Data Access Request Service (DARS) P0449/02</v>
          </cell>
          <cell r="L458" t="str">
            <v>Oliver Smith ( OLSM1 )</v>
          </cell>
          <cell r="N458" t="str">
            <v>Dissemination or otherwise making available, Retrieval, Use</v>
          </cell>
          <cell r="O458"/>
          <cell r="P458" t="str">
            <v>Additional functions (s.270 of Health and Social Care Act 2012)</v>
          </cell>
          <cell r="Q458" t="str">
            <v>Data Controller</v>
          </cell>
          <cell r="S458"/>
          <cell r="T458" t="str">
            <v>Processing is necessary for the performance of a contract to which the data subject is party or in order to take steps at the request of the data subject prior to entering into a contract, Processing is necessary for the performance of a task carried out in the public interest or in the exercise of official authority vested in the controller</v>
          </cell>
          <cell r="U458"/>
          <cell r="W458" t="str">
            <v>Yes</v>
          </cell>
          <cell r="X458" t="str">
            <v>No</v>
          </cell>
          <cell r="Y458" t="str">
            <v>Yes</v>
          </cell>
          <cell r="Z458" t="str">
            <v>No</v>
          </cell>
          <cell r="AA458" t="str">
            <v>No</v>
          </cell>
          <cell r="AB458" t="str">
            <v>Yes</v>
          </cell>
          <cell r="AC458" t="str">
            <v>Yes</v>
          </cell>
          <cell r="AD458" t="str">
            <v>Yes</v>
          </cell>
          <cell r="AE458" t="str">
            <v>Exception (Please specify)</v>
          </cell>
          <cell r="AF458" t="str">
            <v>Retained for duration of system for audit purposes</v>
          </cell>
          <cell r="AG458" t="str">
            <v>No</v>
          </cell>
          <cell r="AI458" t="e">
            <v>#N/A</v>
          </cell>
        </row>
        <row r="459">
          <cell r="A459" t="str">
            <v>IAR0000677</v>
          </cell>
          <cell r="B459">
            <v>1</v>
          </cell>
          <cell r="C459" t="str">
            <v>Adam Hatherly (ADHA3)</v>
          </cell>
          <cell r="D459">
            <v>43217.627654629599</v>
          </cell>
          <cell r="F459" t="str">
            <v>NHS Developer and API Github repositories</v>
          </cell>
          <cell r="G459" t="str">
            <v xml:space="preserve">This is a collection of Git repositories held on https://github.com. These are used to hold API specifications, and provide source-code-control functions (managing versions, branches, etc). The web site is </v>
          </cell>
          <cell r="H459" t="str">
            <v>01/01/2017</v>
          </cell>
          <cell r="I459"/>
          <cell r="J459" t="str">
            <v>Relating to non- confidential/ non- personal data</v>
          </cell>
          <cell r="K459" t="str">
            <v>Interoperability and Architecture Activities P0536/01</v>
          </cell>
          <cell r="L459" t="str">
            <v>Adam Hatherly ( ADHA3 )</v>
          </cell>
          <cell r="O459"/>
          <cell r="S459"/>
          <cell r="U459"/>
          <cell r="AB459" t="str">
            <v>No</v>
          </cell>
          <cell r="AC459" t="str">
            <v>Yes</v>
          </cell>
          <cell r="AD459" t="str">
            <v>No</v>
          </cell>
          <cell r="AF459"/>
          <cell r="AG459" t="str">
            <v>No</v>
          </cell>
          <cell r="AH459" t="str">
            <v>No</v>
          </cell>
        </row>
        <row r="460">
          <cell r="A460" t="str">
            <v>IAR0000678</v>
          </cell>
          <cell r="B460">
            <v>2</v>
          </cell>
          <cell r="C460" t="str">
            <v>Oliver Smith (OLSM1)</v>
          </cell>
          <cell r="D460">
            <v>43224.653871446797</v>
          </cell>
          <cell r="F460" t="str">
            <v>MIDAS (Database)</v>
          </cell>
          <cell r="G460" t="str">
            <v>The MIDAS database is the dataset that underpins the MIDAS system. The database contains data provided by research studies for linkage to PDS, cancer and mortality data (as permitted), and the subsequent dissemination of these data through DARS.</v>
          </cell>
          <cell r="H460" t="str">
            <v>31/10/2011</v>
          </cell>
          <cell r="I460"/>
          <cell r="J460" t="str">
            <v>Of a confidential or personal nature relating to patients, service users or the public</v>
          </cell>
          <cell r="K460" t="str">
            <v>Data Access Request Service (DARS) P0449/02</v>
          </cell>
          <cell r="L460" t="str">
            <v>Gaynor Dalton ( GADA2 )</v>
          </cell>
          <cell r="M460" t="str">
            <v>Oliver Smith ( OLSM1 )</v>
          </cell>
          <cell r="N460" t="str">
            <v>Dissemination or otherwise making available, Retrieval, Storage</v>
          </cell>
          <cell r="O460"/>
          <cell r="P460" t="str">
            <v>Other (Please specify)</v>
          </cell>
          <cell r="Q460" t="str">
            <v>Data Processor</v>
          </cell>
          <cell r="S460"/>
          <cell r="U460"/>
          <cell r="V460" t="str">
            <v>Yes</v>
          </cell>
          <cell r="X460" t="str">
            <v>Yes</v>
          </cell>
          <cell r="Y460" t="str">
            <v>Yes</v>
          </cell>
          <cell r="Z460" t="str">
            <v>No</v>
          </cell>
          <cell r="AA460" t="str">
            <v>Yes</v>
          </cell>
          <cell r="AB460" t="str">
            <v>Yes</v>
          </cell>
          <cell r="AC460" t="str">
            <v>Yes</v>
          </cell>
          <cell r="AD460" t="str">
            <v>Yes</v>
          </cell>
          <cell r="AE460" t="str">
            <v>Exception (Please specify)</v>
          </cell>
          <cell r="AF460" t="str">
            <v>Supplied details are retained in line with DSAs and pending data destruction notices received from data suppliers.</v>
          </cell>
          <cell r="AG460" t="str">
            <v>No</v>
          </cell>
          <cell r="AH460" t="str">
            <v>No</v>
          </cell>
        </row>
        <row r="461">
          <cell r="A461" t="str">
            <v>IAR0000679</v>
          </cell>
          <cell r="B461">
            <v>1</v>
          </cell>
          <cell r="C461" t="str">
            <v>Gavin McIntosh (GAMC1)</v>
          </cell>
          <cell r="D461">
            <v>43217.699169247702</v>
          </cell>
          <cell r="F461" t="str">
            <v>Technology Reference data Update Distribution (TRUD)</v>
          </cell>
          <cell r="G461" t="str">
            <v>NHS Digital site for publishing technical data files.</v>
          </cell>
          <cell r="H461" t="str">
            <v>01/04/2017</v>
          </cell>
          <cell r="I461" t="str">
            <v>31/03/2021</v>
          </cell>
          <cell r="J461" t="str">
            <v>Of a confidential or personal nature relating to patients, service users or the public</v>
          </cell>
          <cell r="K461" t="str">
            <v>P0548/00</v>
          </cell>
          <cell r="L461" t="str">
            <v>Alex Elias ( ALHA3 )</v>
          </cell>
          <cell r="M461" t="str">
            <v>Gavin McIntosh ( GAMC1 )</v>
          </cell>
          <cell r="N461" t="str">
            <v>Retrieval, Storage, Use</v>
          </cell>
          <cell r="O461"/>
          <cell r="P461" t="str">
            <v>Additional functions (s.270 of Health and Social Care Act 2012)</v>
          </cell>
          <cell r="Q461" t="str">
            <v>Data Controller</v>
          </cell>
          <cell r="S461"/>
          <cell r="T461" t="str">
            <v>Processing is necessary for the performance of a task carried out in the public interest or in the exercise of official authority vested in the controller</v>
          </cell>
          <cell r="U461"/>
          <cell r="W461" t="str">
            <v>Yes</v>
          </cell>
          <cell r="X461" t="str">
            <v>No</v>
          </cell>
          <cell r="Y461" t="str">
            <v>Yes</v>
          </cell>
          <cell r="Z461" t="str">
            <v>No</v>
          </cell>
          <cell r="AA461" t="str">
            <v>Yes</v>
          </cell>
          <cell r="AB461" t="str">
            <v>Yes</v>
          </cell>
          <cell r="AC461" t="str">
            <v>Yes</v>
          </cell>
          <cell r="AD461" t="str">
            <v>Yes</v>
          </cell>
          <cell r="AE461" t="str">
            <v>8 years</v>
          </cell>
          <cell r="AF461"/>
          <cell r="AG461" t="str">
            <v>No</v>
          </cell>
          <cell r="AI461" t="e">
            <v>#N/A</v>
          </cell>
        </row>
        <row r="462">
          <cell r="A462" t="str">
            <v>IAR0000680</v>
          </cell>
          <cell r="B462">
            <v>2</v>
          </cell>
          <cell r="C462" t="str">
            <v>Scott Denton (SCDE1)</v>
          </cell>
          <cell r="D462">
            <v>43221.497802002297</v>
          </cell>
          <cell r="F462" t="str">
            <v>NHS Pathways Intelligent Data Tool Dashboard Platform</v>
          </cell>
          <cell r="G462" t="str">
            <v>NHS Pathways Intelligent Data Tool is a dashboard platform that indexes the real-time 111/999 telephony data that comes into NHS Digital. This is an externally-accessed web application that 111/999 providers and commissioners can access for business intelligence.</v>
          </cell>
          <cell r="H462" t="str">
            <v>27/04/2018</v>
          </cell>
          <cell r="I462"/>
          <cell r="J462" t="str">
            <v>Of a confidential or personal nature relating to staff</v>
          </cell>
          <cell r="K462" t="str">
            <v>Pathways Core Product - 111-999-OOHs P0029/13</v>
          </cell>
          <cell r="L462" t="str">
            <v>Mandy Williams ( MAWI5 )</v>
          </cell>
          <cell r="M462" t="str">
            <v>Scott Denton ( SCDE1 )</v>
          </cell>
          <cell r="N462" t="str">
            <v>Recording, Storage, Use</v>
          </cell>
          <cell r="O462"/>
          <cell r="P462" t="str">
            <v>Additional functions (s.270 of Health and Social Care Act 2012)</v>
          </cell>
          <cell r="Q462" t="str">
            <v>Data Controller</v>
          </cell>
          <cell r="S462"/>
          <cell r="T462" t="str">
            <v>Processing is necessary for the performance of a task carried out in the public interest or in the exercise of official authority vested in the controller</v>
          </cell>
          <cell r="U462"/>
          <cell r="W462" t="str">
            <v>Yes</v>
          </cell>
          <cell r="X462" t="str">
            <v>No</v>
          </cell>
          <cell r="Y462" t="str">
            <v>Yes</v>
          </cell>
          <cell r="Z462" t="str">
            <v>No</v>
          </cell>
          <cell r="AA462" t="str">
            <v>No</v>
          </cell>
          <cell r="AB462" t="str">
            <v>Yes</v>
          </cell>
          <cell r="AC462" t="str">
            <v>Yes</v>
          </cell>
          <cell r="AD462" t="str">
            <v>Yes</v>
          </cell>
          <cell r="AE462" t="str">
            <v>3 years</v>
          </cell>
          <cell r="AF462"/>
          <cell r="AG462" t="str">
            <v>No</v>
          </cell>
          <cell r="AI462" t="str">
            <v>IAR0000680</v>
          </cell>
        </row>
        <row r="463">
          <cell r="A463" t="str">
            <v>IAR0000681</v>
          </cell>
          <cell r="B463">
            <v>3</v>
          </cell>
          <cell r="C463" t="str">
            <v>Terry Parker (TEPA1)</v>
          </cell>
          <cell r="D463">
            <v>43229.646355868099</v>
          </cell>
          <cell r="F463" t="str">
            <v>Slack - Service Management</v>
          </cell>
          <cell r="G463" t="str">
            <v>An internal Service Management team slack workspace for team communication and collaboration</v>
          </cell>
          <cell r="H463" t="str">
            <v>01/04/2017</v>
          </cell>
          <cell r="I463"/>
          <cell r="J463" t="str">
            <v>Relating to non- confidential/ non- personal data</v>
          </cell>
          <cell r="K463" t="str">
            <v>Integration P0046/04</v>
          </cell>
          <cell r="L463" t="str">
            <v>Craig Johnson ( CRJO1 )</v>
          </cell>
          <cell r="M463" t="str">
            <v>Peter Tebay ( PETE1 )</v>
          </cell>
          <cell r="O463"/>
          <cell r="S463"/>
          <cell r="U463"/>
          <cell r="AB463" t="str">
            <v>Yes</v>
          </cell>
          <cell r="AC463" t="str">
            <v>Yes</v>
          </cell>
          <cell r="AD463" t="str">
            <v>Yes</v>
          </cell>
          <cell r="AE463" t="str">
            <v>8 years</v>
          </cell>
          <cell r="AF463"/>
          <cell r="AG463" t="str">
            <v>No</v>
          </cell>
          <cell r="AH463" t="str">
            <v>No</v>
          </cell>
        </row>
        <row r="464">
          <cell r="A464" t="str">
            <v>IAR0000682</v>
          </cell>
          <cell r="B464">
            <v>2</v>
          </cell>
          <cell r="C464" t="str">
            <v>Terry Parker (TEPA1)</v>
          </cell>
          <cell r="D464">
            <v>43229.649550115697</v>
          </cell>
          <cell r="F464" t="str">
            <v>Service Management Confluence</v>
          </cell>
          <cell r="G464" t="str">
            <v>Software tool used to collaborate and share knowledge.</v>
          </cell>
          <cell r="H464" t="str">
            <v>01/04/2017</v>
          </cell>
          <cell r="I464"/>
          <cell r="J464" t="str">
            <v>Relating to non- confidential/ non- personal data</v>
          </cell>
          <cell r="K464" t="str">
            <v>Integration P0046/04</v>
          </cell>
          <cell r="L464" t="str">
            <v>Craig Johnson ( CRJO1 )</v>
          </cell>
          <cell r="M464" t="str">
            <v>Peter Tebay ( PETE1 )</v>
          </cell>
          <cell r="O464"/>
          <cell r="S464"/>
          <cell r="U464"/>
          <cell r="AB464" t="str">
            <v>No</v>
          </cell>
          <cell r="AC464" t="str">
            <v>Yes</v>
          </cell>
          <cell r="AD464" t="str">
            <v>Yes</v>
          </cell>
          <cell r="AE464" t="str">
            <v>8 years</v>
          </cell>
          <cell r="AF464"/>
          <cell r="AG464" t="str">
            <v>No</v>
          </cell>
          <cell r="AH464" t="str">
            <v>No</v>
          </cell>
        </row>
        <row r="465">
          <cell r="A465" t="str">
            <v>IAR0000683</v>
          </cell>
          <cell r="B465">
            <v>1</v>
          </cell>
          <cell r="C465" t="str">
            <v>Nick Schlanker (NISC)</v>
          </cell>
          <cell r="D465">
            <v>43220.4330064815</v>
          </cell>
          <cell r="F465" t="str">
            <v>Enterprise Architecure Portal</v>
          </cell>
          <cell r="G465" t="str">
            <v>Web based tool used to capture key technical architectural design decisions for programmes being delivered by NHS Digital. Also has technical review group meeting management and associated workflow tools.</v>
          </cell>
          <cell r="H465" t="str">
            <v>01/03/2012</v>
          </cell>
          <cell r="I465"/>
          <cell r="J465" t="str">
            <v>Relating to non- confidential/ non- personal data</v>
          </cell>
          <cell r="K465"/>
          <cell r="L465" t="str">
            <v>David Hughes-Doran ( DAHU2 )</v>
          </cell>
          <cell r="O465"/>
          <cell r="S465"/>
          <cell r="U465"/>
          <cell r="AB465" t="str">
            <v>No</v>
          </cell>
          <cell r="AC465" t="str">
            <v>No</v>
          </cell>
          <cell r="AD465" t="str">
            <v>Not sure</v>
          </cell>
          <cell r="AF465"/>
          <cell r="AG465" t="str">
            <v>No</v>
          </cell>
          <cell r="AH465" t="str">
            <v>No</v>
          </cell>
        </row>
        <row r="466">
          <cell r="A466" t="str">
            <v>IAR0000684</v>
          </cell>
          <cell r="B466">
            <v>6</v>
          </cell>
          <cell r="C466" t="str">
            <v>Alexandra Newsome (ALNE2)</v>
          </cell>
          <cell r="D466">
            <v>43221.6030789699</v>
          </cell>
          <cell r="F466" t="str">
            <v>Clinical Audit Platform (CAP)</v>
          </cell>
          <cell r="G466" t="str">
            <v>The Clinical Audit Platform (CAP) is used to collect secondary use data on behalf of a variety of external customers to which we are contracted and funded.  There are individual entries on the Unified Register for the Information Assets that use CAP.  This particular entry relates to the information that CAP gathers about an individual submitting data e.g. IP addresses, email addresses.</v>
          </cell>
          <cell r="H466" t="str">
            <v>01/01/2011</v>
          </cell>
          <cell r="I466"/>
          <cell r="J466" t="str">
            <v>Of a confidential or personal nature relating to patients, service users or the public</v>
          </cell>
          <cell r="K466" t="str">
            <v>Clinical Audit and Registries Management P0270/01</v>
          </cell>
          <cell r="L466" t="str">
            <v>Alyson Whitmarsh ( ALWH2 )</v>
          </cell>
          <cell r="M466" t="str">
            <v>Alexandra Newsome ( ALNE2 )</v>
          </cell>
          <cell r="N466" t="str">
            <v>Recording, Retrieval, Storage, Use</v>
          </cell>
          <cell r="O466"/>
          <cell r="P466" t="str">
            <v>Additional functions (s.270 of Health and Social Care Act 2012)</v>
          </cell>
          <cell r="Q466" t="str">
            <v>Data Controller</v>
          </cell>
          <cell r="S466"/>
          <cell r="T466" t="str">
            <v>The data subject has given consent to the processing of his or her personal data for one or more specific purposes</v>
          </cell>
          <cell r="U466"/>
          <cell r="W466" t="str">
            <v>Yes</v>
          </cell>
          <cell r="X466" t="str">
            <v>No</v>
          </cell>
          <cell r="Y466" t="str">
            <v>Yes</v>
          </cell>
          <cell r="Z466" t="str">
            <v>No</v>
          </cell>
          <cell r="AA466" t="str">
            <v>Yes</v>
          </cell>
          <cell r="AB466" t="str">
            <v>Yes</v>
          </cell>
          <cell r="AC466" t="str">
            <v>Yes</v>
          </cell>
          <cell r="AD466" t="str">
            <v>Yes</v>
          </cell>
          <cell r="AE466" t="str">
            <v>Exception (Please specify)</v>
          </cell>
          <cell r="AF466" t="str">
            <v>Currently email addresses are not routinely deleted from CAP.</v>
          </cell>
          <cell r="AG466" t="str">
            <v>Yes</v>
          </cell>
          <cell r="AI466" t="e">
            <v>#N/A</v>
          </cell>
        </row>
        <row r="467">
          <cell r="A467" t="str">
            <v>IAR0000685</v>
          </cell>
          <cell r="B467">
            <v>1</v>
          </cell>
          <cell r="C467" t="str">
            <v>Richard Irvine (RIIR1)</v>
          </cell>
          <cell r="D467">
            <v>43220.621550694399</v>
          </cell>
          <cell r="F467" t="str">
            <v>Planning: CCG Monthly Activity and Other Requirements</v>
          </cell>
          <cell r="G467" t="str">
            <v>'The purpose of the planning collection is to collect and assure information about NHS plans and how organisations intend to deliver against national expectations and deliverables, which are set out each in the planning guidance. A link to the latest guidance can be found here: https://www.england.nhs.uk/publication/refreshing-nhs-plans-for-2018-19/
CCG and provider plans need to be agreed by NHS England and NHS Improvement, with a clear expectation that they must be fully aligned with local contracts. The collection is an essential component of the wider process of developing operational plans and agreeing contracts.</v>
          </cell>
          <cell r="H467" t="str">
            <v>01/05/2018</v>
          </cell>
          <cell r="I467"/>
          <cell r="J467" t="str">
            <v>Other confidential or personal data (e.g. finance or contracts etc)</v>
          </cell>
          <cell r="K467" t="str">
            <v>Data Collection Service P0449/06</v>
          </cell>
          <cell r="L467" t="str">
            <v>Richard Irvine ( RIIR1 )</v>
          </cell>
          <cell r="M467" t="str">
            <v>Anna Cale ( ANCA7 )</v>
          </cell>
          <cell r="N467" t="str">
            <v>Disclosure by transmission, Recording, Storage, Structuring, Use</v>
          </cell>
          <cell r="O467"/>
          <cell r="P467" t="str">
            <v>Direction (s.254 of Health &amp;amp; Social Care Act 2012)</v>
          </cell>
          <cell r="Q467" t="str">
            <v>Data Processor</v>
          </cell>
          <cell r="S467"/>
          <cell r="U467"/>
          <cell r="V467" t="str">
            <v>Yes</v>
          </cell>
          <cell r="X467" t="str">
            <v>No</v>
          </cell>
          <cell r="Y467" t="str">
            <v>No</v>
          </cell>
          <cell r="Z467" t="str">
            <v>No</v>
          </cell>
          <cell r="AA467" t="str">
            <v>Yes</v>
          </cell>
          <cell r="AB467" t="str">
            <v>Yes</v>
          </cell>
          <cell r="AC467" t="str">
            <v>No</v>
          </cell>
          <cell r="AD467" t="str">
            <v>No</v>
          </cell>
          <cell r="AF467"/>
          <cell r="AG467" t="str">
            <v>Yes</v>
          </cell>
          <cell r="AH467" t="str">
            <v>No</v>
          </cell>
        </row>
        <row r="468">
          <cell r="A468" t="str">
            <v>IAR0000686</v>
          </cell>
          <cell r="B468">
            <v>2</v>
          </cell>
          <cell r="C468" t="str">
            <v>Richard Irvine (RIIR1)</v>
          </cell>
          <cell r="D468">
            <v>43222.467806944398</v>
          </cell>
          <cell r="F468" t="str">
            <v>Sales and Purchases of Unbranded Generic Medicines and Special Medicinal Products</v>
          </cell>
          <cell r="G468" t="str">
            <v xml:space="preserve">The National Health Service Act 2006, as amended by the Health Service Medical Supplies (Costs) Act 2017 provides the Secretary of State with the power to make regulations to require anyone involved in the manufacture, distribution and supply of health service products (a 'UK producer') to record, keep and provide certain information about the products including invoices and information about prices, discounts, rebates, revenues and profits. This information feeds into the determination of reimbursement prices for the NHS in England
At present, DHSC collects information every quarter from about 30 suppliers on a voluntary basis. However, under the new powers of the 2017 Act, the Department is putting together regulations to move this data collection on a statutory basis, and require all manufacturers and wholesalers of generic medicines and special medicinal products to return data on a quarterly basis. 
Equally, with the increase in size and nature of this collection activity, it becomes impractical to continue to administer the collection in its current form and therefore NHS Digital is being directed to administer this activity, applying a more strategic approach. 
Information will be collected on a defined list of unbranded generic medicines and a defined list of special medicinal products that will be comprised of all products listed in the Drug Tariff and any products that are being considered for inclusion in any Drug Tariff.  For each type of medicine (generics and specials) DHSC will provide NHS Digital with a list of products every quarter.
The following information about each product will be collected:
• Volumes sold/bought
• Total sales income/amount paid net of discounts/rebates
• Any discount/rebates that cannot be attributed to the product
In the case of special medicinal products, more detailed information about the type of manufacture and available Drug Tariff formulations will also be collected.
After investigation the key information to be captured in this collection is not currently captured by the national data sets or replicated elsewhere.
</v>
          </cell>
          <cell r="H468" t="str">
            <v>01/10/2018</v>
          </cell>
          <cell r="I468"/>
          <cell r="J468" t="str">
            <v>Other confidential or personal data (e.g. finance or contracts etc)</v>
          </cell>
          <cell r="K468" t="str">
            <v>Data Collection Service P0449/06</v>
          </cell>
          <cell r="L468" t="str">
            <v>Richard Irvine ( RIIR1 )</v>
          </cell>
          <cell r="M468" t="str">
            <v>Anna Cale ( ANCA7 )</v>
          </cell>
          <cell r="N468" t="str">
            <v>Disclosure by transmission, Recording, Storage, Structuring, Use</v>
          </cell>
          <cell r="O468"/>
          <cell r="P468" t="str">
            <v>Direction (s.254 of Health &amp;amp; Social Care Act 2012)</v>
          </cell>
          <cell r="Q468" t="str">
            <v>Data Processor</v>
          </cell>
          <cell r="S468"/>
          <cell r="U468"/>
          <cell r="V468" t="str">
            <v>Yes</v>
          </cell>
          <cell r="X468" t="str">
            <v>No</v>
          </cell>
          <cell r="Y468" t="str">
            <v>No</v>
          </cell>
          <cell r="Z468" t="str">
            <v>No</v>
          </cell>
          <cell r="AA468" t="str">
            <v>Yes</v>
          </cell>
          <cell r="AB468" t="str">
            <v>Yes</v>
          </cell>
          <cell r="AC468" t="str">
            <v>No</v>
          </cell>
          <cell r="AD468" t="str">
            <v>No</v>
          </cell>
          <cell r="AF468"/>
          <cell r="AG468" t="str">
            <v>Yes</v>
          </cell>
          <cell r="AH468" t="str">
            <v>No</v>
          </cell>
        </row>
        <row r="469">
          <cell r="A469" t="str">
            <v>IAR0000687</v>
          </cell>
          <cell r="B469">
            <v>3</v>
          </cell>
          <cell r="C469" t="str">
            <v>James Ricketts (JARI4)</v>
          </cell>
          <cell r="D469">
            <v>43220.653889236099</v>
          </cell>
          <cell r="F469" t="str">
            <v>National Health Service Spine Portal</v>
          </cell>
          <cell r="G469" t="str">
            <v>A card holder logs in with their smartcard to Authenticate to SPINE.  Having logged in the user must open their browser to get to the Portal (https://portal2.national.ncrs.nhs.uk) which displays the applicable SPINE Menu of services.  The user then selects the service.</v>
          </cell>
          <cell r="H469" t="str">
            <v>01/09/2014</v>
          </cell>
          <cell r="I469"/>
          <cell r="J469" t="str">
            <v>Relating to non- confidential/ non- personal data</v>
          </cell>
          <cell r="K469" t="str">
            <v>DDC Management Activities P0565/01</v>
          </cell>
          <cell r="L469" t="str">
            <v>Andrew Meyer ( ANME1 )</v>
          </cell>
          <cell r="M469" t="str">
            <v>James Ricketts ( JARI4 )</v>
          </cell>
          <cell r="O469"/>
          <cell r="S469"/>
          <cell r="U469"/>
          <cell r="AB469" t="str">
            <v>Yes</v>
          </cell>
          <cell r="AC469" t="str">
            <v>Yes</v>
          </cell>
          <cell r="AD469" t="str">
            <v>Not sure</v>
          </cell>
          <cell r="AE469" t="str">
            <v>Exception (Please specify)</v>
          </cell>
          <cell r="AF469" t="str">
            <v xml:space="preserve">Audit-data to be retained for the life of relevant systems </v>
          </cell>
          <cell r="AG469" t="str">
            <v>No</v>
          </cell>
          <cell r="AH469" t="str">
            <v>No</v>
          </cell>
        </row>
        <row r="470">
          <cell r="A470" t="str">
            <v>IAR0000688</v>
          </cell>
          <cell r="B470">
            <v>5</v>
          </cell>
          <cell r="C470" t="str">
            <v>Craig Wilson (CRWI1)</v>
          </cell>
          <cell r="D470">
            <v>43222.621788506898</v>
          </cell>
          <cell r="F470" t="str">
            <v>Access Request System (ARS) (SVC-141)</v>
          </cell>
          <cell r="G470" t="str">
            <v xml:space="preserve">The Access Request System facilitates the authorisation of access to Systems and Services (provided under the Exeter Service Catalogue, previously known as SSD, for use by it’s staff only.
The system enables SSD staff to comply with the Access Control Policy, ensuring that the systems to which they require access is formally recorded and an audit trail exists. 
The system produces an extract of users with access to systems containing Personal Confidential Data in order to support the annual HSCIC Information Governance Toolkit return
</v>
          </cell>
          <cell r="H470" t="str">
            <v>01/09/2015</v>
          </cell>
          <cell r="I470"/>
          <cell r="J470" t="str">
            <v>Of a confidential or personal nature relating to staff</v>
          </cell>
          <cell r="K470" t="str">
            <v>SSD Security Management Activities P0470/02</v>
          </cell>
          <cell r="L470" t="str">
            <v>Graham Hetherington ( GRHE )</v>
          </cell>
          <cell r="M470" t="str">
            <v>Craig Wilson ( CRWI1 )</v>
          </cell>
          <cell r="N470" t="str">
            <v>Adaptation or alteration, Consultation, Dissemination or otherwise making available, Erasure or destruction, Organisation, Other (Please specify), Recording, Retrieval, Storage, Use</v>
          </cell>
          <cell r="O470" t="str">
            <v>The ARS system processing activities relate to the primary purpose of recording and authorising access to a subset of NHS Digitals systems / applications in line with the Exeter service catalogue. The above boxes ticked are in line with this statement.</v>
          </cell>
          <cell r="P470" t="str">
            <v>Other (Please specify)</v>
          </cell>
          <cell r="Q470" t="str">
            <v>Data Controller</v>
          </cell>
          <cell r="S470"/>
          <cell r="T470" t="str">
            <v>Processing is necessary for compliance with a legal obligation to which the controller is subject, Processing is necessary in order to protect the vital interests of the data subject or of another natural person, The data subject has given consent to the processing of his or her personal data for one or more specific purposes</v>
          </cell>
          <cell r="U470"/>
          <cell r="W470" t="str">
            <v>Yes</v>
          </cell>
          <cell r="X470" t="str">
            <v>No</v>
          </cell>
          <cell r="Y470" t="str">
            <v>Yes</v>
          </cell>
          <cell r="Z470" t="str">
            <v>No</v>
          </cell>
          <cell r="AA470" t="str">
            <v>No</v>
          </cell>
          <cell r="AB470" t="str">
            <v>Yes</v>
          </cell>
          <cell r="AC470" t="str">
            <v>Yes</v>
          </cell>
          <cell r="AD470" t="str">
            <v>Yes</v>
          </cell>
          <cell r="AE470" t="str">
            <v>Exception (Please specify)</v>
          </cell>
          <cell r="AF470" t="str">
            <v>This is a Access Request System, therefore information is required to be kept for auditability.</v>
          </cell>
          <cell r="AG470" t="str">
            <v>No</v>
          </cell>
          <cell r="AI470" t="e">
            <v>#N/A</v>
          </cell>
        </row>
        <row r="471">
          <cell r="A471" t="str">
            <v>IAR0000689</v>
          </cell>
          <cell r="B471">
            <v>1</v>
          </cell>
          <cell r="C471" t="str">
            <v>James Scanlan (JASC1)</v>
          </cell>
          <cell r="D471">
            <v>43220.708101388896</v>
          </cell>
          <cell r="F471" t="str">
            <v>iView/iViewPlus - Extranet/ service user data</v>
          </cell>
          <cell r="G471" t="str">
            <v xml:space="preserve">"iView" or it's replacement, "iViewPlus" is a bespoke software system allowing end users to build custom reports either in tabular or graphical form based on formal data warehouse versions of public NHS Digital data assets.  </v>
          </cell>
          <cell r="H471" t="str">
            <v>31/03/2011</v>
          </cell>
          <cell r="I471"/>
          <cell r="J471" t="str">
            <v>Relating to non- confidential/ non- personal data</v>
          </cell>
          <cell r="K471" t="str">
            <v>IT Dev iViewplus P0424/16</v>
          </cell>
          <cell r="L471" t="str">
            <v>Alyson Whitmarsh ( ALWH2 )</v>
          </cell>
          <cell r="O471"/>
          <cell r="S471"/>
          <cell r="U471"/>
          <cell r="AB471" t="str">
            <v>Yes</v>
          </cell>
          <cell r="AC471" t="str">
            <v>No</v>
          </cell>
          <cell r="AD471" t="str">
            <v>Yes</v>
          </cell>
          <cell r="AE471" t="str">
            <v>Exception (Please specify)</v>
          </cell>
          <cell r="AF471" t="str">
            <v>Operational lifespan of system. This data is meta data, not actual NHS Datasets which are covered by separate IAO provision</v>
          </cell>
          <cell r="AG471" t="str">
            <v>No</v>
          </cell>
          <cell r="AH471" t="str">
            <v>No</v>
          </cell>
        </row>
        <row r="472">
          <cell r="A472" t="str">
            <v>IAR0000690</v>
          </cell>
          <cell r="B472">
            <v>1</v>
          </cell>
          <cell r="C472" t="str">
            <v>Richard Irvine (RIIR1)</v>
          </cell>
          <cell r="D472">
            <v>43220.714575844897</v>
          </cell>
          <cell r="F472" t="str">
            <v>MSA: Mixed Sex Accommodation</v>
          </cell>
          <cell r="G472" t="str">
            <v>Collection is required to monitor key performance measures set in NHS Mandate and NHS Constitution (Pledge: Providers of NHS funded care are expected to eliminate mixed sex accommodation except where it is in the best overall interest of the patient involved, or reflects their personal choice.)  The collection enables the analysis and publication of consistently defined data to allow patients and members of the public to understand the extent to which MSA is occurring at individual organisations.  Statistics are classed as Official Statistics and are published monthly with an accompanying statistical press notice. The data, statistical press notice and guidance are available at:
https://www.england.nhs.uk/statistics/statistical-work-areas/mixed-sex-accommodation/
Related links: 
https://www.gov.uk/government/publications/nhs-mandate-2016-to-2017
https://www.gov.uk/government/publications/supplements-to-the-nhs-constitution-for-england</v>
          </cell>
          <cell r="H472" t="str">
            <v>01/05/2018</v>
          </cell>
          <cell r="I472"/>
          <cell r="J472" t="str">
            <v>Relating to non- confidential/ non- personal data</v>
          </cell>
          <cell r="K472" t="str">
            <v>Data Collection Service P0449/06</v>
          </cell>
          <cell r="L472" t="str">
            <v>Richard Irvine ( RIIR1 )</v>
          </cell>
          <cell r="M472" t="str">
            <v>Anna Cale ( ANCA7 )</v>
          </cell>
          <cell r="O472"/>
          <cell r="S472"/>
          <cell r="U472"/>
          <cell r="AB472" t="str">
            <v>Yes</v>
          </cell>
          <cell r="AC472" t="str">
            <v>Yes</v>
          </cell>
          <cell r="AD472" t="str">
            <v>No</v>
          </cell>
          <cell r="AF472"/>
          <cell r="AG472" t="str">
            <v>Yes</v>
          </cell>
          <cell r="AH472" t="str">
            <v>No</v>
          </cell>
        </row>
        <row r="473">
          <cell r="A473" t="str">
            <v>IAR0000691</v>
          </cell>
          <cell r="B473">
            <v>1</v>
          </cell>
          <cell r="C473" t="str">
            <v>Richard Irvine (RIIR1)</v>
          </cell>
          <cell r="D473">
            <v>43220.716629050898</v>
          </cell>
          <cell r="F473" t="str">
            <v>Early Intervention in Psychosis, Referral to Treatment Times</v>
          </cell>
          <cell r="G473" t="str">
            <v xml:space="preserve">"NHS England ask NHS Digital to conduct the data collection in order to support the reporting of activity in relation to the above.
This is in order to measure waiting time to start of treatment, and to count those still awaiting treatment, so that colleagues can understand whether commissioners and providers are supplying services to allow compliance with the aspirations set out in the 'Mental Health Services: Better access by 2020' document published by the Department of Health (https://www.gov.uk/government/publications/mental-health-services-achieving-better-access-by-2020).
In time, the intention is that the Mental Health Services Data Set (MHSDS) should be used to report against these standards, but at present the data quality and coverage of this data is not sufficient to allow it to be adopted for this purpose.
The data collected is published by NHS England - https://www.england.nhs.uk/statistics/statistical-work-areas/eip-waiting-times/
Further secondary analysis is made available to NHS England colleagues as management information."
</v>
          </cell>
          <cell r="H473" t="str">
            <v>01/05/2018</v>
          </cell>
          <cell r="I473"/>
          <cell r="J473" t="str">
            <v>Relating to non- confidential/ non- personal data</v>
          </cell>
          <cell r="K473" t="str">
            <v>Data Collection Service P0449/06</v>
          </cell>
          <cell r="L473" t="str">
            <v>Richard Irvine ( RIIR1 )</v>
          </cell>
          <cell r="M473" t="str">
            <v>Anna Cale ( ANCA7 )</v>
          </cell>
          <cell r="O473"/>
          <cell r="S473"/>
          <cell r="U473"/>
          <cell r="AB473" t="str">
            <v>Yes</v>
          </cell>
          <cell r="AC473" t="str">
            <v>No</v>
          </cell>
          <cell r="AD473" t="str">
            <v>No</v>
          </cell>
          <cell r="AF473"/>
          <cell r="AG473" t="str">
            <v>Yes</v>
          </cell>
          <cell r="AH473" t="str">
            <v>No</v>
          </cell>
        </row>
        <row r="474">
          <cell r="A474" t="str">
            <v>IAR0000692</v>
          </cell>
          <cell r="B474">
            <v>2</v>
          </cell>
          <cell r="C474" t="str">
            <v>Richard Irvine (RIIR1)</v>
          </cell>
          <cell r="D474">
            <v>43220.7203457176</v>
          </cell>
          <cell r="F474" t="str">
            <v>Monthly Delayed Transfers of Care</v>
          </cell>
          <cell r="G474" t="str">
            <v xml:space="preserve">"Collected in order to monitor measure the number of delays in discharging patients from a hospital bed who are medically fit to be discharged. The data, statistical commentary and guidance are available at:
https://www.england.nhs.uk/statistics/statistical-work-areas/delayed-transfers-of-care/
"
</v>
          </cell>
          <cell r="H474" t="str">
            <v>01/05/2018</v>
          </cell>
          <cell r="I474"/>
          <cell r="J474" t="str">
            <v>Relating to non- confidential/ non- personal data</v>
          </cell>
          <cell r="K474" t="str">
            <v>Data Collection Service P0449/06</v>
          </cell>
          <cell r="L474" t="str">
            <v>Richard Irvine ( RIIR1 )</v>
          </cell>
          <cell r="M474" t="str">
            <v>Anna Cale ( ANCA7 )</v>
          </cell>
          <cell r="O474"/>
          <cell r="S474"/>
          <cell r="U474"/>
          <cell r="AB474" t="str">
            <v>Yes</v>
          </cell>
          <cell r="AC474" t="str">
            <v>Yes</v>
          </cell>
          <cell r="AD474" t="str">
            <v>No</v>
          </cell>
          <cell r="AF474"/>
          <cell r="AG474" t="str">
            <v>Yes</v>
          </cell>
          <cell r="AH474" t="str">
            <v>No</v>
          </cell>
        </row>
        <row r="475">
          <cell r="A475" t="str">
            <v>IAR0000693</v>
          </cell>
          <cell r="B475">
            <v>1</v>
          </cell>
          <cell r="C475" t="str">
            <v>Richard Irvine (RIIR1)</v>
          </cell>
          <cell r="D475">
            <v>43220.721795601901</v>
          </cell>
          <cell r="F475" t="str">
            <v>Accident and Emergency (A&amp;E) - Attendances and Emergency Admissions</v>
          </cell>
          <cell r="G475" t="str">
            <v xml:space="preserve">"The collection is required to monitor and assess Accident and Emergency (A&amp;E) performance as set in the NHS Mandate and NHS Constitution (At least 95% of patients should be seen, treated and discharged or admitted within 4 hrs of arrival). 
Data and guidance is available here: https://www.england.nhs.uk/statistics/statistical-work-areas/ae-waiting-times-and-activity/"
</v>
          </cell>
          <cell r="H475" t="str">
            <v>01/05/2018</v>
          </cell>
          <cell r="I475"/>
          <cell r="J475" t="str">
            <v>Relating to non- confidential/ non- personal data</v>
          </cell>
          <cell r="K475" t="str">
            <v>Data Collection Service P0449/06</v>
          </cell>
          <cell r="L475" t="str">
            <v>Richard Irvine ( RIIR1 )</v>
          </cell>
          <cell r="M475" t="str">
            <v>Anna Cale ( ANCA7 )</v>
          </cell>
          <cell r="O475"/>
          <cell r="S475"/>
          <cell r="U475"/>
          <cell r="AB475" t="str">
            <v>Yes</v>
          </cell>
          <cell r="AC475" t="str">
            <v>Yes</v>
          </cell>
          <cell r="AD475" t="str">
            <v>No</v>
          </cell>
          <cell r="AF475"/>
          <cell r="AG475" t="str">
            <v>Yes</v>
          </cell>
          <cell r="AH475" t="str">
            <v>No</v>
          </cell>
        </row>
        <row r="476">
          <cell r="A476" t="str">
            <v>IAR0000694</v>
          </cell>
          <cell r="B476">
            <v>1</v>
          </cell>
          <cell r="C476" t="str">
            <v>Richard Irvine (RIIR1)</v>
          </cell>
          <cell r="D476">
            <v>43220.722780127297</v>
          </cell>
          <cell r="F476" t="str">
            <v>MAR: Monthly Activity Return</v>
          </cell>
          <cell r="G476" t="str">
            <v>"The monthly activity collection is the primary aggregate source of inpatient and outpatient (including referrals) activity data. It is used to monitor changes in activity levels and to inform NHS planning. Statistics are classed as Official Statistics and are published monthly with an accompanying statistical press notice. The data, statistical press notice and guidance are available at:
https://www.england.nhs.uk/statistics/statistical-work-areas/hospital-activity/monthly-hospital-activity/
Related links: 
https://www.england.nhs.uk/deliver-forward-view/
https://www.gov.uk/government/publications/nhs-mandate-2016-to-2017
https://www.gov.uk/government/publications/supplements-to-the-nhs-constitution-for-england</v>
          </cell>
          <cell r="H476" t="str">
            <v>01/05/2018</v>
          </cell>
          <cell r="I476"/>
          <cell r="J476" t="str">
            <v>Relating to non- confidential/ non- personal data</v>
          </cell>
          <cell r="K476" t="str">
            <v>Data Collection Service P0449/06</v>
          </cell>
          <cell r="L476" t="str">
            <v>Richard Irvine ( RIIR1 )</v>
          </cell>
          <cell r="M476" t="str">
            <v>Anna Cale ( ANCA7 )</v>
          </cell>
          <cell r="O476"/>
          <cell r="S476"/>
          <cell r="U476"/>
          <cell r="AB476" t="str">
            <v>Yes</v>
          </cell>
          <cell r="AC476" t="str">
            <v>Yes</v>
          </cell>
          <cell r="AD476" t="str">
            <v>No</v>
          </cell>
          <cell r="AF476"/>
          <cell r="AG476" t="str">
            <v>Yes</v>
          </cell>
          <cell r="AH476" t="str">
            <v>No</v>
          </cell>
        </row>
        <row r="477">
          <cell r="A477" t="str">
            <v>IAR0000695</v>
          </cell>
          <cell r="B477">
            <v>1</v>
          </cell>
          <cell r="C477" t="str">
            <v>Daniel O'Neill (DAON1)</v>
          </cell>
          <cell r="D477">
            <v>43221.285560567099</v>
          </cell>
          <cell r="F477" t="str">
            <v>GP Connect Test Demonstrator</v>
          </cell>
          <cell r="G477" t="str">
            <v>GP Connect maintain a test demonstrator to enable potential system suppliers to independently test their developments to each of the GP Connect specifications. 
Only test data is used. No real data is used or held.</v>
          </cell>
          <cell r="H477" t="str">
            <v>01/09/2016</v>
          </cell>
          <cell r="I477"/>
          <cell r="J477" t="str">
            <v>Relating to non- confidential/ non- personal data</v>
          </cell>
          <cell r="K477" t="str">
            <v>GPSoC GP Connect P0518/02</v>
          </cell>
          <cell r="L477" t="str">
            <v>Daniel O'Neill ( DAON1 )</v>
          </cell>
          <cell r="O477"/>
          <cell r="S477"/>
          <cell r="U477"/>
          <cell r="AB477" t="str">
            <v>No</v>
          </cell>
          <cell r="AC477" t="str">
            <v>Yes</v>
          </cell>
          <cell r="AD477" t="str">
            <v>Yes</v>
          </cell>
          <cell r="AE477" t="str">
            <v>8 years</v>
          </cell>
          <cell r="AF477"/>
          <cell r="AG477" t="str">
            <v>No</v>
          </cell>
          <cell r="AH477" t="str">
            <v>No</v>
          </cell>
        </row>
        <row r="478">
          <cell r="A478" t="str">
            <v>IAR0000696</v>
          </cell>
          <cell r="B478">
            <v>2</v>
          </cell>
          <cell r="C478" t="str">
            <v>Abdullah Bismillah (ABBI1)</v>
          </cell>
          <cell r="D478">
            <v>43234.501223495397</v>
          </cell>
          <cell r="F478" t="str">
            <v>Data, Insights &amp; Statistics (DIS) Customer Satisfaction Survey</v>
          </cell>
          <cell r="G478" t="str">
            <v>The Information Asset is a customer satisfaction survey consisting of a few short questions (in the form of a web link) tagged on the end of responses sent to customers by portfolio areas within DIS who have asked a question or requested a piece of analysis. The questionnaire asks customers to rate their experience on a scale of 1 to 5.</v>
          </cell>
          <cell r="H478" t="str">
            <v>15/08/2017</v>
          </cell>
          <cell r="I478"/>
          <cell r="J478" t="str">
            <v>Of a confidential or personal nature relating to patients, service users or the public</v>
          </cell>
          <cell r="K478" t="str">
            <v>Data and Integration Support Activities P0400/03</v>
          </cell>
          <cell r="L478" t="str">
            <v>Abdullah Bismillah ( ABBI1 )</v>
          </cell>
          <cell r="N478" t="str">
            <v>Other (Please specify)</v>
          </cell>
          <cell r="O478" t="str">
            <v>Personal data will only be used in circumstances where customers have asked a question or given negative feedback. The data will be used to show that their response is not falling into a black hole and we will work to provide a satisfactory resolution.</v>
          </cell>
          <cell r="Q478" t="str">
            <v>Data Controller</v>
          </cell>
          <cell r="S478"/>
          <cell r="T478" t="str">
            <v>The data subject has given consent to the processing of his or her personal data for one or more specific purposes</v>
          </cell>
          <cell r="U478"/>
          <cell r="W478" t="str">
            <v>Yes</v>
          </cell>
          <cell r="X478" t="str">
            <v>No</v>
          </cell>
          <cell r="Y478" t="str">
            <v>Yes</v>
          </cell>
          <cell r="Z478" t="str">
            <v>No</v>
          </cell>
          <cell r="AA478" t="str">
            <v>No</v>
          </cell>
          <cell r="AB478" t="str">
            <v>Yes</v>
          </cell>
          <cell r="AC478" t="str">
            <v>Yes</v>
          </cell>
          <cell r="AD478" t="str">
            <v>Yes</v>
          </cell>
          <cell r="AE478" t="str">
            <v>Exception (Please specify)</v>
          </cell>
          <cell r="AF478" t="str">
            <v>3 Months</v>
          </cell>
          <cell r="AG478" t="str">
            <v>No</v>
          </cell>
          <cell r="AI478" t="str">
            <v>IAR0000696</v>
          </cell>
        </row>
        <row r="479">
          <cell r="A479" t="str">
            <v>IAR0000697</v>
          </cell>
          <cell r="B479">
            <v>3</v>
          </cell>
          <cell r="C479" t="str">
            <v>Christopher Lowe (CHLO10)</v>
          </cell>
          <cell r="D479">
            <v>43229.407845023103</v>
          </cell>
          <cell r="F479" t="str">
            <v>GP Data Collection and Payments System Access Management Approved User List</v>
          </cell>
          <cell r="G479" t="str">
            <v>A list of NHS Digital and NHS England employees, including name, email address and employing organisation, who have or have had access to GPET-Q, SSRS reporting tool or CQRS is added to, reviewed and amended on a regular basis as appropriate to provide an audit trail for the three systems.</v>
          </cell>
          <cell r="H479" t="str">
            <v>01/06/2017</v>
          </cell>
          <cell r="I479"/>
          <cell r="J479" t="str">
            <v>Of a confidential or personal nature relating to patients, service users or the public</v>
          </cell>
          <cell r="K479" t="str">
            <v>Integration P0046/04</v>
          </cell>
          <cell r="L479" t="str">
            <v>Robert Newton ( RONE1 )</v>
          </cell>
          <cell r="M479" t="str">
            <v>Jyoti Kareer ( JOKA1 ),Max Khalid ( MAKH ),Rabina Bibi ( RABB ),Prince Ofori-Kuragu ( PROF1 ),Samuel Bolas ( SABO1 ),Melnisha Davids ( MEDA )</v>
          </cell>
          <cell r="N479" t="str">
            <v>Not sure, Recording, Storage</v>
          </cell>
          <cell r="O479"/>
          <cell r="P479" t="str">
            <v>Additional functions (s.270 of Health and Social Care Act 2012)</v>
          </cell>
          <cell r="Q479" t="str">
            <v>Data Controller</v>
          </cell>
          <cell r="S479"/>
          <cell r="T479" t="str">
            <v>Processing is necessary for the performance of a task carried out in the public interest or in the exercise of official authority vested in the controller</v>
          </cell>
          <cell r="U479"/>
          <cell r="W479" t="str">
            <v>Yes</v>
          </cell>
          <cell r="X479" t="str">
            <v>No</v>
          </cell>
          <cell r="Y479" t="str">
            <v>Yes</v>
          </cell>
          <cell r="Z479" t="str">
            <v>No</v>
          </cell>
          <cell r="AA479" t="str">
            <v>No</v>
          </cell>
          <cell r="AB479" t="str">
            <v>Yes</v>
          </cell>
          <cell r="AC479" t="str">
            <v>Yes</v>
          </cell>
          <cell r="AD479" t="str">
            <v>Yes</v>
          </cell>
          <cell r="AE479" t="str">
            <v>8 years</v>
          </cell>
          <cell r="AF479"/>
          <cell r="AG479" t="str">
            <v>No</v>
          </cell>
          <cell r="AI479" t="str">
            <v>IAR0000697</v>
          </cell>
        </row>
        <row r="480">
          <cell r="A480" t="str">
            <v>IAR0000698</v>
          </cell>
          <cell r="B480">
            <v>3</v>
          </cell>
          <cell r="C480" t="str">
            <v>Noela Almeida (NOAL1)</v>
          </cell>
          <cell r="D480">
            <v>43230.390619097197</v>
          </cell>
          <cell r="F480" t="str">
            <v xml:space="preserve">Google Analytics </v>
          </cell>
          <cell r="G480" t="str">
            <v>Web analysis tool for measuring user interaction and engagement with the NHS Digital website.</v>
          </cell>
          <cell r="H480" t="str">
            <v>01/09/2016</v>
          </cell>
          <cell r="I480"/>
          <cell r="J480" t="str">
            <v>Of a confidential or personal nature relating to patients, service users or the public</v>
          </cell>
          <cell r="K480" t="str">
            <v>NHS Digital Corporate Website Phase 2 P0549/01</v>
          </cell>
          <cell r="L480" t="str">
            <v>Roger Donald ( RODO2 )</v>
          </cell>
          <cell r="N480" t="str">
            <v>Other (Please specify)</v>
          </cell>
          <cell r="O480" t="str">
            <v xml:space="preserve">2013 Direction </v>
          </cell>
          <cell r="Q480" t="str">
            <v>Data Processor</v>
          </cell>
          <cell r="S480"/>
          <cell r="U480"/>
          <cell r="V480" t="str">
            <v>Unknown</v>
          </cell>
          <cell r="X480" t="str">
            <v>No</v>
          </cell>
          <cell r="Y480" t="str">
            <v>Yes</v>
          </cell>
          <cell r="Z480" t="str">
            <v>No</v>
          </cell>
          <cell r="AA480" t="str">
            <v>No</v>
          </cell>
          <cell r="AB480" t="str">
            <v>Yes</v>
          </cell>
          <cell r="AC480" t="str">
            <v>Yes</v>
          </cell>
          <cell r="AD480" t="str">
            <v>No</v>
          </cell>
          <cell r="AF480"/>
          <cell r="AG480" t="str">
            <v>Yes</v>
          </cell>
          <cell r="AH480" t="str">
            <v>No</v>
          </cell>
        </row>
        <row r="481">
          <cell r="A481" t="str">
            <v>IAR0000699</v>
          </cell>
          <cell r="B481">
            <v>3</v>
          </cell>
          <cell r="C481" t="str">
            <v>Emmanuel Kyei (EMKY1)</v>
          </cell>
          <cell r="D481">
            <v>43224.600464502299</v>
          </cell>
          <cell r="F481" t="str">
            <v>Brightcove</v>
          </cell>
          <cell r="G481" t="str">
            <v>Brightcove Gallery provides a full range of templates, available for a variety of use cases such as product showcases, live events, and internal communications. With 10+ stunning templates, over 100 customizable styles and the ability to customize colors and designs, Gallery lets you match your site to your own brand’s look and feel.</v>
          </cell>
          <cell r="H481" t="str">
            <v>01/01/2018</v>
          </cell>
          <cell r="I481"/>
          <cell r="J481" t="str">
            <v>Relating to non- confidential/ non- personal data</v>
          </cell>
          <cell r="K481" t="str">
            <v>NHS-UK Activities P0460/01</v>
          </cell>
          <cell r="L481" t="str">
            <v>Andy Callow ( ANCA8 )</v>
          </cell>
          <cell r="M481" t="str">
            <v>Adriano Gazza ( ADGA1 ),Seph O'Connell ( SEOC1 ),Emmanuel Kyei ( EMKY1 )</v>
          </cell>
          <cell r="O481"/>
          <cell r="S481"/>
          <cell r="U481"/>
          <cell r="AB481" t="str">
            <v>Yes</v>
          </cell>
          <cell r="AC481" t="str">
            <v>Yes</v>
          </cell>
          <cell r="AD481" t="str">
            <v>No</v>
          </cell>
          <cell r="AE481" t="str">
            <v>Exception (Please specify)</v>
          </cell>
          <cell r="AF481" t="str">
            <v>No personal data</v>
          </cell>
          <cell r="AG481" t="str">
            <v>Yes</v>
          </cell>
          <cell r="AH481" t="str">
            <v>No</v>
          </cell>
        </row>
        <row r="482">
          <cell r="A482" t="str">
            <v>IAR0000700</v>
          </cell>
          <cell r="B482">
            <v>8</v>
          </cell>
          <cell r="C482" t="str">
            <v>Michael McEvoy (MIMC56)</v>
          </cell>
          <cell r="D482">
            <v>43228.441765162002</v>
          </cell>
          <cell r="F482" t="str">
            <v>Financial Transaction Processing (SBS/Tagetik)</v>
          </cell>
          <cell r="G482" t="str">
            <v>Processing of personal payroll information within the above systems to allow budgeting, forecasting and accounting of resources within the organisation
Processing of personal supplier &amp; customer information (including bank accounts) within the above systems to enable payment of supplier invoices and receipt of customer payments and also to allow budgeting, forecasting and accounting of resources within the organisation</v>
          </cell>
          <cell r="H482" t="str">
            <v>01/04/2013</v>
          </cell>
          <cell r="I482" t="str">
            <v>01/04/2020</v>
          </cell>
          <cell r="J482" t="str">
            <v>Other confidential or personal data (e.g. finance or contracts etc)</v>
          </cell>
          <cell r="K482" t="str">
            <v>Finance Activities P0382/03</v>
          </cell>
          <cell r="L482" t="str">
            <v>Michael McEvoy ( MIMC56 )</v>
          </cell>
          <cell r="M482" t="str">
            <v>Susan Heywood ( SUHE8 ),Duncan Boud ( DUBO1 ),Kai Moorhead ( KAMO )</v>
          </cell>
          <cell r="N482" t="str">
            <v>Dissemination or otherwise making available, Organisation, Recording, Restriction, Storage, Structuring, Use</v>
          </cell>
          <cell r="O482"/>
          <cell r="P482" t="str">
            <v>Other (Please specify)</v>
          </cell>
          <cell r="Q482" t="str">
            <v>Data Controller</v>
          </cell>
          <cell r="S482"/>
          <cell r="T482" t="str">
            <v>Processing is necessary for compliance with a legal obligation to which the controller is subject</v>
          </cell>
          <cell r="U482"/>
          <cell r="W482" t="str">
            <v>Yes</v>
          </cell>
          <cell r="X482" t="str">
            <v>No</v>
          </cell>
          <cell r="Y482" t="str">
            <v>Yes</v>
          </cell>
          <cell r="Z482" t="str">
            <v>No</v>
          </cell>
          <cell r="AA482" t="str">
            <v>Yes</v>
          </cell>
          <cell r="AB482" t="str">
            <v>Yes</v>
          </cell>
          <cell r="AC482" t="str">
            <v>Yes</v>
          </cell>
          <cell r="AD482" t="str">
            <v>Yes</v>
          </cell>
          <cell r="AE482" t="str">
            <v>Exception (Please specify)</v>
          </cell>
          <cell r="AF482" t="str">
            <v>Statutory Financial Regulations are 6 years. Kept for some long running programmes for 10 years</v>
          </cell>
          <cell r="AG482" t="str">
            <v>Yes</v>
          </cell>
          <cell r="AI482" t="e">
            <v>#N/A</v>
          </cell>
        </row>
        <row r="483">
          <cell r="A483" t="str">
            <v>IAR0000702</v>
          </cell>
          <cell r="B483">
            <v>1</v>
          </cell>
          <cell r="C483" t="str">
            <v>Richard Irvine (RIIR1)</v>
          </cell>
          <cell r="D483">
            <v>43224.416030520799</v>
          </cell>
          <cell r="F483" t="str">
            <v>Corporate Reference Data Library (Data Registers)</v>
          </cell>
          <cell r="G483" t="str">
            <v xml:space="preserve">The Corporate Reference Data Library (branded "NHS Digital Data Registers") is a collection of reference data that supports NHS Digital and the wider NHS system through use of consistent, standardised content. The corporate reference data library holds a wide variety of "look-up" tables, covering organisations, people, Data Dictionary content, terminologies, standards &amp; classifications, mappings, geography, postcodes, calendar and population data.
GDS Definition: “Registers are live lists of data, each managed by a custodian from within government. They represent the government’s approved version of that data.”
A data register is a central store in an organisation where metadata definitions are held and maintained in a controlled method, including relationships with related metadata types. 
The objective is to ensure consistent definitions of data across time, between data repositories, between organisations or between processes. 
A data register stores data elements that include both semantics and representations.
A data register should be seem as distinct from a disease register (or registry), which is a special database that contains information about people diagnosed with a specific type of disease. </v>
          </cell>
          <cell r="H483" t="str">
            <v>01/05/2018</v>
          </cell>
          <cell r="I483"/>
          <cell r="J483" t="str">
            <v>Relating to non- confidential/ non- personal data</v>
          </cell>
          <cell r="K483" t="str">
            <v>Data Steward Service P0449/12</v>
          </cell>
          <cell r="L483" t="str">
            <v>Richard Irvine ( RIIR1 )</v>
          </cell>
          <cell r="M483" t="str">
            <v>Sandeep Manku ( SAMA7 )</v>
          </cell>
          <cell r="O483"/>
          <cell r="S483"/>
          <cell r="U483"/>
          <cell r="AB483" t="str">
            <v>Yes</v>
          </cell>
          <cell r="AC483" t="str">
            <v>Yes</v>
          </cell>
          <cell r="AD483" t="str">
            <v>No</v>
          </cell>
          <cell r="AF483"/>
          <cell r="AG483" t="str">
            <v>Yes</v>
          </cell>
          <cell r="AH483" t="str">
            <v>No</v>
          </cell>
        </row>
        <row r="484">
          <cell r="A484" t="str">
            <v>IAR0000703</v>
          </cell>
          <cell r="B484">
            <v>1</v>
          </cell>
          <cell r="C484" t="str">
            <v>Howard Pearson (HOPE1)</v>
          </cell>
          <cell r="D484">
            <v>43228.537594791698</v>
          </cell>
          <cell r="F484" t="str">
            <v>CareCERT Information Sharing Portal</v>
          </cell>
          <cell r="G484" t="str">
            <v>https://nww.carecertisp.digital.nhs.uk/display/CC/CareCERT+Information+Sharing+Portal+Home
Welcome to the CareCERT Information Sharing Portal.
CareCERT Information Sharing Portal Home
Please use the navigation menu available at the left side of this page to navigate between:
•Threat Articles
•Whitepapers
•Best Practices</v>
          </cell>
          <cell r="H484" t="str">
            <v>10/06/2016</v>
          </cell>
          <cell r="I484"/>
          <cell r="J484" t="str">
            <v>Relating to non- confidential/ non- personal data</v>
          </cell>
          <cell r="K484" t="str">
            <v>National Cyber Security Programme P0567/03</v>
          </cell>
          <cell r="L484" t="str">
            <v>Howard Pearson ( HOPE1 )</v>
          </cell>
          <cell r="O484"/>
          <cell r="S484"/>
          <cell r="U484"/>
          <cell r="AB484" t="str">
            <v>No</v>
          </cell>
          <cell r="AC484" t="str">
            <v>No</v>
          </cell>
          <cell r="AD484" t="str">
            <v>No</v>
          </cell>
          <cell r="AF484"/>
          <cell r="AG484" t="str">
            <v>Yes</v>
          </cell>
          <cell r="AH484" t="str">
            <v>No</v>
          </cell>
        </row>
        <row r="485">
          <cell r="A485" t="str">
            <v>IAR0000704</v>
          </cell>
          <cell r="B485">
            <v>2</v>
          </cell>
          <cell r="C485" t="str">
            <v>Stuart Richardson (STRI1)</v>
          </cell>
          <cell r="D485">
            <v>43229.450523923602</v>
          </cell>
          <cell r="F485" t="str">
            <v>Pilot Adult Social Care Data</v>
          </cell>
          <cell r="G485" t="str">
            <v xml:space="preserve">Pilot, client-level data from certain Local Authorities relating to adults in receipt of Local Authority-funded social care services, including NHS Number, date of birth, postcode and information about care provision  </v>
          </cell>
          <cell r="H485" t="str">
            <v>09/05/2018</v>
          </cell>
          <cell r="I485"/>
          <cell r="J485" t="str">
            <v>Of a confidential or personal nature relating to patients, service users or the public</v>
          </cell>
          <cell r="K485" t="str">
            <v>DSfC SUS Live Service P0563/01</v>
          </cell>
          <cell r="L485" t="str">
            <v>Stuart Richardson ( STRI1 )</v>
          </cell>
          <cell r="N485" t="str">
            <v>Not sure</v>
          </cell>
          <cell r="O485"/>
          <cell r="P485" t="str">
            <v>Direction (s.254 of Health &amp;amp; Social Care Act 2012)</v>
          </cell>
          <cell r="Q485" t="str">
            <v>Data Controller</v>
          </cell>
          <cell r="S485"/>
          <cell r="T485" t="str">
            <v>Processing is necessary for compliance with a legal obligation to which the controller is subject</v>
          </cell>
          <cell r="U485"/>
          <cell r="W485" t="str">
            <v>Yes</v>
          </cell>
          <cell r="X485" t="str">
            <v>Yes</v>
          </cell>
          <cell r="Y485" t="str">
            <v>Yes</v>
          </cell>
          <cell r="Z485" t="str">
            <v>Yes</v>
          </cell>
          <cell r="AA485" t="str">
            <v>Yes</v>
          </cell>
          <cell r="AB485" t="str">
            <v>Yes</v>
          </cell>
          <cell r="AC485" t="str">
            <v>Yes</v>
          </cell>
          <cell r="AD485" t="str">
            <v>Yes</v>
          </cell>
          <cell r="AE485" t="str">
            <v>20 years</v>
          </cell>
          <cell r="AF485"/>
          <cell r="AG485" t="str">
            <v>No</v>
          </cell>
          <cell r="AI485" t="e">
            <v>#N/A</v>
          </cell>
        </row>
        <row r="486">
          <cell r="A486" t="str">
            <v>IAR0000705</v>
          </cell>
          <cell r="B486">
            <v>2</v>
          </cell>
          <cell r="C486" t="str">
            <v>Helen Beecroft (HEBE1)</v>
          </cell>
          <cell r="D486">
            <v>43229.691654479197</v>
          </cell>
          <cell r="F486" t="str">
            <v>SNOMED CT in Primary Care Newsletter Mailing List</v>
          </cell>
          <cell r="G486" t="str">
            <v>A mailing list of individuals interested in receiving updates and information about the SNOMED CT in Primary Care Project. The individuals are mostly stakeholders from CCGs and GP Practices but they may also work in other settings, e.g. universities, private health/data companies.
Individuals records are stored in the NHS Digital CRM system (Dynamics) and have a note on their record that they are on the SNOMED CT in Primary Care mailing list.</v>
          </cell>
          <cell r="H486" t="str">
            <v>14/02/2018</v>
          </cell>
          <cell r="I486" t="str">
            <v>29/03/2019</v>
          </cell>
          <cell r="J486" t="str">
            <v>Of a confidential or personal nature relating to patients, service users or the public</v>
          </cell>
          <cell r="K486" t="str">
            <v>SNOMED CT in Primary Care Activities P0422/01</v>
          </cell>
          <cell r="L486" t="str">
            <v>Helen Beecroft ( HEBE1 )</v>
          </cell>
          <cell r="N486" t="str">
            <v>Not sure</v>
          </cell>
          <cell r="O486"/>
          <cell r="P486" t="str">
            <v>Not sure</v>
          </cell>
          <cell r="Q486" t="str">
            <v>Not sure</v>
          </cell>
          <cell r="S486"/>
          <cell r="U486"/>
          <cell r="X486" t="str">
            <v>No</v>
          </cell>
          <cell r="Y486" t="str">
            <v>Yes</v>
          </cell>
          <cell r="Z486" t="str">
            <v>No</v>
          </cell>
          <cell r="AA486" t="str">
            <v>No</v>
          </cell>
          <cell r="AB486" t="str">
            <v>Not sure</v>
          </cell>
          <cell r="AC486" t="str">
            <v>Yes</v>
          </cell>
          <cell r="AD486" t="str">
            <v>Not sure</v>
          </cell>
          <cell r="AF486"/>
          <cell r="AG486" t="str">
            <v>No</v>
          </cell>
          <cell r="AI486" t="e">
            <v>#N/A</v>
          </cell>
        </row>
        <row r="487">
          <cell r="A487" t="str">
            <v>IAR0000706</v>
          </cell>
          <cell r="B487">
            <v>2</v>
          </cell>
          <cell r="C487" t="str">
            <v>Tony Childs (TOCH1)</v>
          </cell>
          <cell r="D487">
            <v>43231.492108101898</v>
          </cell>
          <cell r="F487" t="str">
            <v>NASCIS</v>
          </cell>
          <cell r="G487" t="str">
            <v xml:space="preserve">NASCIS is a collection of data, tools and resources designed to meet the varied needs of service planners, managers, researchers and policy makers amongst many others. 
How is NASCIS delivered?
Online through this portal. Via this service, users will have access to: 
A suite of tools and resources, which enable effective and timely analysis of Social Care data to aid activities such as planning, performance management and service improvement. Specifically: 
our online analytical processor: Providing quick, easy and flexible access to a wide range of social care information – enabling you to use an authoritative, common set of data for performance management and benchmarking purposes. 
standard reports: Showing the different elements of adult social care data in a range of comparative, thematic and profile reports. 
external tools: Providing links to externally developed tools from other sources to assist you in delivering the optimum service. These include, Projecting Older People Population Information (POPPI); Projecting Adult Needs and Service Information (PANSI); Forecasting Length of Stay and Cost (FLoSC) developed by the Care Service Efficiency Delivery (CSED) programme 
the NASCIS Library: Your intuitive, intelligent search facility that focuses on nearly 200 carefully selected social care and health web resources. 
latest key documents: Keeping you up to date with what is emerging in the field of social care 
useful links: Providing easy to access links to all principal social care agencies and associated bodies </v>
          </cell>
          <cell r="H487" t="str">
            <v>01/04/2010</v>
          </cell>
          <cell r="I487" t="str">
            <v>30/09/2016</v>
          </cell>
          <cell r="J487" t="str">
            <v>Relating to non- confidential/ non- personal data</v>
          </cell>
          <cell r="K487" t="str">
            <v>Social Care Statistics Activities P0274/01</v>
          </cell>
          <cell r="L487" t="str">
            <v>Tony Childs ( TOCH1 )</v>
          </cell>
          <cell r="M487" t="str">
            <v>Robyn Wilson ( ROWI4 )</v>
          </cell>
          <cell r="O487"/>
          <cell r="S487"/>
          <cell r="U487"/>
          <cell r="AB487" t="str">
            <v>Yes</v>
          </cell>
          <cell r="AC487" t="str">
            <v>Yes</v>
          </cell>
          <cell r="AD487" t="str">
            <v>Yes</v>
          </cell>
          <cell r="AE487" t="str">
            <v>3 years</v>
          </cell>
          <cell r="AF487"/>
          <cell r="AG487" t="str">
            <v>Yes</v>
          </cell>
          <cell r="AH487" t="str">
            <v>No</v>
          </cell>
        </row>
        <row r="488">
          <cell r="A488" t="str">
            <v>IAR0000707</v>
          </cell>
          <cell r="B488">
            <v>2</v>
          </cell>
          <cell r="C488" t="str">
            <v>Scott Denton (SCDE1)</v>
          </cell>
          <cell r="D488">
            <v>43231.714055983801</v>
          </cell>
          <cell r="F488" t="str">
            <v>NHS Pathways Electronic Booking System</v>
          </cell>
          <cell r="G488" t="str">
            <v>The NHS Pathways Electronic Booking System allows 111/999 telephony triage providers the ability to easily book their staff onto NHS Pathways training courses.</v>
          </cell>
          <cell r="H488" t="str">
            <v>11/05/2018</v>
          </cell>
          <cell r="I488"/>
          <cell r="J488" t="str">
            <v>Of a confidential or personal nature relating to staff</v>
          </cell>
          <cell r="K488" t="str">
            <v>Pathways Core Product - 111-999-OOHs P0029/13</v>
          </cell>
          <cell r="L488" t="str">
            <v>Mandy Williams ( MAWI5 )</v>
          </cell>
          <cell r="M488" t="str">
            <v>Scott Denton ( SCDE1 )</v>
          </cell>
          <cell r="N488" t="str">
            <v>Recording, Retrieval, Storage, Use</v>
          </cell>
          <cell r="O488"/>
          <cell r="P488" t="str">
            <v>Additional functions (s.270 of Health and Social Care Act 2012)</v>
          </cell>
          <cell r="Q488" t="str">
            <v>Joint Data Controller</v>
          </cell>
          <cell r="R488" t="str">
            <v>Other (Please specify)</v>
          </cell>
          <cell r="S488" t="str">
            <v>111/999 telephony providers</v>
          </cell>
          <cell r="T488" t="str">
            <v>Processing is necessary for the performance of a task carried out in the public interest or in the exercise of official authority vested in the controller</v>
          </cell>
          <cell r="U488"/>
          <cell r="X488" t="str">
            <v>No</v>
          </cell>
          <cell r="Y488" t="str">
            <v>Yes</v>
          </cell>
          <cell r="Z488" t="str">
            <v>No</v>
          </cell>
          <cell r="AA488" t="str">
            <v>No</v>
          </cell>
          <cell r="AB488" t="str">
            <v>Yes</v>
          </cell>
          <cell r="AC488" t="str">
            <v>Yes</v>
          </cell>
          <cell r="AD488" t="str">
            <v>Yes</v>
          </cell>
          <cell r="AE488" t="str">
            <v>8 years</v>
          </cell>
          <cell r="AF488"/>
          <cell r="AG488" t="str">
            <v>No</v>
          </cell>
          <cell r="AI488" t="e">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8th may macro"/>
      <sheetName val="4th May 2018 macro"/>
      <sheetName val="Sheet3"/>
      <sheetName val="17th May 2018 macro backup"/>
      <sheetName val="17th May 2018 macro (PH Edit)"/>
      <sheetName val="Sheet2"/>
      <sheetName val="Column Mapping"/>
      <sheetName val="Lawful-&gt;rights map"/>
      <sheetName val="CSV-GDPR document"/>
      <sheetName val="TransparencyChecklistsSummary"/>
      <sheetName val="GDPR Field Specification"/>
      <sheetName val="TransparencyChecklists"/>
      <sheetName val="Sheet1"/>
      <sheetName val="Put docs c gdpr, run wordscrap"/>
      <sheetName val="gdpr sharepoint"/>
      <sheetName val="UR IA list"/>
      <sheetName val="GDPR -Transparency Notice Data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K1" t="str">
            <v>Article 6 (1a)</v>
          </cell>
          <cell r="L1" t="str">
            <v>Consent</v>
          </cell>
        </row>
        <row r="2">
          <cell r="K2" t="str">
            <v>Article 6 (1b)</v>
          </cell>
          <cell r="L2" t="str">
            <v>Contract</v>
          </cell>
        </row>
        <row r="3">
          <cell r="K3" t="str">
            <v>Article 6 (1c)</v>
          </cell>
          <cell r="L3" t="str">
            <v>Legal obligation</v>
          </cell>
        </row>
        <row r="4">
          <cell r="K4" t="str">
            <v>Article 6 (1d)</v>
          </cell>
          <cell r="L4" t="str">
            <v>Vital interests</v>
          </cell>
        </row>
        <row r="5">
          <cell r="K5" t="str">
            <v>Article 6 (1e)</v>
          </cell>
          <cell r="L5" t="str">
            <v xml:space="preserve">Public task </v>
          </cell>
        </row>
        <row r="6">
          <cell r="K6" t="str">
            <v>Article 6 (1f)</v>
          </cell>
          <cell r="L6" t="str">
            <v>Legitimate interests</v>
          </cell>
        </row>
        <row r="23">
          <cell r="K23" t="str">
            <v>Article 6 (1a) – Consent - the data subject has given consent to the processing of his or her personal data for one or more specific purposes</v>
          </cell>
        </row>
        <row r="24">
          <cell r="K24" t="str">
            <v>Article 6 (1b) – Contract - processing is necessary for the performance of a contract to which the data subject is party or in order to take steps at the request of the data subject prior to entering into a contract</v>
          </cell>
        </row>
        <row r="25">
          <cell r="K25" t="str">
            <v>Article 6 (1c) – Legal obligation - processing is necessary for compliance with a legal obligation to which the controller is subject</v>
          </cell>
        </row>
        <row r="26">
          <cell r="K26" t="str">
            <v>Article 6 (1d) – Vital interests - processing is necessary in order to protect the vital interests of the data subject or of another natural person;</v>
          </cell>
        </row>
        <row r="27">
          <cell r="K27" t="str">
            <v>Article 6 (1e) – Public task - processing is necessary for the performance of a task carried out in the public interest or in the exercise of official authority vested in the controller</v>
          </cell>
        </row>
        <row r="28">
          <cell r="K28" t="str">
            <v>Article 6 (1f) – Legitimate interests -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row r="3">
          <cell r="A3" t="str">
            <v>IAR0000000</v>
          </cell>
          <cell r="B3">
            <v>12</v>
          </cell>
          <cell r="C3" t="str">
            <v>Ian Saunderson-Darkes (IASA1)</v>
          </cell>
          <cell r="D3" t="str">
            <v>5/18/2018 12:47:42 PM</v>
          </cell>
          <cell r="E3" t="str">
            <v>A2SI Directory Of Services</v>
          </cell>
          <cell r="F3" t="str">
            <v xml:space="preserve">The Access To Service Information (A2SI) Directory of Services (DoS) holds all routine, urgent and emergency care NHS services within England. The data for this consists both of service information and activity information. Activity information includes user or system requests, results and processing logic data. </v>
          </cell>
          <cell r="G3">
            <v>40878</v>
          </cell>
          <cell r="I3" t="str">
            <v>Of a confidential or personal nature relating to staff</v>
          </cell>
          <cell r="J3" t="str">
            <v>Pathways Core Product - 111-999-OOHs P0029/13</v>
          </cell>
          <cell r="K3" t="str">
            <v>James Spirit ( JASP1 )</v>
          </cell>
          <cell r="L3" t="str">
            <v>Scott Denton ( SCDE1 ),Martin O'Keeffe ( MAOK1 ),Ian Saunderson-Darkes ( IASA1 ),Daniel Stefaniuk ( DAST7 )</v>
          </cell>
          <cell r="M3" t="str">
            <v>Recording, Retrieval, Storage, Use</v>
          </cell>
          <cell r="O3" t="str">
            <v>Additional functions (s.270 of Health and Social Care Act 2012)</v>
          </cell>
          <cell r="P3" t="str">
            <v>Data Controller</v>
          </cell>
          <cell r="S3" t="str">
            <v>Processing is necessary for the performance of a task carried out in the public interest or in the exercise of official authority vested in the controller</v>
          </cell>
          <cell r="V3" t="str">
            <v>Yes</v>
          </cell>
          <cell r="W3" t="str">
            <v>No</v>
          </cell>
          <cell r="X3" t="str">
            <v>Yes</v>
          </cell>
          <cell r="Y3" t="str">
            <v>No</v>
          </cell>
          <cell r="Z3" t="str">
            <v>No</v>
          </cell>
          <cell r="AA3" t="str">
            <v>Yes</v>
          </cell>
          <cell r="AB3" t="str">
            <v>Yes</v>
          </cell>
          <cell r="AC3" t="str">
            <v>Yes</v>
          </cell>
          <cell r="AD3" t="str">
            <v>8 years</v>
          </cell>
          <cell r="AF3" t="str">
            <v>No</v>
          </cell>
          <cell r="AG3" t="str">
            <v>No</v>
          </cell>
          <cell r="AH3" t="str">
            <v>IAR0000000</v>
          </cell>
        </row>
        <row r="4">
          <cell r="A4" t="str">
            <v>IAR0000001</v>
          </cell>
          <cell r="B4">
            <v>6</v>
          </cell>
          <cell r="C4" t="str">
            <v>Scott Denton (SCDE1)</v>
          </cell>
          <cell r="D4">
            <v>43105.722604166665</v>
          </cell>
          <cell r="E4" t="str">
            <v>NHS Pathways Intelligent Data Tool</v>
          </cell>
          <cell r="F4" t="str">
            <v>The NHS Pathways Intelligent Data Tool (IDT) is a business intelligence dashboard that collects in real-time all 111 and 999 telephony triage data and reception point triage data. This information asset pertains directly to the triage data that comes into NHS Digital from telephony providers via the IDT webservice. It does not cover the data collected from users of the IDT dashboard.</v>
          </cell>
          <cell r="G4">
            <v>41730</v>
          </cell>
          <cell r="I4" t="str">
            <v>Of a confidential or personal nature relating to patients, service users or the public</v>
          </cell>
          <cell r="J4" t="str">
            <v>Pathways Core Product - 111-999-OOHs P0029/13</v>
          </cell>
          <cell r="K4" t="str">
            <v>Mandy Williams ( MAWI5 )</v>
          </cell>
          <cell r="L4" t="str">
            <v>Scott Denton ( SCDE1 )</v>
          </cell>
          <cell r="M4" t="str">
            <v>Dissemination or otherwise making available, Recording, Storage, Use</v>
          </cell>
          <cell r="O4" t="str">
            <v>Direction (s.254 of Health &amp;amp; Social Care Act 2012)</v>
          </cell>
          <cell r="P4" t="str">
            <v>Data Controller</v>
          </cell>
          <cell r="S4" t="str">
            <v>Processing is necessary for compliance with a legal obligation to which the controller is subject</v>
          </cell>
          <cell r="V4" t="str">
            <v>Yes</v>
          </cell>
          <cell r="W4" t="str">
            <v>Yes</v>
          </cell>
          <cell r="X4" t="str">
            <v>Yes</v>
          </cell>
          <cell r="Y4" t="str">
            <v>Yes</v>
          </cell>
          <cell r="Z4" t="str">
            <v>Yes</v>
          </cell>
          <cell r="AA4" t="str">
            <v>Yes</v>
          </cell>
          <cell r="AB4" t="str">
            <v>Yes</v>
          </cell>
          <cell r="AC4" t="str">
            <v>Yes</v>
          </cell>
          <cell r="AD4" t="str">
            <v>8 years</v>
          </cell>
          <cell r="AF4" t="str">
            <v>No</v>
          </cell>
          <cell r="AH4" t="str">
            <v>IAR0000001</v>
          </cell>
        </row>
        <row r="5">
          <cell r="A5" t="str">
            <v>IAR0000003</v>
          </cell>
          <cell r="B5">
            <v>1</v>
          </cell>
          <cell r="C5" t="str">
            <v>CORP\PHMA</v>
          </cell>
          <cell r="D5" t="str">
            <v>10/27/2017 12:10:44 PM</v>
          </cell>
          <cell r="E5" t="str">
            <v>Building a Digital Ready Workforce (BDRW) Programme Documentation</v>
          </cell>
          <cell r="F5" t="str">
            <v>Programme documentation for the P2020 BDRW Programme (PO535/00)</v>
          </cell>
          <cell r="G5">
            <v>42461</v>
          </cell>
          <cell r="I5" t="str">
            <v>Other confidential or personal data (e.g. finance or contracts etc)</v>
          </cell>
          <cell r="J5" t="str">
            <v>Building a Digital Ready Workforce Activities P0535/01</v>
          </cell>
          <cell r="K5" t="str">
            <v>Philip Mason ( PHMA )</v>
          </cell>
          <cell r="L5" t="str">
            <v>Philip Mason ( PHMA )</v>
          </cell>
          <cell r="M5" t="str">
            <v>Recording</v>
          </cell>
          <cell r="O5" t="str">
            <v>Not sure</v>
          </cell>
          <cell r="P5" t="str">
            <v>Not sure</v>
          </cell>
          <cell r="W5" t="str">
            <v>No</v>
          </cell>
          <cell r="X5" t="str">
            <v>No</v>
          </cell>
          <cell r="Y5" t="str">
            <v>No</v>
          </cell>
          <cell r="Z5" t="str">
            <v>No</v>
          </cell>
          <cell r="AA5" t="str">
            <v>No</v>
          </cell>
          <cell r="AB5" t="str">
            <v>No</v>
          </cell>
          <cell r="AC5" t="str">
            <v>Not sure</v>
          </cell>
          <cell r="AF5" t="str">
            <v>No</v>
          </cell>
          <cell r="AH5" t="e">
            <v>#N/A</v>
          </cell>
        </row>
        <row r="6">
          <cell r="A6" t="str">
            <v>IAR0000004</v>
          </cell>
          <cell r="B6">
            <v>3</v>
          </cell>
          <cell r="C6" t="str">
            <v>Kathryn Anderson (KAAN3)</v>
          </cell>
          <cell r="D6" t="str">
            <v>4/26/2018 11:35:29 AM</v>
          </cell>
          <cell r="E6" t="str">
            <v>CQUIN Collection Service 2017-2019</v>
          </cell>
          <cell r="F6" t="str">
            <v>Data collection to support new CQUIN (Commissioning for QUality and INnovation) scheme which requires data items to be collected for new indicators.</v>
          </cell>
          <cell r="G6">
            <v>42901</v>
          </cell>
          <cell r="H6">
            <v>43616</v>
          </cell>
          <cell r="I6" t="str">
            <v>Relating to non- confidential/ non- personal data</v>
          </cell>
          <cell r="J6" t="str">
            <v>Secondary Care Service P0282/01</v>
          </cell>
          <cell r="K6" t="str">
            <v>Netta Hollings ( NEHO2 )</v>
          </cell>
          <cell r="L6" t="str">
            <v>Adam Mitchell ( ADMI2 )</v>
          </cell>
          <cell r="AA6" t="str">
            <v>Yes</v>
          </cell>
          <cell r="AB6" t="str">
            <v>Yes</v>
          </cell>
          <cell r="AC6" t="str">
            <v>Yes</v>
          </cell>
          <cell r="AD6" t="str">
            <v>3 years</v>
          </cell>
          <cell r="AF6" t="str">
            <v>No</v>
          </cell>
          <cell r="AG6" t="str">
            <v>No</v>
          </cell>
          <cell r="AH6" t="e">
            <v>#N/A</v>
          </cell>
        </row>
        <row r="7">
          <cell r="A7" t="str">
            <v>IAR0000005</v>
          </cell>
          <cell r="B7">
            <v>5</v>
          </cell>
          <cell r="C7" t="str">
            <v>Amy Wilson (AMWI1)</v>
          </cell>
          <cell r="D7" t="str">
            <v>4/27/2018 4:15:22 PM</v>
          </cell>
          <cell r="E7" t="str">
            <v>Numbers of Patients registered at a GP Practice</v>
          </cell>
          <cell r="F7" t="str">
            <v>Provision of data on patients registered with a GP byPractice, Clinical Commissioning Group and Lower Super Output Area</v>
          </cell>
          <cell r="G7">
            <v>41365</v>
          </cell>
          <cell r="I7" t="str">
            <v>Relating to non- confidential/ non- personal data</v>
          </cell>
          <cell r="J7" t="str">
            <v>Primary Care Domain Service P0349/01</v>
          </cell>
          <cell r="K7" t="str">
            <v>Dave Roberts ( DARO1 )</v>
          </cell>
          <cell r="L7" t="str">
            <v>Kathryn Salt ( KAKN1 ),Amy Wilson ( AMWI1 )</v>
          </cell>
          <cell r="AA7" t="str">
            <v>Yes</v>
          </cell>
          <cell r="AB7" t="str">
            <v>Yes</v>
          </cell>
          <cell r="AC7" t="str">
            <v>Not sure</v>
          </cell>
          <cell r="AF7" t="str">
            <v>No</v>
          </cell>
          <cell r="AG7" t="str">
            <v>No</v>
          </cell>
          <cell r="AH7" t="e">
            <v>#N/A</v>
          </cell>
        </row>
        <row r="8">
          <cell r="A8" t="str">
            <v>IAR0000006</v>
          </cell>
          <cell r="B8">
            <v>6</v>
          </cell>
          <cell r="C8" t="str">
            <v>Amy Wilson (AMWI1)</v>
          </cell>
          <cell r="D8" t="str">
            <v>4/27/2018 4:16:10 PM</v>
          </cell>
          <cell r="E8" t="str">
            <v>GP2DRS (Diabetic Retinopathy Eye Screening)</v>
          </cell>
          <cell r="F8" t="str">
            <v>DIRECT CARE - used by Public Health England eye screening programmes to invite people to screening</v>
          </cell>
          <cell r="G8">
            <v>42032</v>
          </cell>
          <cell r="I8" t="str">
            <v>Of a confidential or personal nature relating to patients, service users or the public</v>
          </cell>
          <cell r="J8" t="str">
            <v>Primary Care Domain Service P0349/01</v>
          </cell>
          <cell r="K8" t="str">
            <v>Dave Roberts ( DARO1 )</v>
          </cell>
          <cell r="L8" t="str">
            <v>Kathryn Salt ( KAKN1 ),Amy Wilson ( AMWI1 )</v>
          </cell>
          <cell r="M8" t="str">
            <v>Adaptation or alteration, Dissemination or otherwise making available</v>
          </cell>
          <cell r="O8" t="str">
            <v>Direction (s.254 of Health &amp;amp; Social Care Act 2012)</v>
          </cell>
          <cell r="P8" t="str">
            <v>Joint Data Controller</v>
          </cell>
          <cell r="Q8" t="str">
            <v>Other (Please specify)</v>
          </cell>
          <cell r="R8" t="str">
            <v>Public Health England</v>
          </cell>
          <cell r="S8" t="str">
            <v>Processing is necessary for compliance with a legal obligation to which the controller is subject</v>
          </cell>
          <cell r="V8" t="str">
            <v>Yes</v>
          </cell>
          <cell r="W8" t="str">
            <v>Yes</v>
          </cell>
          <cell r="X8" t="str">
            <v>Yes</v>
          </cell>
          <cell r="Y8" t="str">
            <v>Yes</v>
          </cell>
          <cell r="Z8" t="str">
            <v>Yes</v>
          </cell>
          <cell r="AA8" t="str">
            <v>Yes</v>
          </cell>
          <cell r="AB8" t="str">
            <v>Yes</v>
          </cell>
          <cell r="AC8" t="str">
            <v>Yes</v>
          </cell>
          <cell r="AD8" t="str">
            <v>Exception (Please specify)</v>
          </cell>
          <cell r="AE8" t="str">
            <v>2 months</v>
          </cell>
          <cell r="AF8" t="str">
            <v>No</v>
          </cell>
          <cell r="AH8" t="str">
            <v>IAR0000006</v>
          </cell>
        </row>
        <row r="9">
          <cell r="A9" t="str">
            <v>IAR0000007</v>
          </cell>
          <cell r="B9">
            <v>6</v>
          </cell>
          <cell r="C9" t="str">
            <v>Amy Wilson (AMWI1)</v>
          </cell>
          <cell r="D9" t="str">
            <v>4/27/2018 4:16:46 PM</v>
          </cell>
          <cell r="E9" t="str">
            <v>Patient Objections Management Data (POM)</v>
          </cell>
          <cell r="F9" t="str">
            <v xml:space="preserve">Information about patients with a type 1 or type 2 objections registered at their GP practice._x000D_
_x000D_
NHS number, objection code, date and practice code are the only items in the asset._x000D_
_x000D_
All primary care domain team members (due to the way the DME AD groups are set up) - CDA forms are in place for all team members._x000D_
</v>
          </cell>
          <cell r="G9">
            <v>42339</v>
          </cell>
          <cell r="I9" t="str">
            <v>Of a confidential or personal nature relating to patients, service users or the public</v>
          </cell>
          <cell r="J9" t="str">
            <v>Primary Care Domain Service P0349/01</v>
          </cell>
          <cell r="K9" t="str">
            <v>Dave Roberts ( DARO1 )</v>
          </cell>
          <cell r="L9" t="str">
            <v>Kathryn Salt ( KAKN1 ),Amy Wilson ( AMWI1 )</v>
          </cell>
          <cell r="M9" t="str">
            <v>Adaptation or alteration, Dissemination or otherwise making available, Use</v>
          </cell>
          <cell r="O9" t="str">
            <v>Direction (s.254 of Health &amp;amp; Social Care Act 2012)</v>
          </cell>
          <cell r="P9" t="str">
            <v>Data Controller</v>
          </cell>
          <cell r="S9" t="str">
            <v>Processing is necessary for compliance with a legal obligation to which the controller is subject</v>
          </cell>
          <cell r="V9" t="str">
            <v>Yes</v>
          </cell>
          <cell r="W9" t="str">
            <v>Yes</v>
          </cell>
          <cell r="X9" t="str">
            <v>Yes</v>
          </cell>
          <cell r="Y9" t="str">
            <v>No</v>
          </cell>
          <cell r="Z9" t="str">
            <v>No</v>
          </cell>
          <cell r="AA9" t="str">
            <v>Yes</v>
          </cell>
          <cell r="AB9" t="str">
            <v>Yes</v>
          </cell>
          <cell r="AC9" t="str">
            <v>Yes</v>
          </cell>
          <cell r="AD9" t="str">
            <v>Exception (Please specify)</v>
          </cell>
          <cell r="AE9" t="str">
            <v>Awaiting confirmation</v>
          </cell>
          <cell r="AF9" t="str">
            <v>No</v>
          </cell>
          <cell r="AH9" t="str">
            <v>IAR0000007</v>
          </cell>
        </row>
        <row r="10">
          <cell r="A10" t="str">
            <v>IAR0000008</v>
          </cell>
          <cell r="B10">
            <v>6</v>
          </cell>
          <cell r="C10" t="str">
            <v>Amy Wilson (AMWI1)</v>
          </cell>
          <cell r="D10" t="str">
            <v>4/27/2018 4:17:18 PM</v>
          </cell>
          <cell r="E10" t="str">
            <v>Learning Disability Observatory (LDO)</v>
          </cell>
          <cell r="F10" t="str">
            <v>Aggregate data on people with a learning disability for PHE</v>
          </cell>
          <cell r="G10">
            <v>42370</v>
          </cell>
          <cell r="I10" t="str">
            <v>Of a confidential or personal nature relating to patients, service users or the public</v>
          </cell>
          <cell r="J10" t="str">
            <v>Primary Care Domain Service P0349/01</v>
          </cell>
          <cell r="K10" t="str">
            <v>Dave Roberts ( DARO1 )</v>
          </cell>
          <cell r="L10" t="str">
            <v>Kathryn Salt ( KAKN1 ),Amy Wilson ( AMWI1 )</v>
          </cell>
          <cell r="M10" t="str">
            <v>Dissemination or otherwise making available</v>
          </cell>
          <cell r="O10" t="str">
            <v>Direction (s.254 of Health &amp;amp; Social Care Act 2012)</v>
          </cell>
          <cell r="P10" t="str">
            <v>Joint Data Controller</v>
          </cell>
          <cell r="Q10" t="str">
            <v>Other (Please specify)</v>
          </cell>
          <cell r="R10" t="str">
            <v>Public Health England</v>
          </cell>
          <cell r="S10" t="str">
            <v>Processing is necessary for compliance with a legal obligation to which the controller is subject</v>
          </cell>
          <cell r="V10" t="str">
            <v>Yes</v>
          </cell>
          <cell r="W10" t="str">
            <v>No</v>
          </cell>
          <cell r="X10" t="str">
            <v>No</v>
          </cell>
          <cell r="Y10" t="str">
            <v>No</v>
          </cell>
          <cell r="Z10" t="str">
            <v>No</v>
          </cell>
          <cell r="AA10" t="str">
            <v>Yes</v>
          </cell>
          <cell r="AB10" t="str">
            <v>Yes</v>
          </cell>
          <cell r="AC10" t="str">
            <v>Yes</v>
          </cell>
          <cell r="AD10" t="str">
            <v>Exception (Please specify)</v>
          </cell>
          <cell r="AE10" t="str">
            <v>TBC</v>
          </cell>
          <cell r="AF10" t="str">
            <v>No</v>
          </cell>
          <cell r="AH10" t="str">
            <v>IAR0000008</v>
          </cell>
        </row>
        <row r="11">
          <cell r="A11" t="str">
            <v>IAR0000012</v>
          </cell>
          <cell r="B11">
            <v>7</v>
          </cell>
          <cell r="C11" t="str">
            <v>Amy Wilson (AMWI1)</v>
          </cell>
          <cell r="D11" t="str">
            <v>4/27/2018 4:19:14 PM</v>
          </cell>
          <cell r="E11" t="str">
            <v>Dementia Data</v>
          </cell>
          <cell r="F11" t="str">
            <v>The Dementia Data 2018-19 collection builds on the 2015-16, 2016-17 and 2017-18 Recorded Dementia Diagnoses collections, which involved collecting dementia diagnoses data broken down by age and gender. These data will continue to be collected in the Dementia Data 2018-19 collection but further dementia diagnoses data broken down by ethnicity group, as well as data on dementia care plans, dementia assessments and referral to memory clinics, will also be collected.</v>
          </cell>
          <cell r="G11">
            <v>42461</v>
          </cell>
          <cell r="I11" t="str">
            <v>Relating to non- confidential/ non- personal data</v>
          </cell>
          <cell r="J11" t="str">
            <v>Primary Care Domain Service P0349/01</v>
          </cell>
          <cell r="K11" t="str">
            <v>Dave Roberts ( DARO1 )</v>
          </cell>
          <cell r="L11" t="str">
            <v>Kathryn Salt ( KAKN1 ),Amy Wilson ( AMWI1 )</v>
          </cell>
          <cell r="AA11" t="str">
            <v>Yes</v>
          </cell>
          <cell r="AB11" t="str">
            <v>Yes</v>
          </cell>
          <cell r="AC11" t="str">
            <v>Yes</v>
          </cell>
          <cell r="AD11" t="str">
            <v>Exception (Please specify)</v>
          </cell>
          <cell r="AE11" t="str">
            <v>Awaiting confirmation</v>
          </cell>
          <cell r="AF11" t="str">
            <v>No</v>
          </cell>
          <cell r="AG11" t="str">
            <v>No</v>
          </cell>
          <cell r="AH11" t="e">
            <v>#N/A</v>
          </cell>
        </row>
        <row r="12">
          <cell r="A12" t="str">
            <v>IAR0000013</v>
          </cell>
          <cell r="B12">
            <v>6</v>
          </cell>
          <cell r="C12" t="str">
            <v>Amy Wilson (AMWI1)</v>
          </cell>
          <cell r="D12" t="str">
            <v>4/27/2018 4:19:45 PM</v>
          </cell>
          <cell r="E12" t="str">
            <v>Individual GP level Data (previously referred to as GP Metrics or GP Insight Data)</v>
          </cell>
          <cell r="F12" t="str">
            <v xml:space="preserve">DH has Directed NHS Digital to collect data for a given set of metrics at individual GP level and report these data back to GPs and general practices only. GPs and general practices will receive non-identifiable data for their own patients; they will not receive any identifiable data or data for patients from other general practices. The data will not be published._x000D_
_x000D_
First data collection scheduled for December 2016 ahead of reporting data back to GPs and general practices in January 2017._x000D_
_x000D_
Second data collection scheduled for March 2017 ahead of reporting data back to GPs and general practices in April 2017._x000D_
_x000D_
</v>
          </cell>
          <cell r="G12">
            <v>43033</v>
          </cell>
          <cell r="I12" t="str">
            <v>Of a confidential or personal nature relating to patients, service users or the public</v>
          </cell>
          <cell r="J12" t="str">
            <v>Primary Care Domain Service P0349/01</v>
          </cell>
          <cell r="K12" t="str">
            <v>Dave Roberts ( DARO1 )</v>
          </cell>
          <cell r="L12" t="str">
            <v>Kathryn Salt ( KAKN1 ),Amy Wilson ( AMWI1 )</v>
          </cell>
          <cell r="M12" t="str">
            <v>Adaptation or alteration, Dissemination or otherwise making available, Use</v>
          </cell>
          <cell r="O12" t="str">
            <v>Direction (s.254 of Health &amp;amp; Social Care Act 2012)</v>
          </cell>
          <cell r="P12" t="str">
            <v>Joint Data Controller</v>
          </cell>
          <cell r="Q12" t="str">
            <v>DH</v>
          </cell>
          <cell r="S12" t="str">
            <v>Processing is necessary for compliance with a legal obligation to which the controller is subject</v>
          </cell>
          <cell r="V12" t="str">
            <v>Yes</v>
          </cell>
          <cell r="W12" t="str">
            <v>Yes</v>
          </cell>
          <cell r="X12" t="str">
            <v>Yes</v>
          </cell>
          <cell r="Y12" t="str">
            <v>Yes</v>
          </cell>
          <cell r="Z12" t="str">
            <v>Yes</v>
          </cell>
          <cell r="AA12" t="str">
            <v>Yes</v>
          </cell>
          <cell r="AB12" t="str">
            <v>Yes</v>
          </cell>
          <cell r="AC12" t="str">
            <v>Yes</v>
          </cell>
          <cell r="AD12" t="str">
            <v>Exception (Please specify)</v>
          </cell>
          <cell r="AE12" t="str">
            <v>TBC</v>
          </cell>
          <cell r="AF12" t="str">
            <v>No</v>
          </cell>
          <cell r="AH12" t="str">
            <v>IAR0000013</v>
          </cell>
        </row>
        <row r="13">
          <cell r="A13" t="str">
            <v>IAR0000014</v>
          </cell>
          <cell r="B13">
            <v>6</v>
          </cell>
          <cell r="C13" t="str">
            <v>Amy Wilson (AMWI1)</v>
          </cell>
          <cell r="D13" t="str">
            <v>4/27/2018 4:20:37 PM</v>
          </cell>
          <cell r="E13" t="str">
            <v>GPSoC MI Report (including Patient Online Management Information (POMI) and GP Workload Tool)</v>
          </cell>
          <cell r="F13" t="str">
            <v>Aggregate data at GP practice level on a number of metrics around online access to the GP practice systems, volume of GP appointments (booked, attended, cancelled, etc) and prescribing metrics._x000D_
_x000D_
Dataset in process of transitioning from Clinical Indicators to Primary Care Domain (should be handed over by end March 2017)</v>
          </cell>
          <cell r="G13">
            <v>41730</v>
          </cell>
          <cell r="I13" t="str">
            <v>Relating to non- confidential/ non- personal data</v>
          </cell>
          <cell r="J13" t="str">
            <v>Primary Care Domain Service P0349/01</v>
          </cell>
          <cell r="K13" t="str">
            <v>Dave Roberts ( DARO1 )</v>
          </cell>
          <cell r="L13" t="str">
            <v>Kathryn Salt ( KAKN1 ),Amy Wilson ( AMWI1 )</v>
          </cell>
          <cell r="AA13" t="str">
            <v>Not sure</v>
          </cell>
          <cell r="AB13" t="str">
            <v>Yes</v>
          </cell>
          <cell r="AC13" t="str">
            <v>Yes</v>
          </cell>
          <cell r="AD13" t="str">
            <v>Exception (Please specify)</v>
          </cell>
          <cell r="AE13" t="str">
            <v>Awaiting confirmation</v>
          </cell>
          <cell r="AF13" t="str">
            <v>Yes</v>
          </cell>
          <cell r="AG13" t="str">
            <v>No</v>
          </cell>
          <cell r="AH13" t="e">
            <v>#N/A</v>
          </cell>
        </row>
        <row r="14">
          <cell r="A14" t="str">
            <v>IAR0000016</v>
          </cell>
          <cell r="B14">
            <v>7</v>
          </cell>
          <cell r="C14" t="str">
            <v>Amy Wilson (AMWI1)</v>
          </cell>
          <cell r="D14" t="str">
            <v>4/27/2018 4:21:34 PM</v>
          </cell>
          <cell r="E14" t="str">
            <v>Dental activity data</v>
          </cell>
          <cell r="F14" t="str">
            <v>The data is used in the dental publications._x000D_
_x000D_
Start date is not exact - it started in the 1960's.</v>
          </cell>
          <cell r="G14">
            <v>23770</v>
          </cell>
          <cell r="I14" t="str">
            <v>Relating to non- confidential/ non- personal data</v>
          </cell>
          <cell r="J14" t="str">
            <v>Primary Care Domain Service P0349/01</v>
          </cell>
          <cell r="K14" t="str">
            <v>Dave Roberts ( DARO1 )</v>
          </cell>
          <cell r="L14" t="str">
            <v>Gemma Ramsay ( GERA3 ),Amy Wilson ( AMWI1 )</v>
          </cell>
          <cell r="AA14" t="str">
            <v>Yes</v>
          </cell>
          <cell r="AB14" t="str">
            <v>Yes</v>
          </cell>
          <cell r="AC14" t="str">
            <v>Yes</v>
          </cell>
          <cell r="AD14" t="str">
            <v>Exception (Please specify)</v>
          </cell>
          <cell r="AE14" t="str">
            <v>30 years</v>
          </cell>
          <cell r="AF14" t="str">
            <v>Yes</v>
          </cell>
          <cell r="AG14" t="str">
            <v>No</v>
          </cell>
          <cell r="AH14" t="e">
            <v>#N/A</v>
          </cell>
        </row>
        <row r="15">
          <cell r="A15" t="str">
            <v>IAR0000017</v>
          </cell>
          <cell r="B15">
            <v>4</v>
          </cell>
          <cell r="C15" t="str">
            <v>Amy Wilson (AMWI1)</v>
          </cell>
          <cell r="D15" t="str">
            <v>4/27/2018 4:22:32 PM</v>
          </cell>
          <cell r="E15" t="str">
            <v>Eyecare activity (ophthalmic) data</v>
          </cell>
          <cell r="F15" t="str">
            <v>Dataset reported in the eyecare publications, provided by Exeter._x000D_
_x000D_
Start date not exact - started in 1960's.</v>
          </cell>
          <cell r="G15">
            <v>23770</v>
          </cell>
          <cell r="I15" t="str">
            <v>Relating to non- confidential/ non- personal data</v>
          </cell>
          <cell r="J15" t="str">
            <v>Primary Care Domain Service P0349/01</v>
          </cell>
          <cell r="K15" t="str">
            <v>Dave Roberts ( DARO1 )</v>
          </cell>
          <cell r="L15" t="str">
            <v>Gemma Ramsay ( GERA3 ),Amy Wilson ( AMWI1 )</v>
          </cell>
          <cell r="AA15" t="str">
            <v>Yes</v>
          </cell>
          <cell r="AB15" t="str">
            <v>Yes</v>
          </cell>
          <cell r="AC15" t="str">
            <v>Yes</v>
          </cell>
          <cell r="AD15" t="str">
            <v>Exception (Please specify)</v>
          </cell>
          <cell r="AE15" t="str">
            <v>Awaiting confirmation</v>
          </cell>
          <cell r="AF15" t="str">
            <v>Yes</v>
          </cell>
          <cell r="AG15" t="str">
            <v>No</v>
          </cell>
          <cell r="AH15" t="e">
            <v>#N/A</v>
          </cell>
        </row>
        <row r="16">
          <cell r="A16" t="str">
            <v>IAR0000022</v>
          </cell>
          <cell r="B16">
            <v>5</v>
          </cell>
          <cell r="C16" t="str">
            <v>Amy Wilson (AMWI1)</v>
          </cell>
          <cell r="D16" t="str">
            <v>4/27/2018 4:23:21 PM</v>
          </cell>
          <cell r="E16" t="str">
            <v>GP Contract Services</v>
          </cell>
          <cell r="F16" t="str">
            <v>GP service data received annually containing GP practice code, registered list size and breakdowns of numbers of vaccinations, take up of various services._x000D_
_x000D_
This includes the now-deleted CQRS asset, which is a system asset rather than an information asset, and includes the information which relates to that._x000D_
_x000D_
Start date not exact - started in 2014.</v>
          </cell>
          <cell r="G16">
            <v>41667</v>
          </cell>
          <cell r="I16" t="str">
            <v>Relating to non- confidential/ non- personal data</v>
          </cell>
          <cell r="J16" t="str">
            <v>Primary Care Domain Service P0349/01</v>
          </cell>
          <cell r="K16" t="str">
            <v>Dave Roberts ( DARO1 )</v>
          </cell>
          <cell r="L16" t="str">
            <v>Gemma Ramsay ( GERA3 ),Amy Wilson ( AMWI1 )</v>
          </cell>
          <cell r="AA16" t="str">
            <v>Not sure</v>
          </cell>
          <cell r="AB16" t="str">
            <v>Yes</v>
          </cell>
          <cell r="AC16" t="str">
            <v>Yes</v>
          </cell>
          <cell r="AD16" t="str">
            <v>Exception (Please specify)</v>
          </cell>
          <cell r="AE16" t="str">
            <v>Awaiting confirmation</v>
          </cell>
          <cell r="AF16" t="str">
            <v>Yes</v>
          </cell>
          <cell r="AG16" t="str">
            <v>No</v>
          </cell>
          <cell r="AH16" t="e">
            <v>#N/A</v>
          </cell>
        </row>
        <row r="17">
          <cell r="A17" t="str">
            <v>IAR0000024</v>
          </cell>
          <cell r="B17">
            <v>5</v>
          </cell>
          <cell r="C17" t="str">
            <v>Amy Wilson (AMWI1)</v>
          </cell>
          <cell r="D17" t="str">
            <v>4/27/2018 4:24:48 PM</v>
          </cell>
          <cell r="E17" t="str">
            <v>Continuing Healthcare Data</v>
          </cell>
          <cell r="F17" t="str">
            <v>This has finished and we no longer collect or publish the data. _x000D_
_x000D_
No start date recorded. Needs end date as finished - under Data Retention we still hold all the information previously collected</v>
          </cell>
          <cell r="H17">
            <v>43007</v>
          </cell>
          <cell r="I17" t="str">
            <v>Relating to non- confidential/ non- personal data</v>
          </cell>
          <cell r="J17" t="str">
            <v>Primary Care Domain Service P0349/01</v>
          </cell>
          <cell r="K17" t="str">
            <v>Dave Roberts ( DARO1 )</v>
          </cell>
          <cell r="L17" t="str">
            <v>Gemma Ramsay ( GERA3 ),Amy Wilson ( AMWI1 )</v>
          </cell>
          <cell r="AA17" t="str">
            <v>Not sure</v>
          </cell>
          <cell r="AB17" t="str">
            <v>Yes</v>
          </cell>
          <cell r="AC17" t="str">
            <v>Yes</v>
          </cell>
          <cell r="AD17" t="str">
            <v>Exception (Please specify)</v>
          </cell>
          <cell r="AE17" t="str">
            <v>30 years</v>
          </cell>
          <cell r="AF17" t="str">
            <v>No</v>
          </cell>
          <cell r="AG17" t="str">
            <v>No</v>
          </cell>
          <cell r="AH17" t="e">
            <v>#N/A</v>
          </cell>
        </row>
        <row r="18">
          <cell r="A18" t="str">
            <v>IAR0000027</v>
          </cell>
          <cell r="B18">
            <v>5</v>
          </cell>
          <cell r="C18" t="str">
            <v>Alyson Whitmarsh (ALWH2)</v>
          </cell>
          <cell r="D18" t="str">
            <v>4/13/2018 11:51:47 AM</v>
          </cell>
          <cell r="E18" t="str">
            <v>National Audit of Pulmonary Hypertension database (Audit Data, Linked to Office for National Statistics Mortality)</v>
          </cell>
          <cell r="F18" t="str">
            <v>Audit of pulmonary hypertension care and services</v>
          </cell>
          <cell r="G18">
            <v>2009</v>
          </cell>
          <cell r="I18" t="str">
            <v>Of a confidential or personal nature relating to patients, service users or the public</v>
          </cell>
          <cell r="J18" t="str">
            <v>Clinical Audit and Registries Management P0270/01</v>
          </cell>
          <cell r="K18" t="str">
            <v>Alyson Whitmarsh ( ALWH2 )</v>
          </cell>
          <cell r="L18" t="str">
            <v>Julie Michalowski ( JUMI1 )</v>
          </cell>
          <cell r="O18" t="str">
            <v>Direction (s.254 of Health &amp;amp; Social Care Act 2012)</v>
          </cell>
          <cell r="P18" t="str">
            <v>Joint Data Controller</v>
          </cell>
          <cell r="Q18" t="str">
            <v>NHS England</v>
          </cell>
          <cell r="V18" t="str">
            <v>Yes</v>
          </cell>
          <cell r="W18" t="str">
            <v>Yes</v>
          </cell>
          <cell r="X18" t="str">
            <v>Yes</v>
          </cell>
          <cell r="Y18" t="str">
            <v>Yes</v>
          </cell>
          <cell r="AA18" t="str">
            <v>Yes</v>
          </cell>
          <cell r="AB18" t="str">
            <v>Yes</v>
          </cell>
          <cell r="AC18" t="str">
            <v>Yes</v>
          </cell>
          <cell r="AD18" t="str">
            <v>Exception (Please specify)</v>
          </cell>
          <cell r="AE18" t="str">
            <v>5 years</v>
          </cell>
          <cell r="AF18" t="str">
            <v>Yes</v>
          </cell>
          <cell r="AH18" t="str">
            <v>IAR0000027</v>
          </cell>
        </row>
        <row r="19">
          <cell r="A19" t="str">
            <v>IAR0000029</v>
          </cell>
          <cell r="B19">
            <v>13</v>
          </cell>
          <cell r="C19" t="str">
            <v>Alyson Whitmarsh (ALWH2)</v>
          </cell>
          <cell r="D19" t="str">
            <v>4/22/2018 11:28:05 AM</v>
          </cell>
          <cell r="E19" t="str">
            <v xml:space="preserve">NOA National Orthognathic Audit </v>
          </cell>
          <cell r="F19" t="str">
            <v>Audit of treatment and outcomes in Orthognathic Surgery</v>
          </cell>
          <cell r="G19">
            <v>41445</v>
          </cell>
          <cell r="I19" t="str">
            <v>Of a confidential or personal nature relating to patients, service users or the public</v>
          </cell>
          <cell r="J19" t="str">
            <v>Clinical Audit and Registries Management P0270/01</v>
          </cell>
          <cell r="K19" t="str">
            <v>Alyson Whitmarsh ( ALWH2 )</v>
          </cell>
          <cell r="L19" t="str">
            <v>Carla Howgate ( CAHO3 )</v>
          </cell>
          <cell r="O19" t="str">
            <v>Additional functions (s.270 of Health and Social Care Act 2012)</v>
          </cell>
          <cell r="P19" t="str">
            <v>Data Processor</v>
          </cell>
          <cell r="U19" t="str">
            <v>No</v>
          </cell>
          <cell r="W19" t="str">
            <v>Yes</v>
          </cell>
          <cell r="X19" t="str">
            <v>Yes</v>
          </cell>
          <cell r="Y19" t="str">
            <v>Yes</v>
          </cell>
          <cell r="Z19" t="str">
            <v>No</v>
          </cell>
          <cell r="AA19" t="str">
            <v>Yes</v>
          </cell>
          <cell r="AB19" t="str">
            <v>Yes</v>
          </cell>
          <cell r="AC19" t="str">
            <v>Yes</v>
          </cell>
          <cell r="AD19" t="str">
            <v>Exception (Please specify)</v>
          </cell>
          <cell r="AE19" t="str">
            <v>5yrs after closure of audit</v>
          </cell>
          <cell r="AF19" t="str">
            <v>No</v>
          </cell>
          <cell r="AG19" t="str">
            <v>No</v>
          </cell>
          <cell r="AH19" t="e">
            <v>#N/A</v>
          </cell>
        </row>
        <row r="20">
          <cell r="A20" t="str">
            <v>IAR0000030</v>
          </cell>
          <cell r="B20">
            <v>12</v>
          </cell>
          <cell r="C20" t="str">
            <v>Alyson Whitmarsh (ALWH2)</v>
          </cell>
          <cell r="D20" t="str">
            <v>4/22/2018 11:27:29 AM</v>
          </cell>
          <cell r="E20" t="str">
            <v>N3MA National Third Molar Audit</v>
          </cell>
          <cell r="F20" t="str">
            <v>Audit of treatment and outcomes in wisdom tooth surgery</v>
          </cell>
          <cell r="G20">
            <v>41445</v>
          </cell>
          <cell r="I20" t="str">
            <v>Of a confidential or personal nature relating to patients, service users or the public</v>
          </cell>
          <cell r="J20" t="str">
            <v>Clinical Audit and Registries Management P0270/01</v>
          </cell>
          <cell r="K20" t="str">
            <v>Alyson Whitmarsh ( ALWH2 )</v>
          </cell>
          <cell r="L20" t="str">
            <v>Carla Howgate ( CAHO3 )</v>
          </cell>
          <cell r="O20" t="str">
            <v>Additional functions (s.270 of Health and Social Care Act 2012)</v>
          </cell>
          <cell r="P20" t="str">
            <v>Data Processor</v>
          </cell>
          <cell r="U20" t="str">
            <v>No</v>
          </cell>
          <cell r="W20" t="str">
            <v>Yes</v>
          </cell>
          <cell r="X20" t="str">
            <v>Yes</v>
          </cell>
          <cell r="Y20" t="str">
            <v>Yes</v>
          </cell>
          <cell r="Z20" t="str">
            <v>No</v>
          </cell>
          <cell r="AA20" t="str">
            <v>Yes</v>
          </cell>
          <cell r="AB20" t="str">
            <v>Yes</v>
          </cell>
          <cell r="AC20" t="str">
            <v>Yes</v>
          </cell>
          <cell r="AD20" t="str">
            <v>Exception (Please specify)</v>
          </cell>
          <cell r="AE20" t="str">
            <v>5yrs after closure of audit</v>
          </cell>
          <cell r="AF20" t="str">
            <v>No</v>
          </cell>
          <cell r="AG20" t="str">
            <v>No</v>
          </cell>
          <cell r="AH20" t="e">
            <v>#N/A</v>
          </cell>
        </row>
        <row r="21">
          <cell r="A21" t="str">
            <v>IAR0000031</v>
          </cell>
          <cell r="B21">
            <v>9</v>
          </cell>
          <cell r="C21" t="str">
            <v>Alyson Whitmarsh (ALWH2)</v>
          </cell>
          <cell r="D21" t="str">
            <v>4/13/2018 2:59:12 PM</v>
          </cell>
          <cell r="E21" t="str">
            <v>National Pregancy in Diabetes Audit (NPID)</v>
          </cell>
          <cell r="F21" t="str">
            <v>Audit of pre gestational diabetes care</v>
          </cell>
          <cell r="G21">
            <v>40702</v>
          </cell>
          <cell r="I21" t="str">
            <v>Of a confidential or personal nature relating to patients, service users or the public</v>
          </cell>
          <cell r="J21" t="str">
            <v>Clinical Audit and Registries Management P0270/01</v>
          </cell>
          <cell r="K21" t="str">
            <v>Alyson Whitmarsh ( ALWH2 )</v>
          </cell>
          <cell r="L21" t="str">
            <v>Carla Howgate ( CAHO3 )</v>
          </cell>
          <cell r="O21" t="str">
            <v>Direction (s.254 of Health &amp;amp; Social Care Act 2012)</v>
          </cell>
          <cell r="P21" t="str">
            <v>Joint Data Controller</v>
          </cell>
          <cell r="Q21" t="str">
            <v>NHS England</v>
          </cell>
          <cell r="V21" t="str">
            <v>Yes</v>
          </cell>
          <cell r="W21" t="str">
            <v>Yes</v>
          </cell>
          <cell r="X21" t="str">
            <v>Yes</v>
          </cell>
          <cell r="Y21" t="str">
            <v>Yes</v>
          </cell>
          <cell r="Z21" t="str">
            <v>No</v>
          </cell>
          <cell r="AA21" t="str">
            <v>Yes</v>
          </cell>
          <cell r="AB21" t="str">
            <v>Yes</v>
          </cell>
          <cell r="AC21" t="str">
            <v>Yes</v>
          </cell>
          <cell r="AD21" t="str">
            <v>Exception (Please specify)</v>
          </cell>
          <cell r="AE21" t="str">
            <v>5yrs after closure of audit</v>
          </cell>
          <cell r="AF21" t="str">
            <v>Yes</v>
          </cell>
          <cell r="AH21" t="str">
            <v>IAR0000031</v>
          </cell>
        </row>
        <row r="22">
          <cell r="A22" t="str">
            <v>IAR0000032</v>
          </cell>
          <cell r="B22">
            <v>10</v>
          </cell>
          <cell r="C22" t="str">
            <v>Alyson Whitmarsh (ALWH2)</v>
          </cell>
          <cell r="D22" t="str">
            <v>4/22/2018 11:09:46 AM</v>
          </cell>
          <cell r="E22" t="str">
            <v>Diabetes Prevention Programme</v>
          </cell>
          <cell r="F22" t="str">
            <v>Feasilbility study to identify if information about pre-diabetes can be collected from primary care alongside the NDA</v>
          </cell>
          <cell r="G22">
            <v>42370</v>
          </cell>
          <cell r="I22" t="str">
            <v>Of a confidential or personal nature relating to patients, service users or the public</v>
          </cell>
          <cell r="J22" t="str">
            <v>Clinical Audit and Registries Management P0270/01</v>
          </cell>
          <cell r="K22" t="str">
            <v>Alyson Whitmarsh ( ALWH2 )</v>
          </cell>
          <cell r="L22" t="str">
            <v>Gary Jevon ( GAJE1 )</v>
          </cell>
          <cell r="O22" t="str">
            <v>Direction (s.254 of Health &amp;amp; Social Care Act 2012)</v>
          </cell>
          <cell r="P22" t="str">
            <v>Joint Data Controller</v>
          </cell>
          <cell r="Q22" t="str">
            <v>NHS England</v>
          </cell>
          <cell r="V22" t="str">
            <v>Yes</v>
          </cell>
          <cell r="W22" t="str">
            <v>Yes</v>
          </cell>
          <cell r="X22" t="str">
            <v>Yes</v>
          </cell>
          <cell r="Y22" t="str">
            <v>Yes</v>
          </cell>
          <cell r="Z22" t="str">
            <v>No</v>
          </cell>
          <cell r="AA22" t="str">
            <v>Yes</v>
          </cell>
          <cell r="AB22" t="str">
            <v>Yes</v>
          </cell>
          <cell r="AC22" t="str">
            <v>Yes</v>
          </cell>
          <cell r="AD22" t="str">
            <v>Exception (Please specify)</v>
          </cell>
          <cell r="AE22" t="str">
            <v>5 Years after close of audit</v>
          </cell>
          <cell r="AF22" t="str">
            <v>Yes</v>
          </cell>
          <cell r="AH22" t="str">
            <v>IAR0000032</v>
          </cell>
        </row>
        <row r="23">
          <cell r="A23" t="str">
            <v>IAR0000040</v>
          </cell>
          <cell r="B23">
            <v>11</v>
          </cell>
          <cell r="C23" t="str">
            <v>Alyson Whitmarsh (ALWH2)</v>
          </cell>
          <cell r="D23" t="str">
            <v>4/22/2018 11:08:26 AM</v>
          </cell>
          <cell r="E23" t="str">
            <v xml:space="preserve">National Diabetes Transition Audit (linked to Hospital Episode Statistics and Patient Episode Database Wales) </v>
          </cell>
          <cell r="F23" t="str">
            <v>To provide linkage between the National Paediatric Diabetes Audit and the National Diabetes Audit audit to audit transition as adolescents move from paediatric to adult services, the adult and paediatric audits are collected separately NDA Adults by NHS Digital and Paediatrics by RCPCH</v>
          </cell>
          <cell r="G23">
            <v>37622</v>
          </cell>
          <cell r="I23" t="str">
            <v>Of a confidential or personal nature relating to patients, service users or the public</v>
          </cell>
          <cell r="J23" t="str">
            <v>Clinical Audit and Registries Management P0270/01</v>
          </cell>
          <cell r="K23" t="str">
            <v>Alyson Whitmarsh ( ALWH2 )</v>
          </cell>
          <cell r="L23" t="str">
            <v>Gary Jevon ( GAJE1 )</v>
          </cell>
          <cell r="O23" t="str">
            <v>Direction (s.254 of Health &amp;amp; Social Care Act 2012)</v>
          </cell>
          <cell r="P23" t="str">
            <v>Joint Data Controller</v>
          </cell>
          <cell r="V23" t="str">
            <v>Yes</v>
          </cell>
          <cell r="W23" t="str">
            <v>Yes</v>
          </cell>
          <cell r="X23" t="str">
            <v>Yes</v>
          </cell>
          <cell r="Y23" t="str">
            <v>Yes</v>
          </cell>
          <cell r="Z23" t="str">
            <v>No</v>
          </cell>
          <cell r="AA23" t="str">
            <v>Yes</v>
          </cell>
          <cell r="AB23" t="str">
            <v>Yes</v>
          </cell>
          <cell r="AC23" t="str">
            <v>Yes</v>
          </cell>
          <cell r="AD23" t="str">
            <v>Exception (Please specify)</v>
          </cell>
          <cell r="AE23" t="str">
            <v>5yrs after closure of audit</v>
          </cell>
          <cell r="AF23" t="str">
            <v>Yes</v>
          </cell>
          <cell r="AH23" t="str">
            <v>IAR0000040</v>
          </cell>
        </row>
        <row r="24">
          <cell r="A24" t="str">
            <v>IAR0000041</v>
          </cell>
          <cell r="B24">
            <v>8</v>
          </cell>
          <cell r="C24" t="str">
            <v>Alyson Whitmarsh (ALWH2)</v>
          </cell>
          <cell r="D24" t="str">
            <v>4/22/2018 11:07:35 AM</v>
          </cell>
          <cell r="E24" t="str">
            <v>NDA National Diabetes Audit Core, (Audit data, linked Hospital Episode Statistics, Linked Office for National Statistics Mortality, Linked Patient Episode Data Wales)</v>
          </cell>
          <cell r="F24" t="str">
            <v>National Diabetes Audit Core data linked to HES, PEDW and Mortality data. Provide National information about the care people with diabetes receive against NICE Quality Standards. Local level data provided for benchmarking and to support local quality improvement activities to improve services and patient care</v>
          </cell>
          <cell r="G24">
            <v>37622</v>
          </cell>
          <cell r="I24" t="str">
            <v>Of a confidential or personal nature relating to patients, service users or the public</v>
          </cell>
          <cell r="J24" t="str">
            <v>Clinical Audit and Registries Management P0270/01</v>
          </cell>
          <cell r="K24" t="str">
            <v>Alyson Whitmarsh ( ALWH2 )</v>
          </cell>
          <cell r="L24" t="str">
            <v>Gary Jevon ( GAJE1 )</v>
          </cell>
          <cell r="O24" t="str">
            <v>Direction (s.254 of Health &amp;amp; Social Care Act 2012)</v>
          </cell>
          <cell r="P24" t="str">
            <v>Joint Data Controller</v>
          </cell>
          <cell r="Q24" t="str">
            <v>NHS England</v>
          </cell>
          <cell r="V24" t="str">
            <v>Yes</v>
          </cell>
          <cell r="W24" t="str">
            <v>Yes</v>
          </cell>
          <cell r="X24" t="str">
            <v>Yes</v>
          </cell>
          <cell r="Y24" t="str">
            <v>Yes</v>
          </cell>
          <cell r="Z24" t="str">
            <v>No</v>
          </cell>
          <cell r="AA24" t="str">
            <v>Yes</v>
          </cell>
          <cell r="AB24" t="str">
            <v>Yes</v>
          </cell>
          <cell r="AC24" t="str">
            <v>Yes</v>
          </cell>
          <cell r="AD24" t="str">
            <v>Exception (Please specify)</v>
          </cell>
          <cell r="AE24" t="str">
            <v>5yrs after closure of audit</v>
          </cell>
          <cell r="AF24" t="str">
            <v>Yes</v>
          </cell>
          <cell r="AH24" t="str">
            <v>IAR0000041</v>
          </cell>
        </row>
        <row r="25">
          <cell r="A25" t="str">
            <v>IAR0000042</v>
          </cell>
          <cell r="B25">
            <v>19</v>
          </cell>
          <cell r="C25" t="str">
            <v>Alyson Whitmarsh (ALWH2)</v>
          </cell>
          <cell r="D25" t="str">
            <v>4/13/2018 1:36:55 PM</v>
          </cell>
          <cell r="E25" t="str">
            <v xml:space="preserve">National Diabetes Inpatient Audit (NaDIA) </v>
          </cell>
          <cell r="F25" t="str">
            <v>Quality of diabetes care during a hospital admission in England &amp; Wales</v>
          </cell>
          <cell r="G25">
            <v>40448</v>
          </cell>
          <cell r="I25" t="str">
            <v>Of a confidential or personal nature relating to patients, service users or the public</v>
          </cell>
          <cell r="J25" t="str">
            <v>Clinical Audit and Registries Management P0270/01</v>
          </cell>
          <cell r="K25" t="str">
            <v>Alyson Whitmarsh ( ALWH2 )</v>
          </cell>
          <cell r="L25" t="str">
            <v>Julie Michalowski ( JUMI1 )</v>
          </cell>
          <cell r="O25" t="str">
            <v>Direction (s.254 of Health &amp;amp; Social Care Act 2012)</v>
          </cell>
          <cell r="P25" t="str">
            <v>Joint Data Controller</v>
          </cell>
          <cell r="Q25" t="str">
            <v>NHS England</v>
          </cell>
          <cell r="V25" t="str">
            <v>Yes</v>
          </cell>
          <cell r="W25" t="str">
            <v>Yes</v>
          </cell>
          <cell r="X25" t="str">
            <v>Yes</v>
          </cell>
          <cell r="Y25" t="str">
            <v>Yes</v>
          </cell>
          <cell r="Z25" t="str">
            <v>No</v>
          </cell>
          <cell r="AA25" t="str">
            <v>Yes</v>
          </cell>
          <cell r="AB25" t="str">
            <v>Yes</v>
          </cell>
          <cell r="AC25" t="str">
            <v>Yes</v>
          </cell>
          <cell r="AD25" t="str">
            <v>Exception (Please specify)</v>
          </cell>
          <cell r="AE25" t="str">
            <v>5 years after audit closure</v>
          </cell>
          <cell r="AF25" t="str">
            <v>Yes</v>
          </cell>
          <cell r="AH25" t="str">
            <v>IAR0000042</v>
          </cell>
        </row>
        <row r="26">
          <cell r="A26" t="str">
            <v>IAR0000043</v>
          </cell>
          <cell r="B26">
            <v>6</v>
          </cell>
          <cell r="C26" t="str">
            <v>Alyson Whitmarsh (ALWH2)</v>
          </cell>
          <cell r="D26" t="str">
            <v>4/13/2018 1:14:51 PM</v>
          </cell>
          <cell r="E26" t="str">
            <v>National Diabetes Footcare Audit (NDFA)</v>
          </cell>
          <cell r="F26" t="str">
            <v>To provide outputs for the NDFA audit reports and publication Office for National Statistics</v>
          </cell>
          <cell r="G26">
            <v>2014</v>
          </cell>
          <cell r="I26" t="str">
            <v>Of a confidential or personal nature relating to patients, service users or the public</v>
          </cell>
          <cell r="J26" t="str">
            <v>Clinical Audit and Registries Management P0270/01</v>
          </cell>
          <cell r="K26" t="str">
            <v>Alyson Whitmarsh ( ALWH2 )</v>
          </cell>
          <cell r="L26" t="str">
            <v>Julie Michalowski ( JUMI1 )</v>
          </cell>
          <cell r="O26" t="str">
            <v>Direction (s.254 of Health &amp;amp; Social Care Act 2012)</v>
          </cell>
          <cell r="P26" t="str">
            <v>Joint Data Controller</v>
          </cell>
          <cell r="Q26" t="str">
            <v>NHS England</v>
          </cell>
          <cell r="V26" t="str">
            <v>Yes</v>
          </cell>
          <cell r="W26" t="str">
            <v>Yes</v>
          </cell>
          <cell r="X26" t="str">
            <v>Yes</v>
          </cell>
          <cell r="Y26" t="str">
            <v>Yes</v>
          </cell>
          <cell r="Z26" t="str">
            <v>No</v>
          </cell>
          <cell r="AA26" t="str">
            <v>Yes</v>
          </cell>
          <cell r="AB26" t="str">
            <v>Yes</v>
          </cell>
          <cell r="AC26" t="str">
            <v>Yes</v>
          </cell>
          <cell r="AD26" t="str">
            <v>Exception (Please specify)</v>
          </cell>
          <cell r="AE26" t="str">
            <v>5yrs after closure of audit</v>
          </cell>
          <cell r="AF26" t="str">
            <v>Yes</v>
          </cell>
          <cell r="AH26" t="str">
            <v>IAR0000043</v>
          </cell>
        </row>
        <row r="27">
          <cell r="A27" t="str">
            <v>IAR0000044</v>
          </cell>
          <cell r="B27">
            <v>11</v>
          </cell>
          <cell r="C27" t="str">
            <v>Alyson Whitmarsh (ALWH2)</v>
          </cell>
          <cell r="D27" t="str">
            <v>4/18/2018 4:37:14 PM</v>
          </cell>
          <cell r="E27" t="str">
            <v>Breast and Cosmetic Implant Registry (BCIR)</v>
          </cell>
          <cell r="F27" t="str">
            <v>A consented registry which stores patients implant and surgery information so can be used in the event of an implant recall</v>
          </cell>
          <cell r="G27">
            <v>42644</v>
          </cell>
          <cell r="I27" t="str">
            <v>Of a confidential or personal nature relating to patients, service users or the public</v>
          </cell>
          <cell r="J27" t="str">
            <v>Clinical Audit and Registries Management P0270/01</v>
          </cell>
          <cell r="K27" t="str">
            <v>Alyson Whitmarsh ( ALWH2 )</v>
          </cell>
          <cell r="L27" t="str">
            <v>Alison Roe ( ALRO3 )</v>
          </cell>
          <cell r="O27" t="str">
            <v>Direction (s.254 of Health &amp;amp; Social Care Act 2012)</v>
          </cell>
          <cell r="P27" t="str">
            <v>Data Controller</v>
          </cell>
          <cell r="S27" t="str">
            <v>The data subject has given consent to the processing of his or her personal data for one or more specific purposes</v>
          </cell>
          <cell r="V27" t="str">
            <v>Yes</v>
          </cell>
          <cell r="W27" t="str">
            <v>Yes</v>
          </cell>
          <cell r="X27" t="str">
            <v>Yes</v>
          </cell>
          <cell r="Y27" t="str">
            <v>Yes</v>
          </cell>
          <cell r="Z27" t="str">
            <v>Yes</v>
          </cell>
          <cell r="AA27" t="str">
            <v>Yes</v>
          </cell>
          <cell r="AB27" t="str">
            <v>Yes</v>
          </cell>
          <cell r="AC27" t="str">
            <v>Yes</v>
          </cell>
          <cell r="AD27" t="str">
            <v>Exception (Please specify)</v>
          </cell>
          <cell r="AE27" t="str">
            <v>5yrs after closure of registry (if occurs)</v>
          </cell>
          <cell r="AF27" t="str">
            <v>No</v>
          </cell>
          <cell r="AH27" t="str">
            <v>IAR0000044</v>
          </cell>
        </row>
        <row r="28">
          <cell r="A28" t="str">
            <v>IAR0000045</v>
          </cell>
          <cell r="B28">
            <v>9</v>
          </cell>
          <cell r="C28" t="str">
            <v>Kathryn Anderson (KAAN3)</v>
          </cell>
          <cell r="D28" t="str">
            <v>5/15/2018 1:37:59 PM</v>
          </cell>
          <cell r="E28" t="str">
            <v xml:space="preserve">IBD Registry </v>
          </cell>
          <cell r="F28" t="str">
            <v xml:space="preserve">Register of people with IBD, including clinical data in addition to simply fact of IBD, collected on behalf of the British Society of Gastroenterology (BSG). _x000D_
</v>
          </cell>
          <cell r="G28">
            <v>42145</v>
          </cell>
          <cell r="I28" t="str">
            <v>Of a confidential or personal nature relating to patients, service users or the public</v>
          </cell>
          <cell r="J28" t="str">
            <v>Clinical Audit and Registries Management P0270/01</v>
          </cell>
          <cell r="K28" t="str">
            <v>Alyson Whitmarsh ( ALWH2 )</v>
          </cell>
          <cell r="L28" t="str">
            <v>Peter Knighton ( PEKN2 )</v>
          </cell>
          <cell r="O28" t="str">
            <v>Additional functions (s.270 of Health and Social Care Act 2012)</v>
          </cell>
          <cell r="P28" t="str">
            <v>Data Processor</v>
          </cell>
          <cell r="U28" t="str">
            <v>Yes</v>
          </cell>
          <cell r="V28" t="str">
            <v>No</v>
          </cell>
          <cell r="W28" t="str">
            <v>Yes</v>
          </cell>
          <cell r="X28" t="str">
            <v>Yes</v>
          </cell>
          <cell r="Y28" t="str">
            <v>Yes</v>
          </cell>
          <cell r="Z28" t="str">
            <v>Yes</v>
          </cell>
          <cell r="AA28" t="str">
            <v>Yes</v>
          </cell>
          <cell r="AB28" t="str">
            <v>Yes</v>
          </cell>
          <cell r="AC28" t="str">
            <v>Yes</v>
          </cell>
          <cell r="AD28" t="str">
            <v>Exception (Please specify)</v>
          </cell>
          <cell r="AE28" t="str">
            <v>5yrs after closure of audit</v>
          </cell>
          <cell r="AF28" t="str">
            <v>Yes</v>
          </cell>
          <cell r="AG28" t="str">
            <v>No</v>
          </cell>
          <cell r="AH28" t="e">
            <v>#N/A</v>
          </cell>
        </row>
        <row r="29">
          <cell r="A29" t="str">
            <v>IAR0000046</v>
          </cell>
          <cell r="B29">
            <v>11</v>
          </cell>
          <cell r="C29" t="str">
            <v>Alyson Whitmarsh (ALWH2)</v>
          </cell>
          <cell r="D29" t="str">
            <v>4/13/2018 2:13:03 PM</v>
          </cell>
          <cell r="E29" t="str">
            <v>Out of area placements (OAPs) in Mental Health Services</v>
          </cell>
          <cell r="F29" t="str">
            <v>Interim collection of information about out of area placements (OAPs) for adults in acute mental health inpatient services</v>
          </cell>
          <cell r="G29">
            <v>42644</v>
          </cell>
          <cell r="I29" t="str">
            <v>Of a confidential or personal nature relating to patients, service users or the public</v>
          </cell>
          <cell r="J29" t="str">
            <v>Clinical Audit and Registries Management P0270/01</v>
          </cell>
          <cell r="K29" t="str">
            <v>Alyson Whitmarsh ( ALWH2 )</v>
          </cell>
          <cell r="L29" t="str">
            <v>Sharon Thandi ( SHTH1 )</v>
          </cell>
          <cell r="O29" t="str">
            <v>Direction (s.254 of Health &amp;amp; Social Care Act 2012)</v>
          </cell>
          <cell r="P29" t="str">
            <v>Data Controller</v>
          </cell>
          <cell r="S29" t="str">
            <v>Processing is necessary for compliance with a legal obligation to which the controller is subject</v>
          </cell>
          <cell r="V29" t="str">
            <v>Yes</v>
          </cell>
          <cell r="W29" t="str">
            <v>Yes</v>
          </cell>
          <cell r="X29" t="str">
            <v>Yes</v>
          </cell>
          <cell r="Y29" t="str">
            <v>Yes</v>
          </cell>
          <cell r="Z29" t="str">
            <v>Yes</v>
          </cell>
          <cell r="AA29" t="str">
            <v>Yes</v>
          </cell>
          <cell r="AB29" t="str">
            <v>Yes</v>
          </cell>
          <cell r="AC29" t="str">
            <v>Yes</v>
          </cell>
          <cell r="AD29" t="str">
            <v>Exception (Please specify)</v>
          </cell>
          <cell r="AE29" t="str">
            <v>5yrs after closure of the collection</v>
          </cell>
          <cell r="AF29" t="str">
            <v>No</v>
          </cell>
          <cell r="AH29" t="str">
            <v>IAR0000046</v>
          </cell>
        </row>
        <row r="30">
          <cell r="A30" t="str">
            <v>IAR0000048</v>
          </cell>
          <cell r="B30">
            <v>7</v>
          </cell>
          <cell r="C30" t="str">
            <v>Alyson Whitmarsh (ALWH2)</v>
          </cell>
          <cell r="D30" t="str">
            <v>4/22/2018 11:29:35 AM</v>
          </cell>
          <cell r="E30" t="str">
            <v>NOGA Oesophago-gastric Cancer Audit (Audit Data, Linked to Hospital Episode Statistics, Linked to Office for National Statistics Mortality, Linked to Radiotherapy Dataset, Linked to Patient Episode Data Wales, linked to Systemic Anti-Cancer Therapy, linked to Intensive Care National Audit and Research Centre)</v>
          </cell>
          <cell r="F30" t="str">
            <v>To give clinicians and healthcare organisations  reliable information that helps them review performance and make improvements.  Data is collected on the Clinical Audit Support Unit Clinical Audit Platform</v>
          </cell>
          <cell r="G30">
            <v>2007</v>
          </cell>
          <cell r="I30" t="str">
            <v>Of a confidential or personal nature relating to patients, service users or the public</v>
          </cell>
          <cell r="J30" t="str">
            <v>Clinical Audit and Registries Management P0270/01</v>
          </cell>
          <cell r="K30" t="str">
            <v>Alyson Whitmarsh ( ALWH2 )</v>
          </cell>
          <cell r="O30" t="str">
            <v>Additional functions (s.270 of Health and Social Care Act 2012)</v>
          </cell>
          <cell r="P30" t="str">
            <v>Data Processor</v>
          </cell>
          <cell r="U30" t="str">
            <v>Yes</v>
          </cell>
          <cell r="W30" t="str">
            <v>Yes</v>
          </cell>
          <cell r="X30" t="str">
            <v>Yes</v>
          </cell>
          <cell r="Y30" t="str">
            <v>Yes</v>
          </cell>
          <cell r="AA30" t="str">
            <v>Yes</v>
          </cell>
          <cell r="AB30" t="str">
            <v>Yes</v>
          </cell>
          <cell r="AC30" t="str">
            <v>Yes</v>
          </cell>
          <cell r="AD30" t="str">
            <v>Exception (Please specify)</v>
          </cell>
          <cell r="AE30" t="str">
            <v>5yrs after closure of audit</v>
          </cell>
          <cell r="AF30" t="str">
            <v>Yes</v>
          </cell>
          <cell r="AG30" t="str">
            <v>No</v>
          </cell>
          <cell r="AH30" t="e">
            <v>#N/A</v>
          </cell>
        </row>
        <row r="31">
          <cell r="A31" t="str">
            <v>IAR0000049</v>
          </cell>
          <cell r="B31">
            <v>10</v>
          </cell>
          <cell r="C31" t="str">
            <v>Alyson Whitmarsh (ALWH2)</v>
          </cell>
          <cell r="D31" t="str">
            <v>4/25/2018 12:17:41 PM</v>
          </cell>
          <cell r="E31" t="str">
            <v>FGM Female Genital Mutilation Prevalence Dataset</v>
          </cell>
          <cell r="F31" t="str">
            <v xml:space="preserve">To identify the prevalence of Female Genital Mutilation presenting at acute trusts._x000D_
</v>
          </cell>
          <cell r="G31">
            <v>41730</v>
          </cell>
          <cell r="H31">
            <v>42094</v>
          </cell>
          <cell r="I31" t="str">
            <v>Relating to non- confidential/ non- personal data</v>
          </cell>
          <cell r="J31" t="str">
            <v>Clinical Audit and Registries Management P0270/01</v>
          </cell>
          <cell r="K31" t="str">
            <v>Alyson Whitmarsh ( ALWH2 )</v>
          </cell>
          <cell r="L31" t="str">
            <v>Peter Knighton ( PEKN2 )</v>
          </cell>
          <cell r="O31" t="str">
            <v>Not sure</v>
          </cell>
          <cell r="P31" t="str">
            <v>Data Processor</v>
          </cell>
          <cell r="U31" t="str">
            <v>Yes</v>
          </cell>
          <cell r="W31" t="str">
            <v>No</v>
          </cell>
          <cell r="X31" t="str">
            <v>No</v>
          </cell>
          <cell r="Y31" t="str">
            <v>Yes</v>
          </cell>
          <cell r="Z31" t="str">
            <v>Yes</v>
          </cell>
          <cell r="AA31" t="str">
            <v>Not sure</v>
          </cell>
          <cell r="AB31" t="str">
            <v>Yes</v>
          </cell>
          <cell r="AC31" t="str">
            <v>Yes</v>
          </cell>
          <cell r="AD31" t="str">
            <v>Exception (Please specify)</v>
          </cell>
          <cell r="AE31" t="str">
            <v>5yrs after closure of audit</v>
          </cell>
          <cell r="AF31" t="str">
            <v>No</v>
          </cell>
          <cell r="AG31" t="str">
            <v>No</v>
          </cell>
          <cell r="AH31" t="e">
            <v>#N/A</v>
          </cell>
        </row>
        <row r="32">
          <cell r="A32" t="str">
            <v>IAR0000051</v>
          </cell>
          <cell r="B32">
            <v>10</v>
          </cell>
          <cell r="C32" t="str">
            <v>Alyson Whitmarsh (ALWH2)</v>
          </cell>
          <cell r="D32" t="str">
            <v>4/17/2018 12:12:08 PM</v>
          </cell>
          <cell r="E32" t="str">
            <v>FGM Female Genital Mutilation Enhanced Dataset</v>
          </cell>
          <cell r="F32" t="str">
            <v>To identify women and girls with Female Genital Mutilation who are being cared for by the NHS in England at acute, mental health and GP services. The data collected is used to produce information that helps to improve how the NHS supports women and girls who have had or who are at risk of FGM, plan the local NHS services needed both now and in the future, help other organisations e.g. local authorities to develop plans to stop FGM happening in local communities. The data collected is used to publish reports as an official statistic every quarter.</v>
          </cell>
          <cell r="G32">
            <v>42095</v>
          </cell>
          <cell r="I32" t="str">
            <v>Of a confidential or personal nature relating to patients, service users or the public</v>
          </cell>
          <cell r="J32" t="str">
            <v>Clinical Audit and Registries Management P0270/01</v>
          </cell>
          <cell r="K32" t="str">
            <v>Alyson Whitmarsh ( ALWH2 )</v>
          </cell>
          <cell r="L32" t="str">
            <v>Peter Knighton ( PEKN2 )</v>
          </cell>
          <cell r="O32" t="str">
            <v>Direction (s.254 of Health &amp;amp; Social Care Act 2012)</v>
          </cell>
          <cell r="P32" t="str">
            <v>Joint Data Controller</v>
          </cell>
          <cell r="Q32" t="str">
            <v>NHS England</v>
          </cell>
          <cell r="V32" t="str">
            <v>Yes</v>
          </cell>
          <cell r="W32" t="str">
            <v>Yes</v>
          </cell>
          <cell r="X32" t="str">
            <v>Yes</v>
          </cell>
          <cell r="Y32" t="str">
            <v>Yes</v>
          </cell>
          <cell r="Z32" t="str">
            <v>Yes</v>
          </cell>
          <cell r="AA32" t="str">
            <v>Yes</v>
          </cell>
          <cell r="AB32" t="str">
            <v>Yes</v>
          </cell>
          <cell r="AC32" t="str">
            <v>Yes</v>
          </cell>
          <cell r="AD32" t="str">
            <v>Exception (Please specify)</v>
          </cell>
          <cell r="AE32" t="str">
            <v>5yrs after closure of audit</v>
          </cell>
          <cell r="AF32" t="str">
            <v>No</v>
          </cell>
          <cell r="AH32" t="str">
            <v>IAR0000051</v>
          </cell>
        </row>
        <row r="33">
          <cell r="A33" t="str">
            <v>IAR0000056</v>
          </cell>
          <cell r="B33">
            <v>6</v>
          </cell>
          <cell r="C33" t="str">
            <v>Alyson Whitmarsh (ALWH2)</v>
          </cell>
          <cell r="D33" t="str">
            <v>4/22/2018 11:30:13 AM</v>
          </cell>
          <cell r="E33" t="str">
            <v xml:space="preserve">COPD National Chronic Obstructive Pulmonary Disease Audit </v>
          </cell>
          <cell r="F33" t="str">
            <v xml:space="preserve">Measurement and improvement of service quality for patients. Consists of primary care data from Wales, secondary care from England and Wales and Pulmonary Rehab data from England and Wales. </v>
          </cell>
          <cell r="G33">
            <v>2013</v>
          </cell>
          <cell r="H33">
            <v>2017</v>
          </cell>
          <cell r="I33" t="str">
            <v>Of a confidential or personal nature relating to patients, service users or the public</v>
          </cell>
          <cell r="J33" t="str">
            <v>Clinical Audit and Registries Management P0270/01</v>
          </cell>
          <cell r="K33" t="str">
            <v>Alyson Whitmarsh ( ALWH2 )</v>
          </cell>
          <cell r="L33" t="str">
            <v>Alison Roe ( ALRO3 )</v>
          </cell>
          <cell r="O33" t="str">
            <v>Additional functions (s.270 of Health and Social Care Act 2012)</v>
          </cell>
          <cell r="P33" t="str">
            <v>Data Processor</v>
          </cell>
          <cell r="U33" t="str">
            <v>Yes</v>
          </cell>
          <cell r="W33" t="str">
            <v>Yes</v>
          </cell>
          <cell r="X33" t="str">
            <v>Yes</v>
          </cell>
          <cell r="Y33" t="str">
            <v>Yes</v>
          </cell>
          <cell r="AA33" t="str">
            <v>Yes</v>
          </cell>
          <cell r="AB33" t="str">
            <v>Yes</v>
          </cell>
          <cell r="AC33" t="str">
            <v>Yes</v>
          </cell>
          <cell r="AD33" t="str">
            <v>Exception (Please specify)</v>
          </cell>
          <cell r="AE33" t="str">
            <v>5yrs after closure of audit</v>
          </cell>
          <cell r="AF33" t="str">
            <v>Yes</v>
          </cell>
          <cell r="AG33" t="str">
            <v>No</v>
          </cell>
          <cell r="AH33" t="e">
            <v>#N/A</v>
          </cell>
        </row>
        <row r="34">
          <cell r="A34" t="str">
            <v>IAR0000058</v>
          </cell>
          <cell r="B34">
            <v>6</v>
          </cell>
          <cell r="C34" t="str">
            <v>Alyson Whitmarsh (ALWH2)</v>
          </cell>
          <cell r="D34" t="str">
            <v>4/22/2018 11:30:45 AM</v>
          </cell>
          <cell r="E34" t="str">
            <v xml:space="preserve">NACR National Audit of Cardiac Rehabilitation </v>
          </cell>
          <cell r="F34" t="str">
            <v>To improve cardiac rehabilitation services which are known to dramatically reduce cardiac mortality and morbidity both at local and national levels. Data is collected on to the Clinical Audit Platform.</v>
          </cell>
          <cell r="G34">
            <v>2006</v>
          </cell>
          <cell r="I34" t="str">
            <v>Of a confidential or personal nature relating to patients, service users or the public</v>
          </cell>
          <cell r="J34" t="str">
            <v>Clinical Audit and Registries Management P0270/01</v>
          </cell>
          <cell r="K34" t="str">
            <v>Alyson Whitmarsh ( ALWH2 )</v>
          </cell>
          <cell r="L34" t="str">
            <v>Gary Jevon ( GAJE1 )</v>
          </cell>
          <cell r="O34" t="str">
            <v>Additional functions (s.270 of Health and Social Care Act 2012)</v>
          </cell>
          <cell r="P34" t="str">
            <v>Data Processor</v>
          </cell>
          <cell r="U34" t="str">
            <v>Yes</v>
          </cell>
          <cell r="W34" t="str">
            <v>Yes</v>
          </cell>
          <cell r="X34" t="str">
            <v>Yes</v>
          </cell>
          <cell r="Y34" t="str">
            <v>Yes</v>
          </cell>
          <cell r="AA34" t="str">
            <v>Yes</v>
          </cell>
          <cell r="AB34" t="str">
            <v>Yes</v>
          </cell>
          <cell r="AC34" t="str">
            <v>Yes</v>
          </cell>
          <cell r="AD34" t="str">
            <v>Exception (Please specify)</v>
          </cell>
          <cell r="AE34" t="str">
            <v>5yrs after closure of audit</v>
          </cell>
          <cell r="AF34" t="str">
            <v>No</v>
          </cell>
          <cell r="AG34" t="str">
            <v>No</v>
          </cell>
          <cell r="AH34" t="e">
            <v>#N/A</v>
          </cell>
        </row>
        <row r="35">
          <cell r="A35" t="str">
            <v>IAR0000061</v>
          </cell>
          <cell r="B35">
            <v>6</v>
          </cell>
          <cell r="C35" t="str">
            <v>Alyson Whitmarsh (ALWH2)</v>
          </cell>
          <cell r="D35" t="str">
            <v>4/22/2018 11:31:18 AM</v>
          </cell>
          <cell r="E35" t="str">
            <v>Community-Based Surgery Audit</v>
          </cell>
          <cell r="F35" t="str">
            <v>Audit of minor surgery carried out in community settings</v>
          </cell>
          <cell r="G35">
            <v>41365</v>
          </cell>
          <cell r="H35">
            <v>42460</v>
          </cell>
          <cell r="I35" t="str">
            <v>Of a confidential or personal nature relating to patients, service users or the public</v>
          </cell>
          <cell r="J35" t="str">
            <v>Clinical Audit and Registries Management P0270/01</v>
          </cell>
          <cell r="K35" t="str">
            <v>Alyson Whitmarsh ( ALWH2 )</v>
          </cell>
          <cell r="L35" t="str">
            <v>Alison Roe ( ALRO3 )</v>
          </cell>
          <cell r="O35" t="str">
            <v>Additional functions (s.270 of Health and Social Care Act 2012)</v>
          </cell>
          <cell r="P35" t="str">
            <v>Data Processor</v>
          </cell>
          <cell r="U35" t="str">
            <v>No</v>
          </cell>
          <cell r="W35" t="str">
            <v>Yes</v>
          </cell>
          <cell r="X35" t="str">
            <v>Yes</v>
          </cell>
          <cell r="Y35" t="str">
            <v>Yes</v>
          </cell>
          <cell r="AA35" t="str">
            <v>Yes</v>
          </cell>
          <cell r="AB35" t="str">
            <v>Yes</v>
          </cell>
          <cell r="AC35" t="str">
            <v>Yes</v>
          </cell>
          <cell r="AD35" t="str">
            <v>Exception (Please specify)</v>
          </cell>
          <cell r="AE35" t="str">
            <v>5yrs after closure of audit</v>
          </cell>
          <cell r="AF35" t="str">
            <v>No</v>
          </cell>
          <cell r="AG35" t="str">
            <v>No</v>
          </cell>
          <cell r="AH35" t="e">
            <v>#N/A</v>
          </cell>
        </row>
        <row r="36">
          <cell r="A36" t="str">
            <v>IAR0000062</v>
          </cell>
          <cell r="B36">
            <v>6</v>
          </cell>
          <cell r="C36" t="str">
            <v>Alyson Whitmarsh (ALWH2)</v>
          </cell>
          <cell r="D36" t="str">
            <v>4/22/2018 11:31:53 AM</v>
          </cell>
          <cell r="E36" t="str">
            <v>NBCA National Bowel Cancer Audit (Audit Data, linked to Hospital Episode Statistics, Office for National Statistics Mortality, Radiotherapy Dataset, Patient Episode Data Wales, Systemic Anti-Cancer Therapy data, PROMS, National Emergency Laparotomy Audit.  In future will be linked to PREMS, Intensive Care National Audit and Research Centre data, Cancer Registration and Cancer Outcomes and Services dataset)</v>
          </cell>
          <cell r="F36" t="str">
            <v xml:space="preserve">To give clinicians and healthcare organisations reliable information that helps them review performance and make improvements.  Data is collected on the Clinical Audit Support Unit Clinical Audit Platform_x000D_
</v>
          </cell>
          <cell r="G36">
            <v>2002</v>
          </cell>
          <cell r="I36" t="str">
            <v>Of a confidential or personal nature relating to patients, service users or the public</v>
          </cell>
          <cell r="J36" t="str">
            <v>Clinical Audit and Registries Management P0270/01</v>
          </cell>
          <cell r="K36" t="str">
            <v>Alyson Whitmarsh ( ALWH2 )</v>
          </cell>
          <cell r="L36" t="str">
            <v>Alison Roe ( ALRO3 )</v>
          </cell>
          <cell r="O36" t="str">
            <v>Additional functions (s.270 of Health and Social Care Act 2012)</v>
          </cell>
          <cell r="P36" t="str">
            <v>Data Processor</v>
          </cell>
          <cell r="U36" t="str">
            <v>Yes</v>
          </cell>
          <cell r="W36" t="str">
            <v>Yes</v>
          </cell>
          <cell r="X36" t="str">
            <v>Yes</v>
          </cell>
          <cell r="Y36" t="str">
            <v>Yes</v>
          </cell>
          <cell r="AA36" t="str">
            <v>Yes</v>
          </cell>
          <cell r="AB36" t="str">
            <v>Yes</v>
          </cell>
          <cell r="AC36" t="str">
            <v>Yes</v>
          </cell>
          <cell r="AD36" t="str">
            <v>Exception (Please specify)</v>
          </cell>
          <cell r="AE36" t="str">
            <v>5 years after end of contract</v>
          </cell>
          <cell r="AF36" t="str">
            <v>Yes</v>
          </cell>
          <cell r="AG36" t="str">
            <v>No</v>
          </cell>
          <cell r="AH36" t="e">
            <v>#N/A</v>
          </cell>
        </row>
        <row r="37">
          <cell r="A37" t="str">
            <v>IAR0000065</v>
          </cell>
          <cell r="B37">
            <v>6</v>
          </cell>
          <cell r="C37" t="str">
            <v>Alyson Whitmarsh (ALWH2)</v>
          </cell>
          <cell r="D37" t="str">
            <v>4/22/2018 11:32:30 AM</v>
          </cell>
          <cell r="E37" t="str">
            <v>National Dementia and Antipsychotics Prescribing Audit</v>
          </cell>
          <cell r="F37" t="str">
            <v>The National Dementia and Antipsychotic Prescribing Audit collects information from GP practices on the prescribing of antipsychotic drugs for people with dementia. It aims to gather information from primary care to establish a national picture of prescribing antipsychotic medication in people with dementia</v>
          </cell>
          <cell r="G37">
            <v>2006</v>
          </cell>
          <cell r="H37">
            <v>2010</v>
          </cell>
          <cell r="I37" t="str">
            <v>Of a confidential or personal nature relating to patients, service users or the public</v>
          </cell>
          <cell r="J37" t="str">
            <v>Clinical Audit and Registries Management P0270/01</v>
          </cell>
          <cell r="K37" t="str">
            <v>Alyson Whitmarsh ( ALWH2 )</v>
          </cell>
          <cell r="L37" t="str">
            <v>Alison Roe ( ALRO3 )</v>
          </cell>
          <cell r="O37" t="str">
            <v>Additional functions (s.270 of Health and Social Care Act 2012)</v>
          </cell>
          <cell r="P37" t="str">
            <v>Data Processor</v>
          </cell>
          <cell r="U37" t="str">
            <v>No</v>
          </cell>
          <cell r="W37" t="str">
            <v>Yes</v>
          </cell>
          <cell r="X37" t="str">
            <v>Yes</v>
          </cell>
          <cell r="Y37" t="str">
            <v>Yes</v>
          </cell>
          <cell r="Z37" t="str">
            <v>No</v>
          </cell>
          <cell r="AA37" t="str">
            <v>Yes</v>
          </cell>
          <cell r="AB37" t="str">
            <v>Yes</v>
          </cell>
          <cell r="AC37" t="str">
            <v>Yes</v>
          </cell>
          <cell r="AD37" t="str">
            <v>Exception (Please specify)</v>
          </cell>
          <cell r="AE37" t="str">
            <v>5yrs after closure of audit</v>
          </cell>
          <cell r="AF37" t="str">
            <v>No</v>
          </cell>
          <cell r="AG37" t="str">
            <v>No</v>
          </cell>
          <cell r="AH37" t="e">
            <v>#N/A</v>
          </cell>
        </row>
        <row r="38">
          <cell r="A38" t="str">
            <v>IAR0000067</v>
          </cell>
          <cell r="B38">
            <v>4</v>
          </cell>
          <cell r="C38" t="str">
            <v>Angela Faulding (ANFA)</v>
          </cell>
          <cell r="D38" t="str">
            <v>4/23/2018 8:59:29 AM</v>
          </cell>
          <cell r="E38" t="str">
            <v>NHS Data Model and Dictionary Version 3</v>
          </cell>
          <cell r="F38" t="str">
            <v>The NHS Data Model and Dictionary provides a reference point for approved Information Standards Notices to support health care activities within the NHS in England. It has been developed for everyone who is actively involved in the collection of data and the management of information in the NHS.</v>
          </cell>
          <cell r="G38">
            <v>38473</v>
          </cell>
          <cell r="I38" t="str">
            <v>Relating to non- confidential/ non- personal data</v>
          </cell>
          <cell r="J38" t="str">
            <v>Data Dictionary P0548/14</v>
          </cell>
          <cell r="K38" t="str">
            <v>Angela Faulding ( ANFA )</v>
          </cell>
          <cell r="AA38" t="str">
            <v>Yes</v>
          </cell>
          <cell r="AB38" t="str">
            <v>Yes</v>
          </cell>
          <cell r="AC38" t="str">
            <v>Yes</v>
          </cell>
          <cell r="AD38" t="str">
            <v>Exception (Please specify)</v>
          </cell>
          <cell r="AE38" t="str">
            <v>Reference data requiring long term archive</v>
          </cell>
          <cell r="AF38" t="str">
            <v>Yes</v>
          </cell>
          <cell r="AG38" t="str">
            <v>No</v>
          </cell>
          <cell r="AH38" t="e">
            <v>#N/A</v>
          </cell>
        </row>
        <row r="39">
          <cell r="A39" t="str">
            <v>IAR0000068</v>
          </cell>
          <cell r="B39">
            <v>13</v>
          </cell>
          <cell r="C39" t="str">
            <v>Nick Armitage (NIAR1)</v>
          </cell>
          <cell r="D39" t="str">
            <v>4/23/2018 11:04:44 AM</v>
          </cell>
          <cell r="E39" t="str">
            <v>Hospital and Community Health Services workforce Minimum Data Set (wMDS)</v>
          </cell>
          <cell r="F39" t="str">
            <v>Storage of individual level workforce information collected from non-ESR providers of NHS funded care - Independent Sector and non-ESR FTs, collected through the workforce Minimum Data Set Collection Vehicle (wMDSCV) in response to the wMDS collection - http://content.digital.nhs.uk/wmds</v>
          </cell>
          <cell r="G39">
            <v>42125</v>
          </cell>
          <cell r="I39" t="str">
            <v>Of a confidential or personal nature relating to staff</v>
          </cell>
          <cell r="J39" t="str">
            <v>Workforce and Estates Activities P0272/01</v>
          </cell>
          <cell r="K39" t="str">
            <v>Kate Bedford ( KAAN2 )</v>
          </cell>
          <cell r="L39" t="str">
            <v>Nick Armitage ( NIAR1 )</v>
          </cell>
          <cell r="M39" t="str">
            <v>Not sure</v>
          </cell>
          <cell r="O39" t="str">
            <v>Commencement order</v>
          </cell>
          <cell r="P39" t="str">
            <v>Joint Data Controller</v>
          </cell>
          <cell r="Q39" t="str">
            <v>DH</v>
          </cell>
          <cell r="S39" t="str">
            <v>Processing is necessary for compliance with a legal obligation to which the controller is subject, Processing is necessary for the performance of a task carried out in the public interest or in the exercise of official authority vested in the controller</v>
          </cell>
          <cell r="V39" t="str">
            <v>Yes</v>
          </cell>
          <cell r="W39" t="str">
            <v>No</v>
          </cell>
          <cell r="X39" t="str">
            <v>Yes</v>
          </cell>
          <cell r="Y39" t="str">
            <v>Yes</v>
          </cell>
          <cell r="Z39" t="str">
            <v>Yes</v>
          </cell>
          <cell r="AA39" t="str">
            <v>Yes</v>
          </cell>
          <cell r="AB39" t="str">
            <v>Yes</v>
          </cell>
          <cell r="AC39" t="str">
            <v>Yes</v>
          </cell>
          <cell r="AD39" t="str">
            <v>8 years</v>
          </cell>
          <cell r="AF39" t="str">
            <v>Yes</v>
          </cell>
          <cell r="AH39" t="e">
            <v>#N/A</v>
          </cell>
        </row>
        <row r="40">
          <cell r="A40" t="str">
            <v>IAR0000070</v>
          </cell>
          <cell r="B40">
            <v>6</v>
          </cell>
          <cell r="C40" t="str">
            <v>Neil Gibbs (NEGI1)</v>
          </cell>
          <cell r="D40" t="str">
            <v>4/19/2018 3:04:38 PM</v>
          </cell>
          <cell r="E40" t="str">
            <v>Pandemic flu registration data</v>
          </cell>
          <cell r="F40" t="str">
            <v>Patient confidential data registered on an internet portal to enable diagnosis of flu symptoms and potentially issue medication for collection.</v>
          </cell>
          <cell r="G40">
            <v>42339</v>
          </cell>
          <cell r="I40" t="str">
            <v>Of a confidential or personal nature relating to patients, service users or the public</v>
          </cell>
          <cell r="J40" t="str">
            <v>Next Generation National Pandemic Flu Activities P0416/01</v>
          </cell>
          <cell r="K40" t="str">
            <v>Neil Gibbs ( NEGI1 )</v>
          </cell>
          <cell r="M40" t="str">
            <v>Consultation, Disclosure by transmission, Dissemination or otherwise making available, Recording, Restriction, Retrieval, Storage, Use</v>
          </cell>
          <cell r="O40" t="str">
            <v>Direction (s.254 of Health &amp;amp; Social Care Act 2012)</v>
          </cell>
          <cell r="P40" t="str">
            <v>Data Processor</v>
          </cell>
          <cell r="U40" t="str">
            <v>Yes</v>
          </cell>
          <cell r="W40" t="str">
            <v>No</v>
          </cell>
          <cell r="X40" t="str">
            <v>Yes</v>
          </cell>
          <cell r="Y40" t="str">
            <v>Yes</v>
          </cell>
          <cell r="Z40" t="str">
            <v>Yes</v>
          </cell>
          <cell r="AA40" t="str">
            <v>Yes</v>
          </cell>
          <cell r="AB40" t="str">
            <v>Yes</v>
          </cell>
          <cell r="AC40" t="str">
            <v>Yes</v>
          </cell>
          <cell r="AD40" t="str">
            <v>Exception (Please specify)</v>
          </cell>
          <cell r="AE40" t="str">
            <v>Indefinate through transfer to customer archive</v>
          </cell>
          <cell r="AF40" t="str">
            <v>Yes</v>
          </cell>
          <cell r="AG40" t="str">
            <v>No</v>
          </cell>
          <cell r="AH40" t="e">
            <v>#N/A</v>
          </cell>
        </row>
        <row r="41">
          <cell r="A41" t="str">
            <v>IAR0000071</v>
          </cell>
          <cell r="B41">
            <v>5</v>
          </cell>
          <cell r="C41" t="str">
            <v>Gavin McIntosh (GAMC1)</v>
          </cell>
          <cell r="D41" t="str">
            <v>4/19/2018 12:19:48 PM</v>
          </cell>
          <cell r="E41" t="str">
            <v>Approved Clinical Coding Trainer and Auditor Details</v>
          </cell>
          <cell r="F41" t="str">
            <v>We hold details (name, contact details, employer, approved trainer/auditor status, feedback, etc.) for approved trainers and auditors. The information is required in order for us to ensure that clinical coding trainers and auditors have satisfied our requirements for retaining their approved status. Information is held in SharePoint (internal access only) and Delen (where there is a mixture of restricted and publicly accessible information).</v>
          </cell>
          <cell r="I41" t="str">
            <v>Of a confidential or personal nature relating to patients, service users or the public</v>
          </cell>
          <cell r="J41" t="str">
            <v>Terminology and Classifications Delivery Service P0548/13</v>
          </cell>
          <cell r="K41" t="str">
            <v>Lynn Bracewell ( LYBR )</v>
          </cell>
          <cell r="L41" t="str">
            <v>Gavin McIntosh ( GAMC1 )</v>
          </cell>
          <cell r="M41" t="str">
            <v>Retrieval, Storage, Use</v>
          </cell>
          <cell r="O41" t="str">
            <v>Additional functions (s.270 of Health and Social Care Act 2012)</v>
          </cell>
          <cell r="P41" t="str">
            <v>Data Controller</v>
          </cell>
          <cell r="S41" t="str">
            <v>Processing is necessary for the performance of a task carried out in the public interest or in the exercise of official authority vested in the controller</v>
          </cell>
          <cell r="V41" t="str">
            <v>Yes</v>
          </cell>
          <cell r="W41" t="str">
            <v>No</v>
          </cell>
          <cell r="X41" t="str">
            <v>Yes</v>
          </cell>
          <cell r="Y41" t="str">
            <v>No</v>
          </cell>
          <cell r="Z41" t="str">
            <v>Yes</v>
          </cell>
          <cell r="AA41" t="str">
            <v>Yes</v>
          </cell>
          <cell r="AB41" t="str">
            <v>Yes</v>
          </cell>
          <cell r="AC41" t="str">
            <v>Yes</v>
          </cell>
          <cell r="AD41" t="str">
            <v>8 years</v>
          </cell>
          <cell r="AF41" t="str">
            <v>No</v>
          </cell>
          <cell r="AH41" t="str">
            <v>IAR0000071</v>
          </cell>
        </row>
        <row r="42">
          <cell r="A42" t="str">
            <v>IAR0000072</v>
          </cell>
          <cell r="B42">
            <v>5</v>
          </cell>
          <cell r="C42" t="str">
            <v>Gavin McIntosh (GAMC1)</v>
          </cell>
          <cell r="D42" t="str">
            <v>4/19/2018 12:20:11 PM</v>
          </cell>
          <cell r="E42" t="str">
            <v>Terminology and Classifications Delivery Service Distribution Lists</v>
          </cell>
          <cell r="F42" t="str">
            <v>We hold contact details, typically name, address, organisation, email and telephone numbers for stakeholders. These are voluntarily provided to us by individuals subscribing to our newsletter or registering for our systems.</v>
          </cell>
          <cell r="I42" t="str">
            <v>Of a confidential or personal nature relating to patients, service users or the public</v>
          </cell>
          <cell r="J42" t="str">
            <v>Terminology and Classifications Delivery Service P0548/13</v>
          </cell>
          <cell r="K42" t="str">
            <v>Lynn Bracewell ( LYBR )</v>
          </cell>
          <cell r="L42" t="str">
            <v>Gavin McIntosh ( GAMC1 )</v>
          </cell>
          <cell r="M42" t="str">
            <v>Storage, Use</v>
          </cell>
          <cell r="O42" t="str">
            <v>Additional functions (s.270 of Health and Social Care Act 2012)</v>
          </cell>
          <cell r="P42" t="str">
            <v>Data Controller</v>
          </cell>
          <cell r="S42" t="str">
            <v>Processing is necessary for the performance of a task carried out in the public interest or in the exercise of official authority vested in the controller</v>
          </cell>
          <cell r="V42" t="str">
            <v>Yes</v>
          </cell>
          <cell r="W42" t="str">
            <v>No</v>
          </cell>
          <cell r="X42" t="str">
            <v>Yes</v>
          </cell>
          <cell r="Y42" t="str">
            <v>No</v>
          </cell>
          <cell r="Z42" t="str">
            <v>Yes</v>
          </cell>
          <cell r="AA42" t="str">
            <v>Yes</v>
          </cell>
          <cell r="AB42" t="str">
            <v>Yes</v>
          </cell>
          <cell r="AC42" t="str">
            <v>Yes</v>
          </cell>
          <cell r="AD42" t="str">
            <v>8 years</v>
          </cell>
          <cell r="AF42" t="str">
            <v>No</v>
          </cell>
          <cell r="AH42" t="str">
            <v>IAR0000072</v>
          </cell>
        </row>
        <row r="43">
          <cell r="A43" t="str">
            <v>IAR0000073</v>
          </cell>
          <cell r="B43">
            <v>7</v>
          </cell>
          <cell r="C43" t="str">
            <v>Gavin McIntosh (GAMC1)</v>
          </cell>
          <cell r="D43" t="str">
            <v>4/19/2018 12:18:49 PM</v>
          </cell>
          <cell r="E43" t="str">
            <v>Clinical Coding Query Resolutions</v>
          </cell>
          <cell r="F43" t="str">
            <v>We hold a large number (many thousands) of clinical coding queries submitted via our helpdesk service. These queries include details of the person submitting the query and will often be accompanied by anonymised clinical notes, which are required in order for us to provide reliable responses to the queries. The information is held for  significant period of time to enable research in support of standards development and responding to future queries. The information is held in Cherwell, SharePoint and published (without clinical notes) via Delen.</v>
          </cell>
          <cell r="I43" t="str">
            <v>Of a confidential or personal nature relating to patients, service users or the public</v>
          </cell>
          <cell r="J43" t="str">
            <v>Terminology and Classifications Delivery Service P0548/13</v>
          </cell>
          <cell r="K43" t="str">
            <v>Lynn Bracewell ( LYBR )</v>
          </cell>
          <cell r="L43" t="str">
            <v>Gavin McIntosh ( GAMC1 )</v>
          </cell>
          <cell r="M43" t="str">
            <v>Storage, Use</v>
          </cell>
          <cell r="O43" t="str">
            <v>Additional functions (s.270 of Health and Social Care Act 2012)</v>
          </cell>
          <cell r="P43" t="str">
            <v>Data Controller</v>
          </cell>
          <cell r="S43" t="str">
            <v>Processing is necessary for the performance of a task carried out in the public interest or in the exercise of official authority vested in the controller</v>
          </cell>
          <cell r="V43" t="str">
            <v>Yes</v>
          </cell>
          <cell r="W43" t="str">
            <v>No</v>
          </cell>
          <cell r="X43" t="str">
            <v>Yes</v>
          </cell>
          <cell r="Y43" t="str">
            <v>Yes</v>
          </cell>
          <cell r="Z43" t="str">
            <v>Yes</v>
          </cell>
          <cell r="AA43" t="str">
            <v>Yes</v>
          </cell>
          <cell r="AB43" t="str">
            <v>Yes</v>
          </cell>
          <cell r="AC43" t="str">
            <v>Yes</v>
          </cell>
          <cell r="AD43" t="str">
            <v>8 years</v>
          </cell>
          <cell r="AF43" t="str">
            <v>No</v>
          </cell>
          <cell r="AH43" t="str">
            <v>IAR0000073</v>
          </cell>
        </row>
        <row r="44">
          <cell r="A44" t="str">
            <v>IAR0000074</v>
          </cell>
          <cell r="B44">
            <v>2</v>
          </cell>
          <cell r="C44" t="str">
            <v>Gavin McIntosh (GAMC1)</v>
          </cell>
          <cell r="D44" t="str">
            <v>2/27/2018 3:27:36 PM</v>
          </cell>
          <cell r="E44" t="str">
            <v>Terminology and Classifications Data Standards</v>
          </cell>
          <cell r="F44" t="str">
            <v>Information standards for the recording and analysis of health and care information to support the delivery of care, management of services and statistical analysis. Includes ICD-10, OPCS-4, SNOMED CT, dm+d, NICIP and READ</v>
          </cell>
          <cell r="I44" t="str">
            <v>Relating to non- confidential/ non- personal data</v>
          </cell>
          <cell r="J44" t="str">
            <v>Terminology and Classifications Delivery Service P0548/13</v>
          </cell>
          <cell r="K44" t="str">
            <v>Lynn Bracewell ( LYBR )</v>
          </cell>
          <cell r="L44" t="str">
            <v>Gavin McIntosh ( GAMC1 )</v>
          </cell>
          <cell r="AA44" t="str">
            <v>No</v>
          </cell>
          <cell r="AB44" t="str">
            <v>No</v>
          </cell>
          <cell r="AC44" t="str">
            <v>No</v>
          </cell>
          <cell r="AD44" t="str">
            <v>20 years</v>
          </cell>
          <cell r="AF44" t="str">
            <v>Yes</v>
          </cell>
          <cell r="AG44" t="str">
            <v>No</v>
          </cell>
          <cell r="AH44" t="e">
            <v>#N/A</v>
          </cell>
        </row>
        <row r="45">
          <cell r="A45" t="str">
            <v>IAR0000075</v>
          </cell>
          <cell r="B45">
            <v>16</v>
          </cell>
          <cell r="C45" t="str">
            <v>Kathryn Anderson (KAAN3)</v>
          </cell>
          <cell r="D45" t="str">
            <v>5/15/2018 12:48:50 PM</v>
          </cell>
          <cell r="E45" t="str">
            <v>National Back Office (NBO) Team 4 Foxpro Receipts Recording System..</v>
          </cell>
          <cell r="F45" t="str">
            <v>A database for recording of work received and processed by NBO Team 4 in relation to Court Orders, Charity Contact Service, 1939 Register Service and Criminal Case Review Commission. Also used for the purpose of reporting statistics, in relation to the above.</v>
          </cell>
          <cell r="G45">
            <v>2000</v>
          </cell>
          <cell r="H45">
            <v>2014</v>
          </cell>
          <cell r="I45" t="str">
            <v>Of a confidential or personal nature relating to patients, service users or the public</v>
          </cell>
          <cell r="J45" t="str">
            <v>NBO and Demographics P0449/08</v>
          </cell>
          <cell r="K45" t="str">
            <v>Stephen Smith ( STSM )</v>
          </cell>
          <cell r="L45" t="str">
            <v>Sue White ( SUWH3 )</v>
          </cell>
          <cell r="M45" t="str">
            <v>Recording</v>
          </cell>
          <cell r="O45" t="str">
            <v>Commencement order</v>
          </cell>
          <cell r="P45" t="str">
            <v>Data Controller</v>
          </cell>
          <cell r="V45" t="str">
            <v>Yes</v>
          </cell>
          <cell r="W45" t="str">
            <v>Yes</v>
          </cell>
          <cell r="X45" t="str">
            <v>Yes</v>
          </cell>
          <cell r="Y45" t="str">
            <v>No</v>
          </cell>
          <cell r="Z45" t="str">
            <v>Yes</v>
          </cell>
          <cell r="AA45" t="str">
            <v>Yes</v>
          </cell>
          <cell r="AB45" t="str">
            <v>Yes</v>
          </cell>
          <cell r="AC45" t="str">
            <v>Yes</v>
          </cell>
          <cell r="AD45" t="str">
            <v>8 years</v>
          </cell>
          <cell r="AF45" t="str">
            <v>No</v>
          </cell>
          <cell r="AH45" t="str">
            <v>IAR0000075</v>
          </cell>
        </row>
        <row r="46">
          <cell r="A46" t="str">
            <v>IAR0000076</v>
          </cell>
          <cell r="B46">
            <v>9</v>
          </cell>
          <cell r="C46" t="str">
            <v>Kathryn Anderson (KAAN3)</v>
          </cell>
          <cell r="D46">
            <v>43348.496724537035</v>
          </cell>
          <cell r="E46" t="str">
            <v xml:space="preserve">1939 Enumeration Reference Materials </v>
          </cell>
          <cell r="F46" t="str">
            <v>Books used as a tracing tool which enables the linkage of 1939 addresses/areas with the corresponding entries in the National Register. This enables the identification of address residents, and their National Registration numbers. </v>
          </cell>
          <cell r="G46">
            <v>1939</v>
          </cell>
          <cell r="H46">
            <v>1952</v>
          </cell>
          <cell r="I46" t="str">
            <v>Relating to non- confidential/ non- personal data</v>
          </cell>
          <cell r="J46" t="str">
            <v>NBO and Demographics P0449/08</v>
          </cell>
          <cell r="K46" t="str">
            <v>Stephen Smith ( STSM )</v>
          </cell>
          <cell r="L46" t="str">
            <v>Sue White ( SUWH3 )</v>
          </cell>
          <cell r="AA46" t="str">
            <v>Yes</v>
          </cell>
          <cell r="AB46" t="str">
            <v>No</v>
          </cell>
          <cell r="AC46" t="str">
            <v>No</v>
          </cell>
          <cell r="AF46" t="str">
            <v>No</v>
          </cell>
          <cell r="AG46" t="str">
            <v>No</v>
          </cell>
          <cell r="AH46" t="str">
            <v>IAR0000076</v>
          </cell>
        </row>
        <row r="47">
          <cell r="A47" t="str">
            <v>IAR0000077</v>
          </cell>
          <cell r="B47">
            <v>8</v>
          </cell>
          <cell r="C47" t="str">
            <v>Sue White (SWHITE)</v>
          </cell>
          <cell r="D47">
            <v>43164.513611111113</v>
          </cell>
          <cell r="E47" t="str">
            <v xml:space="preserve">Birth and Death Registration Indexes. </v>
          </cell>
          <cell r="F47" t="str">
            <v>Microfilm containing birth and death civil registration information. Used for tracing/verification.</v>
          </cell>
          <cell r="G47">
            <v>1940</v>
          </cell>
          <cell r="H47">
            <v>1992</v>
          </cell>
          <cell r="I47" t="str">
            <v>Relating to non- confidential/ non- personal data</v>
          </cell>
          <cell r="J47" t="str">
            <v>NBO and Demographics P0449/08</v>
          </cell>
          <cell r="K47" t="str">
            <v>Stephen Smith ( STSM )</v>
          </cell>
          <cell r="L47" t="str">
            <v>Sue White ( SUWH3 )</v>
          </cell>
          <cell r="AA47" t="str">
            <v>Yes</v>
          </cell>
          <cell r="AB47" t="str">
            <v>No</v>
          </cell>
          <cell r="AC47" t="str">
            <v>No</v>
          </cell>
          <cell r="AF47" t="str">
            <v>No</v>
          </cell>
          <cell r="AG47" t="str">
            <v>No</v>
          </cell>
          <cell r="AH47" t="str">
            <v>IAR0000077</v>
          </cell>
        </row>
        <row r="48">
          <cell r="A48" t="str">
            <v>IAR0000078</v>
          </cell>
          <cell r="B48">
            <v>8</v>
          </cell>
          <cell r="C48" t="str">
            <v>Stephen Smith (STSM)</v>
          </cell>
          <cell r="D48" t="str">
            <v>4/24/2018 6:07:24 PM</v>
          </cell>
          <cell r="E48" t="str">
            <v>National Registration/National Health manual records for pre 29.09.39 dates of birth. Registers.</v>
          </cell>
          <cell r="F48" t="str">
            <v>The National Register (later became the NHS Central Register). Recorded demographic updates and the movement of individuals in England and Wales for the purposes of National Registration and later, to record NHS registrations. Microfilmed and used now for tracing/verification.</v>
          </cell>
          <cell r="G48">
            <v>1939</v>
          </cell>
          <cell r="H48">
            <v>1991</v>
          </cell>
          <cell r="I48" t="str">
            <v>Of a confidential or personal nature relating to patients, service users or the public</v>
          </cell>
          <cell r="J48" t="str">
            <v>NBO and Demographics P0449/08</v>
          </cell>
          <cell r="K48" t="str">
            <v>Stephen Smith ( STSM )</v>
          </cell>
          <cell r="L48" t="str">
            <v>Sue White ( SUWH3 )</v>
          </cell>
          <cell r="M48" t="str">
            <v>Recording</v>
          </cell>
          <cell r="O48" t="str">
            <v>Commencement order</v>
          </cell>
          <cell r="P48" t="str">
            <v>Data Controller</v>
          </cell>
          <cell r="S48" t="str">
            <v>Processing is necessary for the performance of a task carried out in the public interest or in the exercise of official authority vested in the controller</v>
          </cell>
          <cell r="V48" t="str">
            <v>Yes</v>
          </cell>
          <cell r="W48" t="str">
            <v>Yes</v>
          </cell>
          <cell r="X48" t="str">
            <v>Yes</v>
          </cell>
          <cell r="Y48" t="str">
            <v>Yes</v>
          </cell>
          <cell r="Z48" t="str">
            <v>Yes</v>
          </cell>
          <cell r="AA48" t="str">
            <v>Yes</v>
          </cell>
          <cell r="AB48" t="str">
            <v>Yes</v>
          </cell>
          <cell r="AC48" t="str">
            <v>No</v>
          </cell>
          <cell r="AF48" t="str">
            <v>No</v>
          </cell>
          <cell r="AH48" t="e">
            <v>#N/A</v>
          </cell>
        </row>
        <row r="49">
          <cell r="A49" t="str">
            <v>IAR0000079</v>
          </cell>
          <cell r="B49">
            <v>8</v>
          </cell>
          <cell r="C49" t="str">
            <v>Kathryn Anderson (KAAN3)</v>
          </cell>
          <cell r="D49" t="str">
            <v>5/15/2018 1:07:33 PM</v>
          </cell>
          <cell r="E49" t="str">
            <v xml:space="preserve">Alphabetical Index 1 (AI1) </v>
          </cell>
          <cell r="F49" t="str">
            <v>Microfilm containing a copy of a card index created for the purposes of National Registration (later to be used for NHS purposes). The cards relate to individuals born prior to 29.09.39. The index was updated to include new registrations and to record changes to names and addresses. Used now for tracing/verification.  </v>
          </cell>
          <cell r="G49">
            <v>1939</v>
          </cell>
          <cell r="H49">
            <v>1991</v>
          </cell>
          <cell r="I49" t="str">
            <v>Of a confidential or personal nature relating to patients, service users or the public</v>
          </cell>
          <cell r="J49" t="str">
            <v>NBO and Demographics P0449/08</v>
          </cell>
          <cell r="K49" t="str">
            <v>Stephen Smith ( STSM )</v>
          </cell>
          <cell r="L49" t="str">
            <v>Sue White ( SUWH3 )</v>
          </cell>
          <cell r="M49" t="str">
            <v>Recording</v>
          </cell>
          <cell r="O49" t="str">
            <v>Commencement order</v>
          </cell>
          <cell r="P49" t="str">
            <v>Data Controller</v>
          </cell>
          <cell r="S49" t="str">
            <v>Processing is necessary for the performance of a task carried out in the public interest or in the exercise of official authority vested in the controller</v>
          </cell>
          <cell r="V49" t="str">
            <v>Yes</v>
          </cell>
          <cell r="W49" t="str">
            <v>Yes</v>
          </cell>
          <cell r="X49" t="str">
            <v>Yes</v>
          </cell>
          <cell r="Y49" t="str">
            <v>Yes</v>
          </cell>
          <cell r="Z49" t="str">
            <v>Yes</v>
          </cell>
          <cell r="AA49" t="str">
            <v>Yes</v>
          </cell>
          <cell r="AB49" t="str">
            <v>Yes</v>
          </cell>
          <cell r="AC49" t="str">
            <v>No</v>
          </cell>
          <cell r="AF49" t="str">
            <v>No</v>
          </cell>
          <cell r="AH49" t="e">
            <v>#N/A</v>
          </cell>
        </row>
        <row r="50">
          <cell r="A50" t="str">
            <v>IAR0000080</v>
          </cell>
          <cell r="B50">
            <v>10</v>
          </cell>
          <cell r="C50" t="str">
            <v>Kathryn Anderson (KAAN3)</v>
          </cell>
          <cell r="D50" t="str">
            <v>5/15/2018 1:08:14 PM</v>
          </cell>
          <cell r="E50" t="str">
            <v xml:space="preserve">Alphabetical Index 2 (AI2) </v>
          </cell>
          <cell r="F50" t="str">
            <v>Microfilm containing a copy of a card index created for the purposes of National Registration (later to be used for NHS purposes). The cards relate to individuals born post 29.09.39. The index was updated to include new registrations and to record name changes. Used now for tracing/verification.</v>
          </cell>
          <cell r="G50">
            <v>1939</v>
          </cell>
          <cell r="H50">
            <v>1991</v>
          </cell>
          <cell r="I50" t="str">
            <v>Of a confidential or personal nature relating to patients, service users or the public</v>
          </cell>
          <cell r="J50" t="str">
            <v>NBO and Demographics P0449/08</v>
          </cell>
          <cell r="K50" t="str">
            <v>Stephen Smith ( STSM )</v>
          </cell>
          <cell r="L50" t="str">
            <v>Sue White ( SUWH3 )</v>
          </cell>
          <cell r="M50" t="str">
            <v>Recording</v>
          </cell>
          <cell r="O50" t="str">
            <v>Commencement order</v>
          </cell>
          <cell r="P50" t="str">
            <v>Data Controller</v>
          </cell>
          <cell r="S50" t="str">
            <v>Processing is necessary for the performance of a task carried out in the public interest or in the exercise of official authority vested in the controller</v>
          </cell>
          <cell r="V50" t="str">
            <v>Yes</v>
          </cell>
          <cell r="W50" t="str">
            <v>Yes</v>
          </cell>
          <cell r="X50" t="str">
            <v>Yes</v>
          </cell>
          <cell r="Y50" t="str">
            <v>Yes</v>
          </cell>
          <cell r="Z50" t="str">
            <v>Yes</v>
          </cell>
          <cell r="AA50" t="str">
            <v>Yes</v>
          </cell>
          <cell r="AB50" t="str">
            <v>Yes</v>
          </cell>
          <cell r="AC50" t="str">
            <v>No</v>
          </cell>
          <cell r="AF50" t="str">
            <v>No</v>
          </cell>
          <cell r="AH50" t="e">
            <v>#N/A</v>
          </cell>
        </row>
        <row r="51">
          <cell r="A51" t="str">
            <v>IAR0000081</v>
          </cell>
          <cell r="B51">
            <v>8</v>
          </cell>
          <cell r="C51" t="str">
            <v>Kathryn Anderson (KAAN3)</v>
          </cell>
          <cell r="D51" t="str">
            <v>5/15/2018 1:09:05 PM</v>
          </cell>
          <cell r="E51" t="str">
            <v xml:space="preserve">National Registration/National Health manual records for Merchant Seamen. </v>
          </cell>
          <cell r="F51" t="str">
            <v>Microfilm containing a copy of a card index created for the purposes of National Registration (later to be used for NHS purposes). The cards relate to individuals returning from sea between 1943 and 1952.</v>
          </cell>
          <cell r="G51">
            <v>1943</v>
          </cell>
          <cell r="H51">
            <v>1952</v>
          </cell>
          <cell r="I51" t="str">
            <v>Of a confidential or personal nature relating to patients, service users or the public</v>
          </cell>
          <cell r="J51" t="str">
            <v>NBO and Demographics P0449/08</v>
          </cell>
          <cell r="K51" t="str">
            <v>Stephen Smith ( STSM )</v>
          </cell>
          <cell r="L51" t="str">
            <v>Sue White ( SUWH3 )</v>
          </cell>
          <cell r="M51" t="str">
            <v>Recording</v>
          </cell>
          <cell r="O51" t="str">
            <v>Commencement order</v>
          </cell>
          <cell r="P51" t="str">
            <v>Data Controller</v>
          </cell>
          <cell r="S51" t="str">
            <v>Processing is necessary for the performance of a task carried out in the public interest or in the exercise of official authority vested in the controller</v>
          </cell>
          <cell r="V51" t="str">
            <v>Yes</v>
          </cell>
          <cell r="W51" t="str">
            <v>Yes</v>
          </cell>
          <cell r="X51" t="str">
            <v>Yes</v>
          </cell>
          <cell r="Y51" t="str">
            <v>No</v>
          </cell>
          <cell r="Z51" t="str">
            <v>Yes</v>
          </cell>
          <cell r="AA51" t="str">
            <v>Yes</v>
          </cell>
          <cell r="AB51" t="str">
            <v>Yes</v>
          </cell>
          <cell r="AC51" t="str">
            <v>No</v>
          </cell>
          <cell r="AF51" t="str">
            <v>No</v>
          </cell>
          <cell r="AH51" t="e">
            <v>#N/A</v>
          </cell>
        </row>
        <row r="52">
          <cell r="A52" t="str">
            <v>IAR0000082</v>
          </cell>
          <cell r="B52">
            <v>7</v>
          </cell>
          <cell r="C52" t="str">
            <v>Kathryn Anderson (KAAN3)</v>
          </cell>
          <cell r="D52" t="str">
            <v>5/15/2018 1:09:47 PM</v>
          </cell>
          <cell r="E52" t="str">
            <v xml:space="preserve">National Registration/National Health manual records for persons entering England/Wales from Northern Ireland. </v>
          </cell>
          <cell r="F52" t="str">
            <v>Microfilm containing a copy of a card index created for the purposes of National Registration (later to be used for NHS purposes). The cards relate to persons entering England/Wales from Northern Ireland. The index was updated to include new registrations and to record demographic updates and movement of individuals in England and Wales. Used now for tracing/verification.</v>
          </cell>
          <cell r="G52">
            <v>1939</v>
          </cell>
          <cell r="H52">
            <v>1991</v>
          </cell>
          <cell r="I52" t="str">
            <v>Of a confidential or personal nature relating to patients, service users or the public</v>
          </cell>
          <cell r="J52" t="str">
            <v>NBO and Demographics P0449/08</v>
          </cell>
          <cell r="K52" t="str">
            <v>Stephen Smith ( STSM )</v>
          </cell>
          <cell r="L52" t="str">
            <v>Sue White ( SUWH3 )</v>
          </cell>
          <cell r="M52" t="str">
            <v>Recording</v>
          </cell>
          <cell r="O52" t="str">
            <v>Commencement order</v>
          </cell>
          <cell r="P52" t="str">
            <v>Data Controller</v>
          </cell>
          <cell r="S52" t="str">
            <v>Processing is necessary for the performance of a task carried out in the public interest or in the exercise of official authority vested in the controller</v>
          </cell>
          <cell r="V52" t="str">
            <v>Yes</v>
          </cell>
          <cell r="W52" t="str">
            <v>Yes</v>
          </cell>
          <cell r="X52" t="str">
            <v>Yes</v>
          </cell>
          <cell r="Y52" t="str">
            <v>No</v>
          </cell>
          <cell r="Z52" t="str">
            <v>Yes</v>
          </cell>
          <cell r="AA52" t="str">
            <v>Yes</v>
          </cell>
          <cell r="AB52" t="str">
            <v>Yes</v>
          </cell>
          <cell r="AC52" t="str">
            <v>No</v>
          </cell>
          <cell r="AF52" t="str">
            <v>No</v>
          </cell>
          <cell r="AH52" t="e">
            <v>#N/A</v>
          </cell>
        </row>
        <row r="53">
          <cell r="A53" t="str">
            <v>IAR0000083</v>
          </cell>
          <cell r="B53">
            <v>8</v>
          </cell>
          <cell r="C53" t="str">
            <v>Kathryn Anderson (KAAN3)</v>
          </cell>
          <cell r="D53" t="str">
            <v>5/15/2018 1:10:33 PM</v>
          </cell>
          <cell r="E53" t="str">
            <v xml:space="preserve">National Registration/National Health manual records for post 29.09.39 dates of birth. </v>
          </cell>
          <cell r="F53" t="str">
            <v>The National Register (later to become the NHS Central Register). Recorded demographic updates and the movement of individuals in England and Wales for the purposes of National Registration and later, to record NHS registrations. Used now for tracing/verification.  </v>
          </cell>
          <cell r="G53">
            <v>1939</v>
          </cell>
          <cell r="H53">
            <v>1991</v>
          </cell>
          <cell r="I53" t="str">
            <v>Of a confidential or personal nature relating to patients, service users or the public</v>
          </cell>
          <cell r="J53" t="str">
            <v>NBO and Demographics P0449/08</v>
          </cell>
          <cell r="K53" t="str">
            <v>Stephen Smith ( STSM )</v>
          </cell>
          <cell r="L53" t="str">
            <v>Sue White ( SUWH3 )</v>
          </cell>
          <cell r="M53" t="str">
            <v>Recording</v>
          </cell>
          <cell r="O53" t="str">
            <v>Commencement order</v>
          </cell>
          <cell r="P53" t="str">
            <v>Data Controller</v>
          </cell>
          <cell r="S53" t="str">
            <v>Processing is necessary for the performance of a task carried out in the public interest or in the exercise of official authority vested in the controller</v>
          </cell>
          <cell r="V53" t="str">
            <v>Yes</v>
          </cell>
          <cell r="W53" t="str">
            <v>Yes</v>
          </cell>
          <cell r="X53" t="str">
            <v>Yes</v>
          </cell>
          <cell r="Y53" t="str">
            <v>Yes</v>
          </cell>
          <cell r="Z53" t="str">
            <v>Yes</v>
          </cell>
          <cell r="AA53" t="str">
            <v>Yes</v>
          </cell>
          <cell r="AB53" t="str">
            <v>Yes</v>
          </cell>
          <cell r="AC53" t="str">
            <v>No</v>
          </cell>
          <cell r="AF53" t="str">
            <v>No</v>
          </cell>
          <cell r="AH53" t="e">
            <v>#N/A</v>
          </cell>
        </row>
        <row r="54">
          <cell r="A54" t="str">
            <v>IAR0000084</v>
          </cell>
          <cell r="B54">
            <v>8</v>
          </cell>
          <cell r="C54" t="str">
            <v>Kathryn Anderson (KAAN3)</v>
          </cell>
          <cell r="D54" t="str">
            <v>5/15/2018 1:11:36 PM</v>
          </cell>
          <cell r="E54" t="str">
            <v xml:space="preserve">National Registration/National Health manual records for Passenger Entrants 1939 - 1940. </v>
          </cell>
          <cell r="F54" t="str">
            <v>The National Register (later to become the NHS Central Register). Recorded demographic updates and the movements of sea or air landing passengers in England and Wales 13.10.39 - 02.03.40, for the purposes of National Registration and later, to record NHS registrations. Used now for tracing/verification. </v>
          </cell>
          <cell r="G54">
            <v>1939</v>
          </cell>
          <cell r="H54">
            <v>1991</v>
          </cell>
          <cell r="I54" t="str">
            <v>Of a confidential or personal nature relating to patients, service users or the public</v>
          </cell>
          <cell r="J54" t="str">
            <v>NBO and Demographics P0449/08</v>
          </cell>
          <cell r="K54" t="str">
            <v>Stephen Smith ( STSM )</v>
          </cell>
          <cell r="L54" t="str">
            <v>Sue White ( SUWH3 )</v>
          </cell>
          <cell r="M54" t="str">
            <v>Recording</v>
          </cell>
          <cell r="O54" t="str">
            <v>Commencement order</v>
          </cell>
          <cell r="P54" t="str">
            <v>Data Controller</v>
          </cell>
          <cell r="S54" t="str">
            <v>Processing is necessary for the performance of a task carried out in the public interest or in the exercise of official authority vested in the controller</v>
          </cell>
          <cell r="V54" t="str">
            <v>Yes</v>
          </cell>
          <cell r="W54" t="str">
            <v>Yes</v>
          </cell>
          <cell r="X54" t="str">
            <v>Yes</v>
          </cell>
          <cell r="Y54" t="str">
            <v>No</v>
          </cell>
          <cell r="Z54" t="str">
            <v>Yes</v>
          </cell>
          <cell r="AA54" t="str">
            <v>Yes</v>
          </cell>
          <cell r="AB54" t="str">
            <v>Yes</v>
          </cell>
          <cell r="AC54" t="str">
            <v>No</v>
          </cell>
          <cell r="AF54" t="str">
            <v>No</v>
          </cell>
          <cell r="AH54" t="e">
            <v>#N/A</v>
          </cell>
        </row>
        <row r="55">
          <cell r="A55" t="str">
            <v>IAR0000085</v>
          </cell>
          <cell r="B55">
            <v>8</v>
          </cell>
          <cell r="C55" t="str">
            <v>Kathryn Anderson (KAAN3)</v>
          </cell>
          <cell r="D55" t="str">
            <v>5/15/2018 1:12:19 PM</v>
          </cell>
          <cell r="E55" t="str">
            <v xml:space="preserve">National Registration/National Health manual records for persons entering England/Wales from the Channel Islands. </v>
          </cell>
          <cell r="F55" t="str">
            <v>Microfilm containing a copy of a card index created for the purposes of National Registration (later to be used for NHS purposes). The cards relate to persons entering England/Wales from the Channel Islands. The index was updated to include new registrations and to record demographic updates and movement of individuals in England and Wales. Used now for tracing/verification.</v>
          </cell>
          <cell r="G55">
            <v>1939</v>
          </cell>
          <cell r="H55">
            <v>1991</v>
          </cell>
          <cell r="I55" t="str">
            <v>Of a confidential or personal nature relating to patients, service users or the public</v>
          </cell>
          <cell r="J55" t="str">
            <v>NBO and Demographics P0449/08</v>
          </cell>
          <cell r="K55" t="str">
            <v>Stephen Smith ( STSM )</v>
          </cell>
          <cell r="L55" t="str">
            <v>Sue White ( SUWH3 )</v>
          </cell>
          <cell r="M55" t="str">
            <v>Recording</v>
          </cell>
          <cell r="O55" t="str">
            <v>Commencement order</v>
          </cell>
          <cell r="P55" t="str">
            <v>Data Controller</v>
          </cell>
          <cell r="S55" t="str">
            <v>Processing is necessary for the performance of a task carried out in the public interest or in the exercise of official authority vested in the controller</v>
          </cell>
          <cell r="V55" t="str">
            <v>Yes</v>
          </cell>
          <cell r="W55" t="str">
            <v>Yes</v>
          </cell>
          <cell r="X55" t="str">
            <v>Yes</v>
          </cell>
          <cell r="Y55" t="str">
            <v>No</v>
          </cell>
          <cell r="Z55" t="str">
            <v>Yes</v>
          </cell>
          <cell r="AA55" t="str">
            <v>Yes</v>
          </cell>
          <cell r="AB55" t="str">
            <v>Yes</v>
          </cell>
          <cell r="AC55" t="str">
            <v>No</v>
          </cell>
          <cell r="AF55" t="str">
            <v>No</v>
          </cell>
          <cell r="AH55" t="e">
            <v>#N/A</v>
          </cell>
        </row>
        <row r="56">
          <cell r="A56" t="str">
            <v>IAR0000086</v>
          </cell>
          <cell r="B56">
            <v>6</v>
          </cell>
          <cell r="C56" t="str">
            <v>Kathryn Anderson (KAAN3)</v>
          </cell>
          <cell r="D56" t="str">
            <v>4/27/2018 12:48:27 PM</v>
          </cell>
          <cell r="E56" t="str">
            <v>National Registration/National Health manual records for War Refugees.</v>
          </cell>
          <cell r="F56" t="str">
            <v xml:space="preserve">The National Register (later to become the NHS Central Register). Recorded demographic updates and the movement of war refugees arriving in England and Wales during World War II for the purposes of National Registration and later (for any which remained in England/Wales) to record NHS registrations. Used now for tracing/verification. _x000D_
</v>
          </cell>
          <cell r="G56">
            <v>1939</v>
          </cell>
          <cell r="H56">
            <v>1991</v>
          </cell>
          <cell r="I56" t="str">
            <v>Of a confidential or personal nature relating to patients, service users or the public</v>
          </cell>
          <cell r="J56" t="str">
            <v>NBO and Demographics P0449/08</v>
          </cell>
          <cell r="K56" t="str">
            <v>Stephen Smith ( STSM )</v>
          </cell>
          <cell r="L56" t="str">
            <v>Sue White ( SUWH3 )</v>
          </cell>
          <cell r="M56" t="str">
            <v>Recording</v>
          </cell>
          <cell r="O56" t="str">
            <v>Commencement order</v>
          </cell>
          <cell r="P56" t="str">
            <v>Data Controller</v>
          </cell>
          <cell r="S56" t="str">
            <v>Processing is necessary for the performance of a task carried out in the public interest or in the exercise of official authority vested in the controller</v>
          </cell>
          <cell r="V56" t="str">
            <v>Yes</v>
          </cell>
          <cell r="W56" t="str">
            <v>Yes</v>
          </cell>
          <cell r="X56" t="str">
            <v>Yes</v>
          </cell>
          <cell r="Y56" t="str">
            <v>No</v>
          </cell>
          <cell r="Z56" t="str">
            <v>Yes</v>
          </cell>
          <cell r="AA56" t="str">
            <v>Yes</v>
          </cell>
          <cell r="AB56" t="str">
            <v>No</v>
          </cell>
          <cell r="AC56" t="str">
            <v>No</v>
          </cell>
          <cell r="AF56" t="str">
            <v>No</v>
          </cell>
          <cell r="AH56" t="e">
            <v>#N/A</v>
          </cell>
        </row>
        <row r="57">
          <cell r="A57" t="str">
            <v>IAR0000088</v>
          </cell>
          <cell r="B57">
            <v>6</v>
          </cell>
          <cell r="C57" t="str">
            <v>James Scanlan (JASC1)</v>
          </cell>
          <cell r="D57" t="str">
            <v>4/24/2018 4:26:25 PM</v>
          </cell>
          <cell r="E57" t="str">
            <v>Single Sign On</v>
          </cell>
          <cell r="F57" t="str">
            <v>This is a common authentication platform for external internet facing web users.</v>
          </cell>
          <cell r="G57">
            <v>39661</v>
          </cell>
          <cell r="I57" t="str">
            <v>Other confidential or personal data (e.g. finance or contracts etc)</v>
          </cell>
          <cell r="J57" t="str">
            <v>IT Dev - IT Development General P0424/18</v>
          </cell>
          <cell r="K57" t="str">
            <v>David Bryant ( DABR7 )</v>
          </cell>
          <cell r="L57" t="str">
            <v>James Scanlan ( JASC1 )</v>
          </cell>
          <cell r="M57" t="str">
            <v>Organisation, Recording, Retrieval, Storage, Use</v>
          </cell>
          <cell r="O57" t="str">
            <v>Additional functions (s.270 of Health and Social Care Act 2012)</v>
          </cell>
          <cell r="P57" t="str">
            <v>Data Controller</v>
          </cell>
          <cell r="S57" t="str">
            <v>Processing is necessary for the performance of a task carried out in the public interest or in the exercise of official authority vested in the controller</v>
          </cell>
          <cell r="V57" t="str">
            <v>Yes</v>
          </cell>
          <cell r="W57" t="str">
            <v>No</v>
          </cell>
          <cell r="X57" t="str">
            <v>Yes</v>
          </cell>
          <cell r="Y57" t="str">
            <v>No</v>
          </cell>
          <cell r="Z57" t="str">
            <v>No</v>
          </cell>
          <cell r="AA57" t="str">
            <v>Yes</v>
          </cell>
          <cell r="AB57" t="str">
            <v>Yes</v>
          </cell>
          <cell r="AC57" t="str">
            <v>No</v>
          </cell>
          <cell r="AD57" t="str">
            <v>Exception (Please specify)</v>
          </cell>
          <cell r="AF57" t="str">
            <v>Yes</v>
          </cell>
          <cell r="AH57" t="str">
            <v>IAR0000088</v>
          </cell>
        </row>
        <row r="58">
          <cell r="A58" t="str">
            <v>IAR0000089</v>
          </cell>
          <cell r="B58">
            <v>8</v>
          </cell>
          <cell r="C58" t="str">
            <v>Kate Croft (KACR3)</v>
          </cell>
          <cell r="D58">
            <v>43195.496111111112</v>
          </cell>
          <cell r="E58" t="str">
            <v>Mental Health Services Data Set</v>
          </cell>
          <cell r="F58" t="str">
            <v>The Mental Health Services Data Set (MHSDS) contains record-level data about the care of children, young people and adults who are in contact with mental health, learning disabilities or autism spectrum disorder services.</v>
          </cell>
          <cell r="G58">
            <v>42370</v>
          </cell>
          <cell r="I58" t="str">
            <v>Of a confidential or personal nature relating to patients, service users or the public</v>
          </cell>
          <cell r="J58" t="str">
            <v>Mental Health Services Data Set P0283/02</v>
          </cell>
          <cell r="K58" t="str">
            <v>Kate Croft ( KACR3 )</v>
          </cell>
          <cell r="L58" t="str">
            <v>Rebecca Lee ( RELE1 )</v>
          </cell>
          <cell r="M58" t="str">
            <v>Adaptation or alteration, Alignment or combination, Consultation, Disclosure by transmission, Dissemination or otherwise making available, Not sure, Restriction, Storage, Structuring, Use</v>
          </cell>
          <cell r="O58" t="str">
            <v>Direction (s.254 of Health &amp;amp; Social Care Act 2012)</v>
          </cell>
          <cell r="P58" t="str">
            <v>Data Controller</v>
          </cell>
          <cell r="S58" t="str">
            <v>Processing is necessary for compliance with a legal obligation to which the controller is subject, Processing is necessary for the performance of a task carried out in the public interest or in the exercise of official authority vested in the controller</v>
          </cell>
          <cell r="V58" t="str">
            <v>Yes</v>
          </cell>
          <cell r="W58" t="str">
            <v>Yes</v>
          </cell>
          <cell r="X58" t="str">
            <v>Yes</v>
          </cell>
          <cell r="Y58" t="str">
            <v>Yes</v>
          </cell>
          <cell r="Z58" t="str">
            <v>Yes</v>
          </cell>
          <cell r="AA58" t="str">
            <v>Yes</v>
          </cell>
          <cell r="AB58" t="str">
            <v>No, but a Privacy Impact Assessment (PIA) exists</v>
          </cell>
          <cell r="AC58" t="str">
            <v>Yes</v>
          </cell>
          <cell r="AD58" t="str">
            <v>20 years</v>
          </cell>
          <cell r="AF58" t="str">
            <v>Yes</v>
          </cell>
          <cell r="AH58" t="str">
            <v>IAR0000089</v>
          </cell>
        </row>
        <row r="59">
          <cell r="A59" t="str">
            <v>IAR0000090</v>
          </cell>
          <cell r="B59">
            <v>6</v>
          </cell>
          <cell r="C59" t="str">
            <v>Kate Croft (KACR3)</v>
          </cell>
          <cell r="D59">
            <v>43195.498078703706</v>
          </cell>
          <cell r="E59" t="str">
            <v>Assuring Transformation Data Set</v>
          </cell>
          <cell r="F59" t="str">
            <v>Data is collected about inpatients with learning disabilities and/or autistic spectrum disorder whose care is commissioned in England. The scope includes patients with ‘a bed’ designated for the treatment or care of people with a learning disability or those with ‘a bed’ designated for mental illness treatment. It supports the NHS England Transforming Care Programme.</v>
          </cell>
          <cell r="G59">
            <v>42036</v>
          </cell>
          <cell r="I59" t="str">
            <v>Of a confidential or personal nature relating to patients, service users or the public</v>
          </cell>
          <cell r="J59" t="str">
            <v>LD Assuring Transformation P0283/20</v>
          </cell>
          <cell r="K59" t="str">
            <v>Kate Croft ( KACR3 )</v>
          </cell>
          <cell r="L59" t="str">
            <v>Sharon Thandi ( SHTH1 )</v>
          </cell>
          <cell r="M59" t="str">
            <v>Not sure</v>
          </cell>
          <cell r="O59" t="str">
            <v>Direction (s.254 of Health &amp;amp; Social Care Act 2012)</v>
          </cell>
          <cell r="P59" t="str">
            <v>Data Controller</v>
          </cell>
          <cell r="S59" t="str">
            <v>Processing is necessary for compliance with a legal obligation to which the controller is subject, Processing is necessary for the performance of a task carried out in the public interest or in the exercise of official authority vested in the controller</v>
          </cell>
          <cell r="V59" t="str">
            <v>Yes</v>
          </cell>
          <cell r="W59" t="str">
            <v>Yes</v>
          </cell>
          <cell r="X59" t="str">
            <v>Yes</v>
          </cell>
          <cell r="Y59" t="str">
            <v>Yes</v>
          </cell>
          <cell r="Z59" t="str">
            <v>Yes</v>
          </cell>
          <cell r="AA59" t="str">
            <v>Yes</v>
          </cell>
          <cell r="AB59" t="str">
            <v>Yes</v>
          </cell>
          <cell r="AC59" t="str">
            <v>Yes</v>
          </cell>
          <cell r="AD59" t="str">
            <v>8 years</v>
          </cell>
          <cell r="AF59" t="str">
            <v>Yes</v>
          </cell>
          <cell r="AH59" t="str">
            <v>IAR0000090</v>
          </cell>
        </row>
        <row r="60">
          <cell r="A60" t="str">
            <v>IAR0000091</v>
          </cell>
          <cell r="B60">
            <v>7</v>
          </cell>
          <cell r="C60" t="str">
            <v>Kate Croft (KACR3)</v>
          </cell>
          <cell r="D60">
            <v>43195.493356481478</v>
          </cell>
          <cell r="E60" t="str">
            <v>Improving Access to Psychological Therapies</v>
          </cell>
          <cell r="F60" t="str">
            <v>Data is collected monthly from all patients referred to adult IAPT services. The IAPT Programme is run by the NHS in England and offers NICE approved therapies for treating people with anxiety and depression.</v>
          </cell>
          <cell r="G60">
            <v>41000</v>
          </cell>
          <cell r="I60" t="str">
            <v>Of a confidential or personal nature relating to patients, service users or the public</v>
          </cell>
          <cell r="J60" t="str">
            <v>MH IAPT Data Set P0283/05</v>
          </cell>
          <cell r="K60" t="str">
            <v>Kate Croft ( KACR3 )</v>
          </cell>
          <cell r="L60" t="str">
            <v>Stephanie Gebert ( STGE100 )</v>
          </cell>
          <cell r="M60" t="str">
            <v>Not sure</v>
          </cell>
          <cell r="O60" t="str">
            <v>Commencement order</v>
          </cell>
          <cell r="P60" t="str">
            <v>Data Controller</v>
          </cell>
          <cell r="S60" t="str">
            <v>Processing is necessary for compliance with a legal obligation to which the controller is subject, Processing is necessary for the performance of a task carried out in the public interest or in the exercise of official authority vested in the controller</v>
          </cell>
          <cell r="V60" t="str">
            <v>Yes</v>
          </cell>
          <cell r="W60" t="str">
            <v>Yes</v>
          </cell>
          <cell r="X60" t="str">
            <v>Yes</v>
          </cell>
          <cell r="Y60" t="str">
            <v>Yes</v>
          </cell>
          <cell r="Z60" t="str">
            <v>Yes</v>
          </cell>
          <cell r="AA60" t="str">
            <v>Yes</v>
          </cell>
          <cell r="AB60" t="str">
            <v>No, but a Privacy Impact Assessment (PIA) exists</v>
          </cell>
          <cell r="AC60" t="str">
            <v>Yes</v>
          </cell>
          <cell r="AD60" t="str">
            <v>20 years</v>
          </cell>
          <cell r="AF60" t="str">
            <v>Yes</v>
          </cell>
          <cell r="AH60" t="str">
            <v>IAR0000091</v>
          </cell>
        </row>
        <row r="61">
          <cell r="A61" t="str">
            <v>IAR0000092</v>
          </cell>
          <cell r="B61">
            <v>6</v>
          </cell>
          <cell r="C61" t="str">
            <v>Kate Croft (KACR3)</v>
          </cell>
          <cell r="D61" t="str">
            <v>4/24/2018 1:18:12 PM</v>
          </cell>
          <cell r="E61" t="str">
            <v>Learning Disability Census</v>
          </cell>
          <cell r="F61" t="str">
            <v>The Census will consider inpatients receiving treatment / care in a facility registered by the Care Quality Commission as a hospital operated by either an NHS or independent sector provider. The facility will provide mental or behavioural healthcare in England. Record level returns will reflect only inpatients or individuals on leave with a bed held vacant for them at midnight on 30 September._x000D_
The individual will have 'a bed' normally designated for the treatment / care of people with a learning disability or will have 'a bed' designated for mental illness treatment / care and will be diagnosed or understood to have a learning disability and / or autistic spectrum disorder."</v>
          </cell>
          <cell r="G61">
            <v>41547</v>
          </cell>
          <cell r="H61">
            <v>42277</v>
          </cell>
          <cell r="I61" t="str">
            <v>Of a confidential or personal nature relating to patients, service users or the public</v>
          </cell>
          <cell r="J61" t="str">
            <v>LD Assuring Transformation P0283/20</v>
          </cell>
          <cell r="K61" t="str">
            <v>Kate Croft ( KACR3 )</v>
          </cell>
          <cell r="L61" t="str">
            <v>Sharon Thandi ( SHTH1 )</v>
          </cell>
          <cell r="M61" t="str">
            <v>Dissemination or otherwise making available, Not sure, Organisation, Recording, Restriction, Retrieval, Storage, Structuring, Use</v>
          </cell>
          <cell r="O61" t="str">
            <v>Direction (s.254 of Health &amp;amp; Social Care Act 2012)</v>
          </cell>
          <cell r="P61" t="str">
            <v>Data Controller</v>
          </cell>
          <cell r="S61" t="str">
            <v>Processing is necessary for compliance with a legal obligation to which the controller is subject, Processing is necessary for the performance of a task carried out in the public interest or in the exercise of official authority vested in the controller</v>
          </cell>
          <cell r="V61" t="str">
            <v>Yes</v>
          </cell>
          <cell r="W61" t="str">
            <v>Yes</v>
          </cell>
          <cell r="X61" t="str">
            <v>Yes</v>
          </cell>
          <cell r="Y61" t="str">
            <v>Yes</v>
          </cell>
          <cell r="Z61" t="str">
            <v>Yes</v>
          </cell>
          <cell r="AA61" t="str">
            <v>Yes</v>
          </cell>
          <cell r="AB61" t="str">
            <v>Yes</v>
          </cell>
          <cell r="AC61" t="str">
            <v>Yes</v>
          </cell>
          <cell r="AD61" t="str">
            <v>3 years</v>
          </cell>
          <cell r="AF61" t="str">
            <v>No</v>
          </cell>
          <cell r="AH61" t="str">
            <v>IAR0000092</v>
          </cell>
        </row>
        <row r="62">
          <cell r="A62" t="str">
            <v>IAR0000093</v>
          </cell>
          <cell r="B62">
            <v>7</v>
          </cell>
          <cell r="C62" t="str">
            <v>Kate Croft (KACR3)</v>
          </cell>
          <cell r="D62">
            <v>43195.495312500003</v>
          </cell>
          <cell r="E62" t="str">
            <v>Improving Access to Psychological Therapies - Integrated Health pilot</v>
          </cell>
          <cell r="F62" t="str">
            <v>The IAPT programme has commissioned a pilot data collection and analysis of the impact of 'Integrated IAPT' services co-located in and integrated with physical health services, focused on people with anxiety/depression in the context of Long Term Conditions (LTCs) and/or Medically Unexplained Symptoms (MUS). These will be delivered in primary care and outpatient settings with savings expected in secondary care and primary care.</v>
          </cell>
          <cell r="G62">
            <v>42736</v>
          </cell>
          <cell r="H62">
            <v>43555</v>
          </cell>
          <cell r="I62" t="str">
            <v>Of a confidential or personal nature relating to patients, service users or the public</v>
          </cell>
          <cell r="J62" t="str">
            <v>MH IAPT Data Set P0283/05</v>
          </cell>
          <cell r="K62" t="str">
            <v>Kate Croft ( KACR3 )</v>
          </cell>
          <cell r="L62" t="str">
            <v>Stephanie Gebert ( STGE100 )</v>
          </cell>
          <cell r="M62" t="str">
            <v>Not sure</v>
          </cell>
          <cell r="O62" t="str">
            <v>Commencement order</v>
          </cell>
          <cell r="P62" t="str">
            <v>Data Controller</v>
          </cell>
          <cell r="S62" t="str">
            <v>Processing is necessary for compliance with a legal obligation to which the controller is subject, Processing is necessary for the performance of a task carried out in the public interest or in the exercise of official authority vested in the controller</v>
          </cell>
          <cell r="V62" t="str">
            <v>Yes</v>
          </cell>
          <cell r="W62" t="str">
            <v>Yes</v>
          </cell>
          <cell r="X62" t="str">
            <v>Yes</v>
          </cell>
          <cell r="Y62" t="str">
            <v>Yes</v>
          </cell>
          <cell r="Z62" t="str">
            <v>Yes</v>
          </cell>
          <cell r="AA62" t="str">
            <v>Yes</v>
          </cell>
          <cell r="AB62" t="str">
            <v>No, but a Privacy Impact Assessment (PIA) exists</v>
          </cell>
          <cell r="AC62" t="str">
            <v>Yes</v>
          </cell>
          <cell r="AD62" t="str">
            <v>8 years</v>
          </cell>
          <cell r="AF62" t="str">
            <v>Yes</v>
          </cell>
          <cell r="AH62" t="e">
            <v>#N/A</v>
          </cell>
        </row>
        <row r="63">
          <cell r="A63" t="str">
            <v>IAR0000094</v>
          </cell>
          <cell r="B63">
            <v>4</v>
          </cell>
          <cell r="C63" t="str">
            <v>Kate Croft (KACR3)</v>
          </cell>
          <cell r="D63">
            <v>43195.494699074072</v>
          </cell>
          <cell r="E63" t="str">
            <v>Improving Access to Psychological Therapies - Employment Adivisor Pilot</v>
          </cell>
          <cell r="F63" t="str">
            <v>As part of the Spending Review 2015, investment in Employment Advisors (EA) in IAPT is being taken forward by the Work (Department for Work and Pensions) and Health (Department of Health) Joint Unit (WHU). The investment, used to increase the number of EAs embedded in IAPT services, will support more people with depression and anxiety to receive integrated psychological therapy and employment support. The EA in IAPT pilot will provide skills based interventions, information and practical support to help people receiving IAPT services to: remain in, return to, and find work</v>
          </cell>
          <cell r="G63">
            <v>42948</v>
          </cell>
          <cell r="H63">
            <v>43921</v>
          </cell>
          <cell r="I63" t="str">
            <v>Of a confidential or personal nature relating to patients, service users or the public</v>
          </cell>
          <cell r="J63" t="str">
            <v>MH IAPT Data Set P0283/05</v>
          </cell>
          <cell r="K63" t="str">
            <v>Kate Croft ( KACR3 )</v>
          </cell>
          <cell r="L63" t="str">
            <v>Stephanie Gebert ( STGE100 )</v>
          </cell>
          <cell r="M63" t="str">
            <v>Not sure</v>
          </cell>
          <cell r="O63" t="str">
            <v>Direction (s.254 of Health &amp;amp; Social Care Act 2012)</v>
          </cell>
          <cell r="P63" t="str">
            <v>Data Controller</v>
          </cell>
          <cell r="S63" t="str">
            <v>Processing is necessary for compliance with a legal obligation to which the controller is subject, Processing is necessary for the performance of a task carried out in the public interest or in the exercise of official authority vested in the controller</v>
          </cell>
          <cell r="V63" t="str">
            <v>Yes</v>
          </cell>
          <cell r="W63" t="str">
            <v>Yes</v>
          </cell>
          <cell r="X63" t="str">
            <v>Yes</v>
          </cell>
          <cell r="Y63" t="str">
            <v>Yes</v>
          </cell>
          <cell r="Z63" t="str">
            <v>Yes</v>
          </cell>
          <cell r="AA63" t="str">
            <v>Yes</v>
          </cell>
          <cell r="AB63" t="str">
            <v>No, but a Privacy Impact Assessment (PIA) exists</v>
          </cell>
          <cell r="AC63" t="str">
            <v>Yes</v>
          </cell>
          <cell r="AD63" t="str">
            <v>3 years</v>
          </cell>
          <cell r="AF63" t="str">
            <v>Yes</v>
          </cell>
          <cell r="AH63" t="e">
            <v>#N/A</v>
          </cell>
        </row>
        <row r="64">
          <cell r="A64" t="str">
            <v>IAR0000099</v>
          </cell>
          <cell r="B64">
            <v>9</v>
          </cell>
          <cell r="C64" t="str">
            <v>Helen Lewis (HELE1)</v>
          </cell>
          <cell r="D64" t="str">
            <v>4/25/2018 10:19:43 AM</v>
          </cell>
          <cell r="E64" t="str">
            <v>Dental Working Patterns Survey</v>
          </cell>
          <cell r="F64" t="str">
            <v>To provide annual information on dentists' working hours and splilt between health service and private. Primarily used for the Doctors' and Dentists' Review Body to consider in order to make recommendations each year.</v>
          </cell>
          <cell r="G64">
            <v>38808</v>
          </cell>
          <cell r="I64" t="str">
            <v>Of a confidential or personal nature relating to staff</v>
          </cell>
          <cell r="J64" t="str">
            <v>Workforce and Estates Activities P0272/01</v>
          </cell>
          <cell r="K64" t="str">
            <v>Kate Bedford ( KAAN2 )</v>
          </cell>
          <cell r="L64" t="str">
            <v>Helen Lewis ( HELE1 ),Nick Armitage ( NIAR1 )</v>
          </cell>
          <cell r="M64" t="str">
            <v>Not sure</v>
          </cell>
          <cell r="O64" t="str">
            <v>Commencement order</v>
          </cell>
          <cell r="P64" t="str">
            <v>Joint Data Controller</v>
          </cell>
          <cell r="Q64" t="str">
            <v>ALB, DH, NHS England, Other (Please specify)</v>
          </cell>
          <cell r="R64" t="str">
            <v>British Dental Association, NHS Business Services Authority, Department of Health and Social Care, Welsh Government, NHS National Services Scotland, Health and Social Care Northern Ireland</v>
          </cell>
          <cell r="S64" t="str">
            <v>Processing is necessary for compliance with a legal obligation to which the controller is subject, Processing is necessary for the performance of a task carried out in the public interest or in the exercise of official authority vested in the controller</v>
          </cell>
          <cell r="V64" t="str">
            <v>Yes</v>
          </cell>
          <cell r="W64" t="str">
            <v>No</v>
          </cell>
          <cell r="X64" t="str">
            <v>Yes</v>
          </cell>
          <cell r="Y64" t="str">
            <v>Yes</v>
          </cell>
          <cell r="Z64" t="str">
            <v>Yes</v>
          </cell>
          <cell r="AA64" t="str">
            <v>Yes</v>
          </cell>
          <cell r="AB64" t="str">
            <v>Yes</v>
          </cell>
          <cell r="AC64" t="str">
            <v>Yes</v>
          </cell>
          <cell r="AD64" t="str">
            <v>3 years</v>
          </cell>
          <cell r="AF64" t="str">
            <v>Yes</v>
          </cell>
          <cell r="AH64" t="str">
            <v>IAR0000099</v>
          </cell>
        </row>
        <row r="65">
          <cell r="A65" t="str">
            <v>IAR0000100</v>
          </cell>
          <cell r="B65">
            <v>5</v>
          </cell>
          <cell r="C65" t="str">
            <v>Helen Lewis (HELE1)</v>
          </cell>
          <cell r="D65" t="str">
            <v>4/25/2018 10:10:38 AM</v>
          </cell>
          <cell r="E65" t="str">
            <v>Investment in General Practice</v>
          </cell>
          <cell r="F65" t="str">
            <v>To provide annual information on the amount of money paid to GP practices via PCOs in the UK.  Data provided by each of England, Wales, Northern Ireland and Scotland for publication as secondary analysis</v>
          </cell>
          <cell r="I65" t="str">
            <v>Relating to non- confidential/ non- personal data</v>
          </cell>
          <cell r="J65" t="str">
            <v>Workforce and Estates Activities P0272/01</v>
          </cell>
          <cell r="K65" t="str">
            <v>Kate Bedford ( KAAN2 )</v>
          </cell>
          <cell r="L65" t="str">
            <v>Helen Lewis ( HELE1 ),Nick Armitage ( NIAR1 )</v>
          </cell>
          <cell r="AA65" t="str">
            <v>Yes</v>
          </cell>
          <cell r="AB65" t="str">
            <v>Yes</v>
          </cell>
          <cell r="AC65" t="str">
            <v>Yes</v>
          </cell>
          <cell r="AD65" t="str">
            <v>8 years</v>
          </cell>
          <cell r="AF65" t="str">
            <v>No</v>
          </cell>
          <cell r="AG65" t="str">
            <v>No</v>
          </cell>
          <cell r="AH65" t="e">
            <v>#N/A</v>
          </cell>
        </row>
        <row r="66">
          <cell r="A66" t="str">
            <v>IAR0000101</v>
          </cell>
          <cell r="B66">
            <v>4</v>
          </cell>
          <cell r="C66" t="str">
            <v>Helen Lewis (HELE1)</v>
          </cell>
          <cell r="D66" t="str">
            <v>4/25/2018 10:11:24 AM</v>
          </cell>
          <cell r="E66" t="str">
            <v>GP finance supporting documents</v>
          </cell>
          <cell r="F66" t="str">
            <v xml:space="preserve">To provide figures requested to parties negotiating on GP contract </v>
          </cell>
          <cell r="G66">
            <v>39721</v>
          </cell>
          <cell r="I66" t="str">
            <v>Relating to non- confidential/ non- personal data</v>
          </cell>
          <cell r="J66" t="str">
            <v>Workforce and Estates Activities P0272/01</v>
          </cell>
          <cell r="K66" t="str">
            <v>Kate Bedford ( KAAN2 )</v>
          </cell>
          <cell r="L66" t="str">
            <v>Helen Lewis ( HELE1 ),Nick Armitage ( NIAR1 )</v>
          </cell>
          <cell r="AA66" t="str">
            <v>Yes</v>
          </cell>
          <cell r="AB66" t="str">
            <v>Yes</v>
          </cell>
          <cell r="AC66" t="str">
            <v>Yes</v>
          </cell>
          <cell r="AD66" t="str">
            <v>8 years</v>
          </cell>
          <cell r="AF66" t="str">
            <v>No</v>
          </cell>
          <cell r="AG66" t="str">
            <v>No</v>
          </cell>
          <cell r="AH66" t="e">
            <v>#N/A</v>
          </cell>
        </row>
        <row r="67">
          <cell r="A67" t="str">
            <v>IAR0000102</v>
          </cell>
          <cell r="B67">
            <v>5</v>
          </cell>
          <cell r="C67" t="str">
            <v>Helen Lewis (HELE1)</v>
          </cell>
          <cell r="D67" t="str">
            <v>4/25/2018 10:16:34 AM</v>
          </cell>
          <cell r="E67" t="str">
            <v>NHS Payments to General Practice</v>
          </cell>
          <cell r="F67" t="str">
            <v>To provide annual information on the amount of money paid by the NHS to General Practices in England.  Data provided by NHAIS and ISFE.</v>
          </cell>
          <cell r="G67">
            <v>41912</v>
          </cell>
          <cell r="I67" t="str">
            <v>Relating to non- confidential/ non- personal data</v>
          </cell>
          <cell r="J67" t="str">
            <v>Workforce and Estates Activities P0272/01</v>
          </cell>
          <cell r="K67" t="str">
            <v>Kate Bedford ( KAAN2 )</v>
          </cell>
          <cell r="L67" t="str">
            <v>Helen Lewis ( HELE1 ),Nick Armitage ( NIAR1 )</v>
          </cell>
          <cell r="AA67" t="str">
            <v>Yes</v>
          </cell>
          <cell r="AB67" t="str">
            <v>Yes</v>
          </cell>
          <cell r="AC67" t="str">
            <v>Yes</v>
          </cell>
          <cell r="AD67" t="str">
            <v>8 years</v>
          </cell>
          <cell r="AF67" t="str">
            <v>Yes</v>
          </cell>
          <cell r="AG67" t="str">
            <v>No</v>
          </cell>
          <cell r="AH67" t="e">
            <v>#N/A</v>
          </cell>
        </row>
        <row r="68">
          <cell r="A68" t="str">
            <v>IAR0000111</v>
          </cell>
          <cell r="B68">
            <v>5</v>
          </cell>
          <cell r="C68" t="str">
            <v>Jane Winter (JAWI4)</v>
          </cell>
          <cell r="D68" t="str">
            <v>4/30/2018 9:20:52 AM</v>
          </cell>
          <cell r="E68" t="str">
            <v>Prescriptions Cost Analysis</v>
          </cell>
          <cell r="F68" t="str">
            <v xml:space="preserve">Prescription information is taken from the Prescription Cost Analysis (PCA) system, supplied by NHS Prescription Services, a division of NHS Business Services Authority (BSA), and is based on a full analysis of all prescriptions dispensed in the community i.e. by community pharmacists and appliance contractors, dispensing doctors, and prescriptions submitted by prescribing doctors for items personally administered in England.  Also included are prescriptions written in Wales, Scotland, Northern Ireland and the Isle of Man but dispensed in England.  The data do not cover drugs dispensed in hospitals, including mental health trusts, or private prescriptions._x000D_
Prescribers are GPs, hospital doctors, dentists and non medical prescribers such as nurses and pharmacists._x000D_
</v>
          </cell>
          <cell r="G68">
            <v>33239</v>
          </cell>
          <cell r="I68" t="str">
            <v>Relating to non- confidential/ non- personal data</v>
          </cell>
          <cell r="J68" t="str">
            <v>Prescribing and Medicines Information and Analysis P0275/02</v>
          </cell>
          <cell r="K68" t="str">
            <v>Jane Winter ( JAWI4 )</v>
          </cell>
          <cell r="L68" t="str">
            <v>Ian Bullard ( IABU1 )</v>
          </cell>
          <cell r="AA68" t="str">
            <v>Yes</v>
          </cell>
          <cell r="AB68" t="str">
            <v>Yes</v>
          </cell>
          <cell r="AC68" t="str">
            <v>Yes</v>
          </cell>
          <cell r="AD68" t="str">
            <v>Exception (Please specify)</v>
          </cell>
          <cell r="AE68" t="str">
            <v>30 years plus for statistical purposes, reviewed annually</v>
          </cell>
          <cell r="AF68" t="str">
            <v>No</v>
          </cell>
          <cell r="AG68" t="str">
            <v>No</v>
          </cell>
          <cell r="AH68" t="e">
            <v>#N/A</v>
          </cell>
        </row>
        <row r="69">
          <cell r="A69" t="str">
            <v>IAR0000112</v>
          </cell>
          <cell r="B69">
            <v>5</v>
          </cell>
          <cell r="C69" t="str">
            <v>Jane Winter (JAWI4)</v>
          </cell>
          <cell r="D69" t="str">
            <v>4/30/2018 9:21:46 AM</v>
          </cell>
          <cell r="E69" t="str">
            <v>Hospital Pharmacy Audit Index (HPAI)</v>
          </cell>
          <cell r="F69" t="str">
            <v>National and Regional level data of hospital dispensing information provided by IQVIA (previously known as IMS Health). A minimum of 97% of acute English hospitals supply data to IQVIA about all medicines issued by hospital pharmacy departments. National figures are grossed up to give England level estimates on the basis of bed numbers. However sub-national figures are not adjusted in any way and will be an under estimate if trusts do not contribute data.</v>
          </cell>
          <cell r="G69">
            <v>36708</v>
          </cell>
          <cell r="I69" t="str">
            <v>Relating to non- confidential/ non- personal data</v>
          </cell>
          <cell r="J69" t="str">
            <v>Prescribing and Medicines Information and Analysis P0275/02</v>
          </cell>
          <cell r="K69" t="str">
            <v>Jane Winter ( JAWI4 )</v>
          </cell>
          <cell r="L69" t="str">
            <v>Ian Bullard ( IABU1 )</v>
          </cell>
          <cell r="M69" t="str">
            <v>Not sure</v>
          </cell>
          <cell r="O69" t="str">
            <v>Not sure</v>
          </cell>
          <cell r="P69" t="str">
            <v>Data Processor</v>
          </cell>
          <cell r="U69" t="str">
            <v>Unknown</v>
          </cell>
          <cell r="W69" t="str">
            <v>No</v>
          </cell>
          <cell r="X69" t="str">
            <v>No</v>
          </cell>
          <cell r="Y69" t="str">
            <v>No</v>
          </cell>
          <cell r="Z69" t="str">
            <v>Yes</v>
          </cell>
          <cell r="AA69" t="str">
            <v>Yes</v>
          </cell>
          <cell r="AB69" t="str">
            <v>Yes</v>
          </cell>
          <cell r="AC69" t="str">
            <v>Yes</v>
          </cell>
          <cell r="AD69" t="str">
            <v>Exception (Please specify)</v>
          </cell>
          <cell r="AE69" t="str">
            <v>30 years for statistical purposes, reviewed annually</v>
          </cell>
          <cell r="AF69" t="str">
            <v>No</v>
          </cell>
          <cell r="AG69" t="str">
            <v>No</v>
          </cell>
          <cell r="AH69" t="e">
            <v>#N/A</v>
          </cell>
        </row>
        <row r="70">
          <cell r="A70" t="str">
            <v>IAR0000113</v>
          </cell>
          <cell r="B70">
            <v>8</v>
          </cell>
          <cell r="C70" t="str">
            <v>Jane Winter (JAWI4)</v>
          </cell>
          <cell r="D70" t="str">
            <v>4/30/2018 9:22:45 AM</v>
          </cell>
          <cell r="E70" t="str">
            <v>The Health Improvement Network (THIN) database</v>
          </cell>
          <cell r="F70" t="str">
            <v>a database that NHS Digital have access to under contract from IQVIA (formerly known as IMS Health). It is a sample of anonymised patient level general practice records, which are representative of the population as a whole and the likelihood of re-identification is so remote that this is not regarded as personal data. Data cannot be published without approval by a nationally accredited ethics committee which has also approved the data collection scheme.</v>
          </cell>
          <cell r="G70">
            <v>42095</v>
          </cell>
          <cell r="I70" t="str">
            <v>Relating to non- confidential/ non- personal data</v>
          </cell>
          <cell r="J70" t="str">
            <v>Prescribing and Medicines Information and Analysis P0275/02</v>
          </cell>
          <cell r="K70" t="str">
            <v>Jane Winter ( JAWI4 )</v>
          </cell>
          <cell r="L70" t="str">
            <v>Ian Bullard ( IABU1 )</v>
          </cell>
          <cell r="M70" t="str">
            <v>Dissemination or otherwise making available, Storage, Use</v>
          </cell>
          <cell r="O70" t="str">
            <v>Additional functions (s.270 of Health and Social Care Act 2012)</v>
          </cell>
          <cell r="P70" t="str">
            <v>Data Processor</v>
          </cell>
          <cell r="U70" t="str">
            <v>Yes</v>
          </cell>
          <cell r="W70" t="str">
            <v>No</v>
          </cell>
          <cell r="X70" t="str">
            <v>No</v>
          </cell>
          <cell r="Y70" t="str">
            <v>No</v>
          </cell>
          <cell r="Z70" t="str">
            <v>No</v>
          </cell>
          <cell r="AA70" t="str">
            <v>Yes</v>
          </cell>
          <cell r="AB70" t="str">
            <v>Yes</v>
          </cell>
          <cell r="AC70" t="str">
            <v>Yes</v>
          </cell>
          <cell r="AD70" t="str">
            <v>3 years</v>
          </cell>
          <cell r="AF70" t="str">
            <v>No</v>
          </cell>
          <cell r="AG70" t="str">
            <v>No</v>
          </cell>
          <cell r="AH70" t="e">
            <v>#N/A</v>
          </cell>
        </row>
        <row r="71">
          <cell r="A71" t="str">
            <v>IAR0000114</v>
          </cell>
          <cell r="B71">
            <v>8</v>
          </cell>
          <cell r="C71" t="str">
            <v>Jane Winter (JAWI4)</v>
          </cell>
          <cell r="D71" t="str">
            <v>4/30/2018 9:23:19 AM</v>
          </cell>
          <cell r="E71" t="str">
            <v>CCG Prescribing data</v>
          </cell>
          <cell r="F71" t="str">
            <v xml:space="preserve">Quarterly data release on iView of prescribing data at BNF section level by CCG._x000D_
This information was obtained from the electronic Prescribing Analysis and Cost Tool (ePACT) system, maintained by NHS Prescription Services, a division of NHS Business Services Authority, which covers prescriptions prescribed by GPs, nurses, pharmacists and others in England and dispensed in the community in the UK.  For data at PCT/CCG level, prescriptions written by a prescriber located in a particular PCT/CCG but dispensed outside that PCT/CCG will be included in the PCT/CCG in which the prescriber is based. The data available in ePACT is a rolling 60 month dataset. Prescriptions written in England but dispensed outside England are included. Prescriptions written in hospitals /clinics that are dispensed in the community, prescriptions dispensed in hospitals, dental prescribing and private prescriptions are not included in ePACT data. It is important to note this as some BNF sections have a high proportion of prescriptions written in hospitals that are dispensed in the community._x000D_
</v>
          </cell>
          <cell r="G71">
            <v>41365</v>
          </cell>
          <cell r="I71" t="str">
            <v>Relating to non- confidential/ non- personal data</v>
          </cell>
          <cell r="J71" t="str">
            <v>Prescribing and Medicines Information and Analysis P0275/02</v>
          </cell>
          <cell r="K71" t="str">
            <v>Jane Winter ( JAWI4 )</v>
          </cell>
          <cell r="L71" t="str">
            <v>Ian Bullard ( IABU1 )</v>
          </cell>
          <cell r="AA71" t="str">
            <v>Yes</v>
          </cell>
          <cell r="AB71" t="str">
            <v>Yes</v>
          </cell>
          <cell r="AC71" t="str">
            <v>Yes</v>
          </cell>
          <cell r="AD71" t="str">
            <v>20 years</v>
          </cell>
          <cell r="AF71" t="str">
            <v>No</v>
          </cell>
          <cell r="AG71" t="str">
            <v>No</v>
          </cell>
          <cell r="AH71" t="e">
            <v>#N/A</v>
          </cell>
        </row>
        <row r="72">
          <cell r="A72" t="str">
            <v>IAR0000115</v>
          </cell>
          <cell r="B72">
            <v>6</v>
          </cell>
          <cell r="C72" t="str">
            <v>Jane Winter (JAWI4)</v>
          </cell>
          <cell r="D72" t="str">
            <v>4/30/2018 9:23:49 AM</v>
          </cell>
          <cell r="E72" t="str">
            <v>Practice Level Prescribing (PLP) data</v>
          </cell>
          <cell r="F72" t="str">
            <v xml:space="preserve">Monthly open data release of practice level prescribing data via Amazon Cloud._x000D_
This information was obtained from the electronic Prescribing Analysis and Cost tool (ePACT) system, maintained by NHS Prescription Services, a division of NHS Business Services Authority, which covers prescriptions prescribed by GPs, nurses, pharmacists and others in England and dispensed in the community in the UK.  The data available in ePACT is a rolling 60 month dataset. Prescriptions written in England but dispensed outside England are included. Prescriptions written in hospitals /clinics that are dispensed in the community, prescriptions dispensed in hospitals, dental prescribing and private prescriptions are not included in ePACT data. It is important to note this as some BNF sections have a high proportion of prescriptions written in hospitals that are dispensed in the community._x000D_
</v>
          </cell>
          <cell r="G72">
            <v>40269</v>
          </cell>
          <cell r="I72" t="str">
            <v>Relating to non- confidential/ non- personal data</v>
          </cell>
          <cell r="J72" t="str">
            <v>Prescribing and Medicines Information and Analysis P0275/02</v>
          </cell>
          <cell r="K72" t="str">
            <v>Jane Winter ( JAWI4 )</v>
          </cell>
          <cell r="L72" t="str">
            <v>Ian Bullard ( IABU1 )</v>
          </cell>
          <cell r="AA72" t="str">
            <v>Yes</v>
          </cell>
          <cell r="AB72" t="str">
            <v>Yes</v>
          </cell>
          <cell r="AC72" t="str">
            <v>Yes</v>
          </cell>
          <cell r="AD72" t="str">
            <v>20 years</v>
          </cell>
          <cell r="AF72" t="str">
            <v>No</v>
          </cell>
          <cell r="AG72" t="str">
            <v>No</v>
          </cell>
          <cell r="AH72" t="e">
            <v>#N/A</v>
          </cell>
        </row>
        <row r="73">
          <cell r="A73" t="str">
            <v>IAR0000116</v>
          </cell>
          <cell r="B73">
            <v>6</v>
          </cell>
          <cell r="C73" t="str">
            <v>Jane Winter (JAWI4)</v>
          </cell>
          <cell r="D73" t="str">
            <v>4/30/2018 9:24:23 AM</v>
          </cell>
          <cell r="E73" t="str">
            <v>PCT Prescribing data</v>
          </cell>
          <cell r="F73" t="str">
            <v xml:space="preserve">Quarterly data release on iView of prescribing data at BNF section level by PCT._x000D_
This information was obtained from the electronic Prescribing Analysis and Cost Tool (ePACT) system, maintained by NHS Prescription Services, a division of NHS Business Services Authority, which covers prescriptions prescribed by GPs, nurses, pharmacists and others in England and dispensed in the community in the UK.  For data at PCT/CCG level, prescriptions written by a prescriber located in a particular PCT/CCG but dispensed outside that PCT/CCG will be included in the PCT/CCG in which the prescriber is based. The data available in ePACT is a rolling 60 month dataset. Prescriptions written in England but dispensed outside England are included. Prescriptions written in hospitals /clinics that are dispensed in the community, prescriptions dispensed in hospitals, dental prescribing and private prescriptions are not included in ePACT data. It is important to note this as some BNF sections have a high proportion of prescriptions written in hospitals that are dispensed in the community._x000D_
</v>
          </cell>
          <cell r="G73">
            <v>39539</v>
          </cell>
          <cell r="H73">
            <v>41364</v>
          </cell>
          <cell r="I73" t="str">
            <v>Relating to non- confidential/ non- personal data</v>
          </cell>
          <cell r="J73" t="str">
            <v>Prescribing and Medicines Information and Analysis P0275/02</v>
          </cell>
          <cell r="K73" t="str">
            <v>Jane Winter ( JAWI4 )</v>
          </cell>
          <cell r="L73" t="str">
            <v>Ian Bullard ( IABU1 )</v>
          </cell>
          <cell r="AA73" t="str">
            <v>Yes</v>
          </cell>
          <cell r="AB73" t="str">
            <v>Yes</v>
          </cell>
          <cell r="AC73" t="str">
            <v>Yes</v>
          </cell>
          <cell r="AD73" t="str">
            <v>20 years</v>
          </cell>
          <cell r="AF73" t="str">
            <v>No</v>
          </cell>
          <cell r="AG73" t="str">
            <v>No</v>
          </cell>
          <cell r="AH73" t="e">
            <v>#N/A</v>
          </cell>
        </row>
        <row r="74">
          <cell r="A74" t="str">
            <v>IAR0000117</v>
          </cell>
          <cell r="B74">
            <v>6</v>
          </cell>
          <cell r="C74" t="str">
            <v>Jane Winter (JAWI4)</v>
          </cell>
          <cell r="D74" t="str">
            <v>4/30/2018 9:24:54 AM</v>
          </cell>
          <cell r="E74" t="str">
            <v>NHS Pharmaceutical Services PHS1</v>
          </cell>
          <cell r="F74" t="str">
            <v>Information on general NHS pharmaceutical services (provided by community pharmacies, dispensing doctors and appliance contractors) commissioned from NHS England (the contract managers) on behalf of the Department of Health. Please note this information is what is commissioned and not necessarily provided during the year, includes numbers for openings and closures, new applications, enhanced services and exempt services. The asset feeds into the General Pharmaceutical Services publication that is the only national level dataset that shows community pharmacy and appliance contractor information._x000D_
Data available in Excel from 01/04/2001, in DME from 01/04/2013.</v>
          </cell>
          <cell r="G74">
            <v>41365</v>
          </cell>
          <cell r="I74" t="str">
            <v>Relating to non- confidential/ non- personal data</v>
          </cell>
          <cell r="J74" t="str">
            <v>Prescribing and Medicines Information and Analysis P0275/02</v>
          </cell>
          <cell r="K74" t="str">
            <v>Jane Winter ( JAWI4 )</v>
          </cell>
          <cell r="L74" t="str">
            <v>Ian Bullard ( IABU1 )</v>
          </cell>
          <cell r="AA74" t="str">
            <v>Yes</v>
          </cell>
          <cell r="AB74" t="str">
            <v>Yes</v>
          </cell>
          <cell r="AC74" t="str">
            <v>Yes</v>
          </cell>
          <cell r="AD74" t="str">
            <v>20 years</v>
          </cell>
          <cell r="AE74" t="str">
            <v>30 years for statistical purposes</v>
          </cell>
          <cell r="AF74" t="str">
            <v>Yes</v>
          </cell>
          <cell r="AG74" t="str">
            <v>No</v>
          </cell>
          <cell r="AH74" t="e">
            <v>#N/A</v>
          </cell>
        </row>
        <row r="75">
          <cell r="A75" t="str">
            <v>IAR0000118</v>
          </cell>
          <cell r="B75">
            <v>6</v>
          </cell>
          <cell r="C75" t="str">
            <v>Jane Winter (JAWI4)</v>
          </cell>
          <cell r="D75" t="str">
            <v>4/30/2018 9:26:45 AM</v>
          </cell>
          <cell r="E75" t="str">
            <v>Pharmacy C20 data</v>
          </cell>
          <cell r="F75" t="str">
            <v>List of pharmacy contractors and appliance contractors and their dispensing activity during the financial year as provided by NHS Prescription Services a division of NHS Business Services Authority. Please note, a contractor is only included in the C20 list if they have undertaken some pharmacy activity that required reimbursing by the NHS BSA.</v>
          </cell>
          <cell r="G75">
            <v>39173</v>
          </cell>
          <cell r="I75" t="str">
            <v>Relating to non- confidential/ non- personal data</v>
          </cell>
          <cell r="J75" t="str">
            <v>Prescribing and Medicines Information and Analysis P0275/02</v>
          </cell>
          <cell r="K75" t="str">
            <v>Jane Winter ( JAWI4 )</v>
          </cell>
          <cell r="L75" t="str">
            <v>Ian Bullard ( IABU1 )</v>
          </cell>
          <cell r="AA75" t="str">
            <v>Yes</v>
          </cell>
          <cell r="AB75" t="str">
            <v>Yes</v>
          </cell>
          <cell r="AC75" t="str">
            <v>Not sure</v>
          </cell>
          <cell r="AD75" t="str">
            <v>Exception (Please specify)</v>
          </cell>
          <cell r="AE75" t="str">
            <v>30 years for statistical purposes, reviewed annually</v>
          </cell>
          <cell r="AF75" t="str">
            <v>No</v>
          </cell>
          <cell r="AG75" t="str">
            <v>No</v>
          </cell>
          <cell r="AH75" t="e">
            <v>#N/A</v>
          </cell>
        </row>
        <row r="76">
          <cell r="A76" t="str">
            <v>IAR0000119</v>
          </cell>
          <cell r="B76">
            <v>10</v>
          </cell>
          <cell r="C76" t="str">
            <v>Katharine Robbins (KARO1)</v>
          </cell>
          <cell r="D76" t="str">
            <v>5/17/2018 6:53:35 PM</v>
          </cell>
          <cell r="E76" t="str">
            <v>Maternity Services Data Set</v>
          </cell>
          <cell r="F76" t="str">
            <v>The MSDS should be implemented by all NHS-commissioned Maternity Services in England who have electronic data collection systems, including acute trusts, foundation trusts and private services commissioned by the NHS. The maternity care pathway covers antenatal, intrapartum and postnatal/postpartum episodes.</v>
          </cell>
          <cell r="G76">
            <v>42156</v>
          </cell>
          <cell r="I76" t="str">
            <v>Of a confidential or personal nature relating to patients, service users or the public</v>
          </cell>
          <cell r="J76" t="str">
            <v>MSDS Services P0554/01</v>
          </cell>
          <cell r="K76" t="str">
            <v>Katharine Robbins ( KARO1 )</v>
          </cell>
          <cell r="L76" t="str">
            <v>Giles Foster ( GIFO1 )</v>
          </cell>
          <cell r="M76" t="str">
            <v>Not sure</v>
          </cell>
          <cell r="O76" t="str">
            <v>Direction (s.254 of Health &amp;amp; Social Care Act 2012)</v>
          </cell>
          <cell r="P76" t="str">
            <v>Data Controller</v>
          </cell>
          <cell r="V76" t="str">
            <v>Yes</v>
          </cell>
          <cell r="W76" t="str">
            <v>Yes</v>
          </cell>
          <cell r="X76" t="str">
            <v>Yes</v>
          </cell>
          <cell r="Y76" t="str">
            <v>Yes</v>
          </cell>
          <cell r="Z76" t="str">
            <v>Yes</v>
          </cell>
          <cell r="AA76" t="str">
            <v>Yes</v>
          </cell>
          <cell r="AB76" t="str">
            <v>Yes</v>
          </cell>
          <cell r="AC76" t="str">
            <v>Yes</v>
          </cell>
          <cell r="AD76" t="str">
            <v>20 years</v>
          </cell>
          <cell r="AF76" t="str">
            <v>Yes</v>
          </cell>
          <cell r="AH76" t="str">
            <v>IAR0000119</v>
          </cell>
        </row>
        <row r="77">
          <cell r="A77" t="str">
            <v>IAR0000120</v>
          </cell>
          <cell r="B77">
            <v>9</v>
          </cell>
          <cell r="C77" t="str">
            <v>Katharine Robbins (KARO1)</v>
          </cell>
          <cell r="D77" t="str">
            <v>4/18/2018 4:56:49 PM</v>
          </cell>
          <cell r="E77" t="str">
            <v>Children and Young People's Health Services Data Set</v>
          </cell>
          <cell r="F77" t="str">
            <v xml:space="preserve">Community Services that are funded and/or provided by the NHS are required to include their clinical activity in the CYPHS data set provided the patient is less than 19 years old. These activities may take place in locations including health centres, Sure Start centres, day care facilities, schools or community centres, mobile facilities or the patient's own home._x000D_
_x000D_
</v>
          </cell>
          <cell r="G77">
            <v>42292</v>
          </cell>
          <cell r="I77" t="str">
            <v>Of a confidential or personal nature relating to patients, service users or the public</v>
          </cell>
          <cell r="J77" t="str">
            <v>Comm Children and Young Peoples Health Services Data Set P0554/02</v>
          </cell>
          <cell r="K77" t="str">
            <v>Katharine Robbins ( KARO1 )</v>
          </cell>
          <cell r="L77" t="str">
            <v>,Sharon Thandi ( SHTH1 )</v>
          </cell>
          <cell r="M77" t="str">
            <v>Not sure</v>
          </cell>
          <cell r="O77" t="str">
            <v>Direction (s.254 of Health &amp;amp; Social Care Act 2012)</v>
          </cell>
          <cell r="P77" t="str">
            <v>Data Controller</v>
          </cell>
          <cell r="V77" t="str">
            <v>Yes</v>
          </cell>
          <cell r="W77" t="str">
            <v>Yes</v>
          </cell>
          <cell r="X77" t="str">
            <v>Yes</v>
          </cell>
          <cell r="Y77" t="str">
            <v>Yes</v>
          </cell>
          <cell r="Z77" t="str">
            <v>Yes</v>
          </cell>
          <cell r="AA77" t="str">
            <v>Yes</v>
          </cell>
          <cell r="AB77" t="str">
            <v>Yes</v>
          </cell>
          <cell r="AC77" t="str">
            <v>Not sure</v>
          </cell>
          <cell r="AD77" t="str">
            <v>20 years</v>
          </cell>
          <cell r="AF77" t="str">
            <v>Yes</v>
          </cell>
          <cell r="AH77" t="str">
            <v>IAR0000120</v>
          </cell>
        </row>
        <row r="78">
          <cell r="A78" t="str">
            <v>IAR0000121</v>
          </cell>
          <cell r="B78">
            <v>10</v>
          </cell>
          <cell r="C78" t="str">
            <v>Katharine Robbins (KARO1)</v>
          </cell>
          <cell r="D78" t="str">
            <v>4/18/2018 4:57:31 PM</v>
          </cell>
          <cell r="E78" t="str">
            <v xml:space="preserve">Community Services Data Set </v>
          </cell>
          <cell r="F78" t="str">
            <v xml:space="preserve">Providers of publicly-funded community services are legally mandated to collect and submit community health data, as set out by the Health and Social Care Act 2012._x000D_
_x000D_
The Community Services Data Set (CSDS) expands the scope of the existing Children and Young People's Health Services Data Set (CYPHS) data set, by removing the 0-18 age restriction. The CSDS supersedes the CYPHS data set, to allow adult community data to be submitted._x000D_
</v>
          </cell>
          <cell r="G78">
            <v>43052</v>
          </cell>
          <cell r="I78" t="str">
            <v>Of a confidential or personal nature relating to patients, service users or the public</v>
          </cell>
          <cell r="J78" t="str">
            <v>Comm Children and Young Peoples Health Services Data Set P0554/02</v>
          </cell>
          <cell r="K78" t="str">
            <v>Katharine Robbins ( KARO1 )</v>
          </cell>
          <cell r="L78" t="str">
            <v>,Sharon Thandi ( SHTH1 )</v>
          </cell>
          <cell r="M78" t="str">
            <v>Not sure</v>
          </cell>
          <cell r="O78" t="str">
            <v>Direction (s.254 of Health &amp;amp; Social Care Act 2012)</v>
          </cell>
          <cell r="P78" t="str">
            <v>Data Controller</v>
          </cell>
          <cell r="V78" t="str">
            <v>Yes</v>
          </cell>
          <cell r="W78" t="str">
            <v>Yes</v>
          </cell>
          <cell r="X78" t="str">
            <v>Yes</v>
          </cell>
          <cell r="Y78" t="str">
            <v>Yes</v>
          </cell>
          <cell r="Z78" t="str">
            <v>Yes</v>
          </cell>
          <cell r="AA78" t="str">
            <v>Yes</v>
          </cell>
          <cell r="AB78" t="str">
            <v>Yes</v>
          </cell>
          <cell r="AC78" t="str">
            <v>Not sure</v>
          </cell>
          <cell r="AD78" t="str">
            <v>20 years</v>
          </cell>
          <cell r="AF78" t="str">
            <v>Yes</v>
          </cell>
          <cell r="AH78" t="str">
            <v>IAR0000121</v>
          </cell>
        </row>
        <row r="79">
          <cell r="A79" t="str">
            <v>IAR0000122</v>
          </cell>
          <cell r="B79">
            <v>4</v>
          </cell>
          <cell r="C79" t="str">
            <v>James Scanlan (JASC1)</v>
          </cell>
          <cell r="D79">
            <v>43105.668414351851</v>
          </cell>
          <cell r="E79" t="str">
            <v>Cancer Waiting Times (Replacement)</v>
          </cell>
          <cell r="F79" t="str">
            <v>Replacement of current Cancer Waiting Times System._x000D_
Currently in Private BETA expected to go live April 2018</v>
          </cell>
          <cell r="G79">
            <v>43010</v>
          </cell>
          <cell r="H79">
            <v>43922</v>
          </cell>
          <cell r="I79" t="str">
            <v>Of a confidential or personal nature relating to patients, service users or the public</v>
          </cell>
          <cell r="J79" t="str">
            <v>Cancer Waiting Times Upgrade Activities P0541/01</v>
          </cell>
          <cell r="K79" t="str">
            <v>Tia Cheang ( TICH4 )</v>
          </cell>
          <cell r="L79" t="str">
            <v>James Scanlan ( JASC1 ),Netta Hollings ( NEHO2 )</v>
          </cell>
          <cell r="M79" t="str">
            <v>Dissemination or otherwise making available, Organisation, Recording, Retrieval, Storage, Use</v>
          </cell>
          <cell r="O79" t="str">
            <v>Direction (s.254 of Health &amp;amp; Social Care Act 2012)</v>
          </cell>
          <cell r="P79" t="str">
            <v>Joint Data Controller</v>
          </cell>
          <cell r="Q79" t="str">
            <v>NHS England</v>
          </cell>
          <cell r="S79" t="str">
            <v>Processing is necessary for the performance of a task carried out in the public interest or in the exercise of official authority vested in the controller</v>
          </cell>
          <cell r="V79" t="str">
            <v>Yes</v>
          </cell>
          <cell r="W79" t="str">
            <v>Yes</v>
          </cell>
          <cell r="X79" t="str">
            <v>Yes</v>
          </cell>
          <cell r="Y79" t="str">
            <v>Yes</v>
          </cell>
          <cell r="Z79" t="str">
            <v>Yes</v>
          </cell>
          <cell r="AA79" t="str">
            <v>Yes</v>
          </cell>
          <cell r="AB79" t="str">
            <v>Yes</v>
          </cell>
          <cell r="AC79" t="str">
            <v>Yes</v>
          </cell>
          <cell r="AD79" t="str">
            <v>Exception (Please specify)</v>
          </cell>
          <cell r="AE79" t="str">
            <v xml:space="preserve">Beyond 20 years for lifetime of patient to allow for recurrent cancer treatments </v>
          </cell>
          <cell r="AF79" t="str">
            <v>No</v>
          </cell>
          <cell r="AH79" t="str">
            <v>IAR0000122</v>
          </cell>
        </row>
        <row r="80">
          <cell r="A80" t="str">
            <v>IAR0000123</v>
          </cell>
          <cell r="B80">
            <v>5</v>
          </cell>
          <cell r="C80" t="str">
            <v>Claire Corney (CLCO5)</v>
          </cell>
          <cell r="D80">
            <v>43195.502800925926</v>
          </cell>
          <cell r="E80" t="str">
            <v>National Data Opt-out</v>
          </cell>
          <cell r="F80" t="str">
            <v>List of NHS numbers of patients who have registered a national data opt-out to prevent their data being used for purposes beyond their individual care.  This asset is held in the Spine Clinical Data store and is used to uphold patient data sharing preferences across the whole of health and social care.  This includes NHS Digital data disseminations in line with the national data opt-out policy</v>
          </cell>
          <cell r="G80">
            <v>43189</v>
          </cell>
          <cell r="I80" t="str">
            <v>Of a confidential or personal nature relating to patients, service users or the public</v>
          </cell>
          <cell r="J80" t="str">
            <v>National Opt-Out Model Activities P0527/01</v>
          </cell>
          <cell r="K80" t="str">
            <v>Timothy Magor ( TIMA1 )</v>
          </cell>
          <cell r="L80" t="str">
            <v>Heather Pinches ( HEPI1 )</v>
          </cell>
          <cell r="M80" t="str">
            <v>Dissemination or otherwise making available, Recording, Retrieval, Storage, Use</v>
          </cell>
          <cell r="O80" t="str">
            <v>Direction (s.254 of Health &amp;amp; Social Care Act 2012)</v>
          </cell>
          <cell r="P80" t="str">
            <v>Data Controller</v>
          </cell>
          <cell r="S80" t="str">
            <v>Processing is necessary for compliance with a legal obligation to which the controller is subject</v>
          </cell>
          <cell r="V80" t="str">
            <v>Yes</v>
          </cell>
          <cell r="W80" t="str">
            <v>Yes</v>
          </cell>
          <cell r="X80" t="str">
            <v>Yes</v>
          </cell>
          <cell r="Y80" t="str">
            <v>No</v>
          </cell>
          <cell r="Z80" t="str">
            <v>No</v>
          </cell>
          <cell r="AA80" t="str">
            <v>Yes</v>
          </cell>
          <cell r="AB80" t="str">
            <v>Yes</v>
          </cell>
          <cell r="AC80" t="str">
            <v>Yes</v>
          </cell>
          <cell r="AD80" t="str">
            <v>Exception (Please specify)</v>
          </cell>
          <cell r="AE80" t="str">
            <v>Data will be retained until DHSC withdraw the policy offer of the national data opt-out</v>
          </cell>
          <cell r="AF80" t="str">
            <v>Yes</v>
          </cell>
          <cell r="AH80" t="str">
            <v>IAR0000123</v>
          </cell>
        </row>
        <row r="81">
          <cell r="A81" t="str">
            <v>IAR0000124</v>
          </cell>
          <cell r="B81">
            <v>5</v>
          </cell>
          <cell r="C81" t="str">
            <v>Claire Thompson (CLTH1)</v>
          </cell>
          <cell r="D81" t="str">
            <v>4/13/2018 3:13:28 PM</v>
          </cell>
          <cell r="E81" t="str">
            <v>Estates and Facilities Management System (EFM)</v>
          </cell>
          <cell r="F81" t="str">
            <v xml:space="preserve">To support national policy development and investment planning in the DH and the NHS directly through benchmarking and feedback information._x000D_
_x000D_
</v>
          </cell>
          <cell r="G81" t="str">
            <v>1999/2000</v>
          </cell>
          <cell r="I81" t="str">
            <v>Relating to non- confidential/ non- personal data</v>
          </cell>
          <cell r="J81" t="str">
            <v>Workforce and Estates Activities P0272/01</v>
          </cell>
          <cell r="K81" t="str">
            <v>Kate Bedford ( KAAN2 )</v>
          </cell>
          <cell r="L81" t="str">
            <v>Claire Thompson ( CLTH1 )</v>
          </cell>
          <cell r="AA81" t="str">
            <v>Yes</v>
          </cell>
          <cell r="AB81" t="str">
            <v>Yes</v>
          </cell>
          <cell r="AC81" t="str">
            <v>Yes</v>
          </cell>
          <cell r="AD81" t="str">
            <v>8 years</v>
          </cell>
          <cell r="AE81" t="str">
            <v>As long as contracted to do so (under current arrangements is all data back to 1999/2000)</v>
          </cell>
          <cell r="AF81" t="str">
            <v>Yes</v>
          </cell>
          <cell r="AG81" t="str">
            <v>No</v>
          </cell>
          <cell r="AH81" t="e">
            <v>#N/A</v>
          </cell>
        </row>
        <row r="82">
          <cell r="A82" t="str">
            <v>IAR0000128</v>
          </cell>
          <cell r="B82">
            <v>3</v>
          </cell>
          <cell r="C82" t="str">
            <v>Chris Dew (CHDE3)</v>
          </cell>
          <cell r="D82" t="str">
            <v>4/17/2018 9:22:35 AM</v>
          </cell>
          <cell r="E82" t="str">
            <v xml:space="preserve">UK Genetics Testing Network data </v>
          </cell>
          <cell r="F82" t="str">
            <v xml:space="preserve">A collection of data from UK Genetic Testing Network (UKGTN) member laboratories._x000D_
_x000D_
The purpose of the data collection is to gain information on the access and provision to genetic testing provided by UKGTN member laboratories for NHS patients. The outputs from the data analysis supports commissioners in reviewing variation and taking action to improve access where required._x000D_
</v>
          </cell>
          <cell r="I82" t="str">
            <v>Of a confidential or personal nature relating to patients, service users or the public</v>
          </cell>
          <cell r="J82" t="str">
            <v>Directly Commissioned Indicators P0273/01</v>
          </cell>
          <cell r="K82" t="str">
            <v>Chris Dew ( CHDE3 )</v>
          </cell>
          <cell r="L82" t="str">
            <v>Walt Treloar ( WATR1 )</v>
          </cell>
          <cell r="M82" t="str">
            <v>Not sure</v>
          </cell>
          <cell r="O82" t="str">
            <v>Direction (s.254 of Health &amp;amp; Social Care Act 2012)</v>
          </cell>
          <cell r="P82" t="str">
            <v>Data Controller</v>
          </cell>
          <cell r="S82" t="str">
            <v>Processing is necessary for compliance with a legal obligation to which the controller is subject</v>
          </cell>
          <cell r="V82" t="str">
            <v>Yes</v>
          </cell>
          <cell r="W82" t="str">
            <v>Yes</v>
          </cell>
          <cell r="X82" t="str">
            <v>Yes</v>
          </cell>
          <cell r="Y82" t="str">
            <v>Yes</v>
          </cell>
          <cell r="Z82" t="str">
            <v>Yes</v>
          </cell>
          <cell r="AA82" t="str">
            <v>Yes</v>
          </cell>
          <cell r="AB82" t="str">
            <v>Yes</v>
          </cell>
          <cell r="AC82" t="str">
            <v>Yes</v>
          </cell>
          <cell r="AD82" t="str">
            <v>Exception (Please specify)</v>
          </cell>
          <cell r="AE82" t="str">
            <v>To be reviewed annually as part of commissioning of service</v>
          </cell>
          <cell r="AF82" t="str">
            <v>Yes</v>
          </cell>
          <cell r="AH82" t="str">
            <v>IAR0000128</v>
          </cell>
        </row>
        <row r="83">
          <cell r="A83" t="str">
            <v>IAR0000129</v>
          </cell>
          <cell r="B83">
            <v>2</v>
          </cell>
          <cell r="C83" t="str">
            <v>Chris Dew (CHDE3)</v>
          </cell>
          <cell r="D83" t="str">
            <v>4/17/2018 9:21:24 AM</v>
          </cell>
          <cell r="E83" t="str">
            <v>Summary Hospital-level Mortality Indicator (SHMI) data</v>
          </cell>
          <cell r="F83" t="str">
            <v>Statistical data derived from linked HES-ONS data to estimate the risk of mortality in patients treated in hospital</v>
          </cell>
          <cell r="G83">
            <v>42644</v>
          </cell>
          <cell r="I83" t="str">
            <v>Of a confidential or personal nature relating to patients, service users or the public</v>
          </cell>
          <cell r="J83" t="str">
            <v>Directly Commissioned Indicators P0273/01</v>
          </cell>
          <cell r="K83" t="str">
            <v>Chris Dew ( CHDE3 )</v>
          </cell>
          <cell r="L83" t="str">
            <v>Sally Harrison ( SAJO1 )</v>
          </cell>
          <cell r="M83" t="str">
            <v>Not sure</v>
          </cell>
          <cell r="O83" t="str">
            <v>Commencement order</v>
          </cell>
          <cell r="P83" t="str">
            <v>Data Controller</v>
          </cell>
          <cell r="S83" t="str">
            <v>Processing is necessary for compliance with a legal obligation to which the controller is subject</v>
          </cell>
          <cell r="V83" t="str">
            <v>Yes</v>
          </cell>
          <cell r="W83" t="str">
            <v>No</v>
          </cell>
          <cell r="X83" t="str">
            <v>Yes</v>
          </cell>
          <cell r="Y83" t="str">
            <v>Yes</v>
          </cell>
          <cell r="Z83" t="str">
            <v>Yes</v>
          </cell>
          <cell r="AA83" t="str">
            <v>Yes</v>
          </cell>
          <cell r="AB83" t="str">
            <v>Yes</v>
          </cell>
          <cell r="AC83" t="str">
            <v>Yes</v>
          </cell>
          <cell r="AD83" t="str">
            <v>Exception (Please specify)</v>
          </cell>
          <cell r="AE83" t="str">
            <v>Statistical time series retained to enable longer term analyses but reviewed every 3 years</v>
          </cell>
          <cell r="AF83" t="str">
            <v>Yes</v>
          </cell>
          <cell r="AH83" t="str">
            <v>IAR0000129</v>
          </cell>
        </row>
        <row r="84">
          <cell r="A84" t="str">
            <v>IAR0000130</v>
          </cell>
          <cell r="B84">
            <v>8</v>
          </cell>
          <cell r="C84" t="str">
            <v>Steven Webster (STWE1)</v>
          </cell>
          <cell r="D84" t="str">
            <v>4/25/2018 12:19:11 PM</v>
          </cell>
          <cell r="E84" t="str">
            <v>Health Survey for England</v>
          </cell>
          <cell r="F84" t="str">
            <v>Annual sample population survey, monitoring trends in the nation's health, estimating the proportion of people in England who have specified health conditions, and the prevalence of risk factors and behaviours associated with these conditions.</v>
          </cell>
          <cell r="G84">
            <v>39071</v>
          </cell>
          <cell r="I84" t="str">
            <v>Of a confidential or personal nature relating to patients, service users or the public</v>
          </cell>
          <cell r="J84" t="str">
            <v>Population Health Activities P0284/35</v>
          </cell>
          <cell r="K84" t="str">
            <v>Steven Webster ( STWE1 )</v>
          </cell>
          <cell r="L84" t="str">
            <v>Alison Neave ( ALNE1 )</v>
          </cell>
          <cell r="M84" t="str">
            <v>Adaptation or alteration, Alignment or combination, Consultation, Disclosure by transmission, Dissemination or otherwise making available, Erasure or destruction, Not sure, Organisation, Recording, Restriction, Retrieval, Storage, Structuring, Use</v>
          </cell>
          <cell r="O84" t="str">
            <v>Commencement order</v>
          </cell>
          <cell r="P84" t="str">
            <v>Data Controller</v>
          </cell>
          <cell r="S84" t="str">
            <v>The data subject has given consent to the processing of his or her personal data for one or more specific purposes</v>
          </cell>
          <cell r="V84" t="str">
            <v>Yes</v>
          </cell>
          <cell r="W84" t="str">
            <v>No</v>
          </cell>
          <cell r="X84" t="str">
            <v>Yes</v>
          </cell>
          <cell r="Y84" t="str">
            <v>Yes</v>
          </cell>
          <cell r="Z84" t="str">
            <v>Yes</v>
          </cell>
          <cell r="AA84" t="str">
            <v>Yes</v>
          </cell>
          <cell r="AB84" t="str">
            <v>Yes</v>
          </cell>
          <cell r="AC84" t="str">
            <v>Yes</v>
          </cell>
          <cell r="AD84" t="str">
            <v>20 years</v>
          </cell>
          <cell r="AF84" t="str">
            <v>Yes</v>
          </cell>
          <cell r="AH84" t="str">
            <v>IAR0000130</v>
          </cell>
        </row>
        <row r="85">
          <cell r="A85" t="str">
            <v>IAR0000131</v>
          </cell>
          <cell r="B85">
            <v>5</v>
          </cell>
          <cell r="C85" t="str">
            <v>Steven Webster (STWE1)</v>
          </cell>
          <cell r="D85" t="str">
            <v>4/25/2018 12:21:11 PM</v>
          </cell>
          <cell r="E85" t="str">
            <v>Smoking, Drinking and Drug use among young people in England</v>
          </cell>
          <cell r="F85" t="str">
            <v>A regular sample survey of secondary school pupils in England in years 7 to 11 (mostly aged 11 to 15). The survey presents information on the percentage of pupils who have ever smoked, tried alcohol or taken drugs and their attitudes towards these behaviours.  It also includes breakdowns by age, gender, ethnicity and region.</v>
          </cell>
          <cell r="G85">
            <v>38595</v>
          </cell>
          <cell r="I85" t="str">
            <v>Of a confidential or personal nature relating to patients, service users or the public</v>
          </cell>
          <cell r="J85" t="str">
            <v>Population Health Activities P0284/35</v>
          </cell>
          <cell r="K85" t="str">
            <v>Steven Webster ( STWE1 )</v>
          </cell>
          <cell r="L85" t="str">
            <v>Paul Niblett ( PANI2 )</v>
          </cell>
          <cell r="M85" t="str">
            <v>Adaptation or alteration, Alignment or combination, Consultation, Disclosure by transmission, Dissemination or otherwise making available, Erasure or destruction, Not sure, Organisation, Recording, Restriction, Retrieval, Storage, Structuring, Use</v>
          </cell>
          <cell r="O85" t="str">
            <v>Commencement order</v>
          </cell>
          <cell r="P85" t="str">
            <v>Data Controller</v>
          </cell>
          <cell r="S85" t="str">
            <v>The data subject has given consent to the processing of his or her personal data for one or more specific purposes</v>
          </cell>
          <cell r="V85" t="str">
            <v>Yes</v>
          </cell>
          <cell r="W85" t="str">
            <v>No</v>
          </cell>
          <cell r="X85" t="str">
            <v>Yes</v>
          </cell>
          <cell r="Y85" t="str">
            <v>Yes</v>
          </cell>
          <cell r="Z85" t="str">
            <v>Yes</v>
          </cell>
          <cell r="AA85" t="str">
            <v>Yes</v>
          </cell>
          <cell r="AB85" t="str">
            <v>Yes</v>
          </cell>
          <cell r="AC85" t="str">
            <v>Yes</v>
          </cell>
          <cell r="AD85" t="str">
            <v>20 years</v>
          </cell>
          <cell r="AF85" t="str">
            <v>Yes</v>
          </cell>
          <cell r="AH85" t="str">
            <v>IAR0000131</v>
          </cell>
        </row>
        <row r="86">
          <cell r="A86" t="str">
            <v>IAR0000132</v>
          </cell>
          <cell r="B86">
            <v>5</v>
          </cell>
          <cell r="C86" t="str">
            <v>Steven Webster (STWE1)</v>
          </cell>
          <cell r="D86" t="str">
            <v>4/25/2018 12:22:17 PM</v>
          </cell>
          <cell r="E86" t="str">
            <v>Adult Psychiatric Morbidity Survey</v>
          </cell>
          <cell r="F86" t="str">
            <v xml:space="preserve">A periodic (7 yearly) survey series providing data on the prevalence of both treated and untreated psychiatric disorders in the English adult population (aged 16 and over). </v>
          </cell>
          <cell r="G86">
            <v>39840</v>
          </cell>
          <cell r="I86" t="str">
            <v>Of a confidential or personal nature relating to patients, service users or the public</v>
          </cell>
          <cell r="J86" t="str">
            <v>Population Health Activities P0284/35</v>
          </cell>
          <cell r="K86" t="str">
            <v>Steven Webster ( STWE1 )</v>
          </cell>
          <cell r="L86" t="str">
            <v>Alison Neave ( ALNE1 )</v>
          </cell>
          <cell r="M86" t="str">
            <v>Adaptation or alteration, Alignment or combination, Consultation, Disclosure by transmission, Dissemination or otherwise making available, Erasure or destruction, Not sure, Organisation, Recording, Restriction, Retrieval, Storage, Structuring, Use</v>
          </cell>
          <cell r="O86" t="str">
            <v>Commencement order</v>
          </cell>
          <cell r="P86" t="str">
            <v>Data Controller</v>
          </cell>
          <cell r="S86" t="str">
            <v>The data subject has given consent to the processing of his or her personal data for one or more specific purposes</v>
          </cell>
          <cell r="V86" t="str">
            <v>Yes</v>
          </cell>
          <cell r="W86" t="str">
            <v>No</v>
          </cell>
          <cell r="X86" t="str">
            <v>Yes</v>
          </cell>
          <cell r="Y86" t="str">
            <v>Yes</v>
          </cell>
          <cell r="Z86" t="str">
            <v>Yes</v>
          </cell>
          <cell r="AA86" t="str">
            <v>Yes</v>
          </cell>
          <cell r="AB86" t="str">
            <v>Yes</v>
          </cell>
          <cell r="AC86" t="str">
            <v>Yes</v>
          </cell>
          <cell r="AD86" t="str">
            <v>20 years</v>
          </cell>
          <cell r="AF86" t="str">
            <v>Yes</v>
          </cell>
          <cell r="AH86" t="str">
            <v>IAR0000132</v>
          </cell>
        </row>
        <row r="87">
          <cell r="A87" t="str">
            <v>IAR0000133</v>
          </cell>
          <cell r="B87">
            <v>6</v>
          </cell>
          <cell r="C87" t="str">
            <v>Steven Webster (STWE1)</v>
          </cell>
          <cell r="D87" t="str">
            <v>4/25/2018 12:22:59 PM</v>
          </cell>
          <cell r="E87" t="str">
            <v>Adult Dental Health Survey</v>
          </cell>
          <cell r="F87" t="str">
            <v>This periodic (10 yearly) survey gives a picture of the dental health of the adult population and how this has changed over time.</v>
          </cell>
          <cell r="G87">
            <v>40520</v>
          </cell>
          <cell r="I87" t="str">
            <v>Of a confidential or personal nature relating to patients, service users or the public</v>
          </cell>
          <cell r="J87" t="str">
            <v>Population Health Activities P0284/35</v>
          </cell>
          <cell r="K87" t="str">
            <v>Steven Webster ( STWE1 )</v>
          </cell>
          <cell r="L87" t="str">
            <v>Alison Neave ( ALNE1 )</v>
          </cell>
          <cell r="M87" t="str">
            <v>Adaptation or alteration, Alignment or combination, Consultation, Disclosure by transmission, Dissemination or otherwise making available, Erasure or destruction, Not sure, Organisation, Recording, Restriction, Retrieval, Storage, Structuring, Use</v>
          </cell>
          <cell r="O87" t="str">
            <v>Commencement order</v>
          </cell>
          <cell r="P87" t="str">
            <v>Data Controller</v>
          </cell>
          <cell r="S87" t="str">
            <v>The data subject has given consent to the processing of his or her personal data for one or more specific purposes</v>
          </cell>
          <cell r="V87" t="str">
            <v>Yes</v>
          </cell>
          <cell r="W87" t="str">
            <v>No</v>
          </cell>
          <cell r="X87" t="str">
            <v>Yes</v>
          </cell>
          <cell r="Y87" t="str">
            <v>Yes</v>
          </cell>
          <cell r="Z87" t="str">
            <v>Yes</v>
          </cell>
          <cell r="AA87" t="str">
            <v>Yes</v>
          </cell>
          <cell r="AB87" t="str">
            <v>Yes</v>
          </cell>
          <cell r="AC87" t="str">
            <v>Yes</v>
          </cell>
          <cell r="AD87" t="str">
            <v>20 years</v>
          </cell>
          <cell r="AF87" t="str">
            <v>Yes</v>
          </cell>
          <cell r="AH87" t="str">
            <v>IAR0000133</v>
          </cell>
        </row>
        <row r="88">
          <cell r="A88" t="str">
            <v>IAR0000134</v>
          </cell>
          <cell r="B88">
            <v>7</v>
          </cell>
          <cell r="C88" t="str">
            <v>Steven Webster (STWE1)</v>
          </cell>
          <cell r="D88" t="str">
            <v>4/25/2018 12:23:50 PM</v>
          </cell>
          <cell r="E88" t="str">
            <v>Children's Dental Health Survey</v>
          </cell>
          <cell r="F88" t="str">
            <v>This periodic (10 yearly) survey gives a picture of the dental health of children in the population and how this has changed over time. It collects information about the condition of children's teeth, dental hygiene, oral health attitudes and behaviours and dental care received.</v>
          </cell>
          <cell r="G88">
            <v>42082</v>
          </cell>
          <cell r="I88" t="str">
            <v>Of a confidential or personal nature relating to patients, service users or the public</v>
          </cell>
          <cell r="J88" t="str">
            <v>Population Health Activities P0284/35</v>
          </cell>
          <cell r="K88" t="str">
            <v>Steven Webster ( STWE1 )</v>
          </cell>
          <cell r="L88" t="str">
            <v>Alison Neave ( ALNE1 )</v>
          </cell>
          <cell r="M88" t="str">
            <v>Adaptation or alteration, Alignment or combination, Consultation, Disclosure by transmission, Dissemination or otherwise making available, Erasure or destruction, Not sure, Organisation, Recording, Restriction, Retrieval, Storage, Structuring, Use</v>
          </cell>
          <cell r="O88" t="str">
            <v>Commencement order</v>
          </cell>
          <cell r="P88" t="str">
            <v>Data Controller</v>
          </cell>
          <cell r="S88" t="str">
            <v>The data subject has given consent to the processing of his or her personal data for one or more specific purposes</v>
          </cell>
          <cell r="V88" t="str">
            <v>Yes</v>
          </cell>
          <cell r="W88" t="str">
            <v>No</v>
          </cell>
          <cell r="X88" t="str">
            <v>Yes</v>
          </cell>
          <cell r="Y88" t="str">
            <v>Yes</v>
          </cell>
          <cell r="Z88" t="str">
            <v>Yes</v>
          </cell>
          <cell r="AA88" t="str">
            <v>Yes</v>
          </cell>
          <cell r="AB88" t="str">
            <v>Yes</v>
          </cell>
          <cell r="AC88" t="str">
            <v>Yes</v>
          </cell>
          <cell r="AD88" t="str">
            <v>20 years</v>
          </cell>
          <cell r="AF88" t="str">
            <v>Yes</v>
          </cell>
          <cell r="AH88" t="str">
            <v>IAR0000134</v>
          </cell>
        </row>
        <row r="89">
          <cell r="A89" t="str">
            <v>IAR0000135</v>
          </cell>
          <cell r="B89">
            <v>8</v>
          </cell>
          <cell r="C89" t="str">
            <v>Steven Webster (STWE1)</v>
          </cell>
          <cell r="D89" t="str">
            <v>4/25/2018 12:24:34 PM</v>
          </cell>
          <cell r="E89" t="str">
            <v>Mental health of children and young people in Great Britain</v>
          </cell>
          <cell r="F89" t="str">
            <v>This periodic survey measures the prevalence of mental disorders among children and notes any changes since the previous survey. It also provides profiles of children in each of the main disorder categories.</v>
          </cell>
          <cell r="G89">
            <v>38595</v>
          </cell>
          <cell r="I89" t="str">
            <v>Of a confidential or personal nature relating to patients, service users or the public</v>
          </cell>
          <cell r="J89" t="str">
            <v>Population Health Activities P0284/35</v>
          </cell>
          <cell r="K89" t="str">
            <v>Steven Webster ( STWE1 )</v>
          </cell>
          <cell r="L89" t="str">
            <v>Alison Neave ( ALNE1 )</v>
          </cell>
          <cell r="M89" t="str">
            <v>Adaptation or alteration, Alignment or combination, Consultation, Disclosure by transmission, Dissemination or otherwise making available, Erasure or destruction, Not sure, Organisation, Recording, Restriction, Retrieval, Storage, Structuring, Use</v>
          </cell>
          <cell r="O89" t="str">
            <v>Commencement order</v>
          </cell>
          <cell r="P89" t="str">
            <v>Data Controller</v>
          </cell>
          <cell r="S89" t="str">
            <v>The data subject has given consent to the processing of his or her personal data for one or more specific purposes</v>
          </cell>
          <cell r="V89" t="str">
            <v>Yes</v>
          </cell>
          <cell r="W89" t="str">
            <v>No</v>
          </cell>
          <cell r="X89" t="str">
            <v>Yes</v>
          </cell>
          <cell r="Y89" t="str">
            <v>Yes</v>
          </cell>
          <cell r="Z89" t="str">
            <v>Yes</v>
          </cell>
          <cell r="AA89" t="str">
            <v>Yes</v>
          </cell>
          <cell r="AB89" t="str">
            <v>Yes</v>
          </cell>
          <cell r="AC89" t="str">
            <v>Yes</v>
          </cell>
          <cell r="AD89" t="str">
            <v>20 years</v>
          </cell>
          <cell r="AF89" t="str">
            <v>Yes</v>
          </cell>
          <cell r="AH89" t="str">
            <v>IAR0000135</v>
          </cell>
        </row>
        <row r="90">
          <cell r="A90" t="str">
            <v>IAR0000136</v>
          </cell>
          <cell r="B90">
            <v>9</v>
          </cell>
          <cell r="C90" t="str">
            <v>Steven Webster (STWE1)</v>
          </cell>
          <cell r="D90" t="str">
            <v>4/25/2018 12:25:17 PM</v>
          </cell>
          <cell r="E90" t="str">
            <v>What about YOUth? survey</v>
          </cell>
          <cell r="F90" t="str">
            <v>A new survey designed to collect robust local authority (LA) level data on a range of health behaviours amongst 15 year-olds. Data has been collected on general health, diet, use of free time, physical activity, smoking, drinking, emotional wellbeing, drugs and bullying.</v>
          </cell>
          <cell r="G90">
            <v>42346</v>
          </cell>
          <cell r="I90" t="str">
            <v>Of a confidential or personal nature relating to patients, service users or the public</v>
          </cell>
          <cell r="J90" t="str">
            <v>Population Health Activities P0284/35</v>
          </cell>
          <cell r="K90" t="str">
            <v>Steven Webster ( STWE1 )</v>
          </cell>
          <cell r="L90" t="str">
            <v>Paul Niblett ( PANI2 )</v>
          </cell>
          <cell r="M90" t="str">
            <v>Adaptation or alteration, Alignment or combination, Consultation, Disclosure by transmission, Dissemination or otherwise making available, Erasure or destruction, Not sure, Organisation, Recording, Restriction, Retrieval, Storage, Structuring, Use</v>
          </cell>
          <cell r="O90" t="str">
            <v>Commencement order</v>
          </cell>
          <cell r="P90" t="str">
            <v>Data Controller</v>
          </cell>
          <cell r="S90" t="str">
            <v>The data subject has given consent to the processing of his or her personal data for one or more specific purposes</v>
          </cell>
          <cell r="V90" t="str">
            <v>Yes</v>
          </cell>
          <cell r="W90" t="str">
            <v>No</v>
          </cell>
          <cell r="X90" t="str">
            <v>Yes</v>
          </cell>
          <cell r="Y90" t="str">
            <v>Yes</v>
          </cell>
          <cell r="Z90" t="str">
            <v>Yes</v>
          </cell>
          <cell r="AA90" t="str">
            <v>Yes</v>
          </cell>
          <cell r="AB90" t="str">
            <v>Yes</v>
          </cell>
          <cell r="AC90" t="str">
            <v>Yes</v>
          </cell>
          <cell r="AD90" t="str">
            <v>20 years</v>
          </cell>
          <cell r="AF90" t="str">
            <v>No</v>
          </cell>
          <cell r="AH90" t="str">
            <v>IAR0000136</v>
          </cell>
        </row>
        <row r="91">
          <cell r="A91" t="str">
            <v>IAR0000137</v>
          </cell>
          <cell r="B91">
            <v>6</v>
          </cell>
          <cell r="C91" t="str">
            <v>Tony Childs (TOCH1)</v>
          </cell>
          <cell r="D91" t="str">
            <v>4/26/2018 9:41:45 AM</v>
          </cell>
          <cell r="E91" t="str">
            <v>Safeguarding Adults Collection (SAC)</v>
          </cell>
          <cell r="F91" t="str">
            <v>Aggregated annual collection from 152 Local Authorities in England to establish the number of safeguarding enquiries and subsequent investigations</v>
          </cell>
          <cell r="G91">
            <v>42095</v>
          </cell>
          <cell r="H91">
            <v>45747</v>
          </cell>
          <cell r="I91" t="str">
            <v>Relating to non- confidential/ non- personal data</v>
          </cell>
          <cell r="J91" t="str">
            <v>Social Care Statistics Activities P0274/01</v>
          </cell>
          <cell r="K91" t="str">
            <v>Tony Childs ( TOCH1 )</v>
          </cell>
          <cell r="L91" t="str">
            <v>Jim Butler</v>
          </cell>
          <cell r="M91" t="str">
            <v>Dissemination or otherwise making available, Recording, Storage, Use</v>
          </cell>
          <cell r="O91" t="str">
            <v>Commencement order</v>
          </cell>
          <cell r="P91" t="str">
            <v>Data Controller</v>
          </cell>
          <cell r="S91" t="str">
            <v>The data subject has given consent to the processing of his or her personal data for one or more specific purposes</v>
          </cell>
          <cell r="V91" t="str">
            <v>Yes</v>
          </cell>
          <cell r="W91" t="str">
            <v>No</v>
          </cell>
          <cell r="X91" t="str">
            <v>No</v>
          </cell>
          <cell r="Y91" t="str">
            <v>Yes</v>
          </cell>
          <cell r="Z91" t="str">
            <v>No</v>
          </cell>
          <cell r="AA91" t="str">
            <v>Yes</v>
          </cell>
          <cell r="AB91" t="str">
            <v>Yes</v>
          </cell>
          <cell r="AC91" t="str">
            <v>Yes</v>
          </cell>
          <cell r="AD91" t="str">
            <v>8 years</v>
          </cell>
          <cell r="AF91" t="str">
            <v>Yes</v>
          </cell>
          <cell r="AG91" t="str">
            <v>No</v>
          </cell>
          <cell r="AH91" t="e">
            <v>#N/A</v>
          </cell>
        </row>
        <row r="92">
          <cell r="A92" t="str">
            <v>IAR0000138</v>
          </cell>
          <cell r="B92">
            <v>7</v>
          </cell>
          <cell r="C92" t="str">
            <v>Steven Webster (STWE1)</v>
          </cell>
          <cell r="D92" t="str">
            <v>4/25/2018 12:26:12 PM</v>
          </cell>
          <cell r="E92" t="str">
            <v>Survey of Carers in Households - England</v>
          </cell>
          <cell r="F92" t="str">
            <v>Survey of the prevalence of caring in England, the demographic profile of carers, the impact of caring duties upon the carer, details of the services carers receive and a profile of the cared for people; excludes people providing care in a professional capacity.</v>
          </cell>
          <cell r="G92">
            <v>40526</v>
          </cell>
          <cell r="I92" t="str">
            <v>Of a confidential or personal nature relating to patients, service users or the public</v>
          </cell>
          <cell r="J92" t="str">
            <v>Population Health Activities P0284/35</v>
          </cell>
          <cell r="K92" t="str">
            <v>Steven Webster ( STWE1 )</v>
          </cell>
          <cell r="L92" t="str">
            <v>Alison Neave ( ALNE1 )</v>
          </cell>
          <cell r="M92" t="str">
            <v>Adaptation or alteration, Alignment or combination, Consultation, Disclosure by transmission, Dissemination or otherwise making available, Erasure or destruction, Not sure, Organisation, Recording, Restriction, Retrieval, Storage, Structuring, Use</v>
          </cell>
          <cell r="O92" t="str">
            <v>Commencement order</v>
          </cell>
          <cell r="P92" t="str">
            <v>Data Controller</v>
          </cell>
          <cell r="S92" t="str">
            <v>The data subject has given consent to the processing of his or her personal data for one or more specific purposes</v>
          </cell>
          <cell r="V92" t="str">
            <v>Yes</v>
          </cell>
          <cell r="W92" t="str">
            <v>No</v>
          </cell>
          <cell r="X92" t="str">
            <v>Yes</v>
          </cell>
          <cell r="Y92" t="str">
            <v>Yes</v>
          </cell>
          <cell r="Z92" t="str">
            <v>Yes</v>
          </cell>
          <cell r="AA92" t="str">
            <v>Yes</v>
          </cell>
          <cell r="AB92" t="str">
            <v>Yes</v>
          </cell>
          <cell r="AC92" t="str">
            <v>Yes</v>
          </cell>
          <cell r="AD92" t="str">
            <v>20 years</v>
          </cell>
          <cell r="AF92" t="str">
            <v>No</v>
          </cell>
          <cell r="AH92" t="str">
            <v>IAR0000138</v>
          </cell>
        </row>
        <row r="93">
          <cell r="A93" t="str">
            <v>IAR0000139</v>
          </cell>
          <cell r="B93">
            <v>6</v>
          </cell>
          <cell r="C93" t="str">
            <v>Steven Webster (STWE1)</v>
          </cell>
          <cell r="D93" t="str">
            <v>4/25/2018 12:27:46 PM</v>
          </cell>
          <cell r="E93" t="str">
            <v>National Child Measurement Programme</v>
          </cell>
          <cell r="F93" t="str">
            <v>The National Child Measurement Programme (NCMP) measures the height and weight of children in reception class (aged 4 to 5) and year 6 (aged 10 to 11), to assess overweight and obesity levels in children within primary schools. Data are collected annually from over 1 million children.</v>
          </cell>
          <cell r="G93">
            <v>39499</v>
          </cell>
          <cell r="I93" t="str">
            <v>Of a confidential or personal nature relating to patients, service users or the public</v>
          </cell>
          <cell r="J93" t="str">
            <v>Population Health Activities P0284/35</v>
          </cell>
          <cell r="K93" t="str">
            <v>Steven Webster ( STWE1 )</v>
          </cell>
          <cell r="L93" t="str">
            <v>Paul Niblett ( PANI2 )</v>
          </cell>
          <cell r="M93" t="str">
            <v>Adaptation or alteration, Alignment or combination, Consultation, Disclosure by transmission, Dissemination or otherwise making available, Erasure or destruction, Not sure, Organisation, Recording, Restriction, Retrieval, Storage, Structuring, Use</v>
          </cell>
          <cell r="O93" t="str">
            <v>Commencement order</v>
          </cell>
          <cell r="P93" t="str">
            <v>Joint Data Controller</v>
          </cell>
          <cell r="Q93" t="str">
            <v>Other (Please specify)</v>
          </cell>
          <cell r="R93" t="str">
            <v>PHE</v>
          </cell>
          <cell r="S93" t="str">
            <v>Processing is necessary for compliance with a legal obligation to which the controller is subject</v>
          </cell>
          <cell r="V93" t="str">
            <v>Yes</v>
          </cell>
          <cell r="W93" t="str">
            <v>Yes</v>
          </cell>
          <cell r="X93" t="str">
            <v>Yes</v>
          </cell>
          <cell r="Y93" t="str">
            <v>Yes</v>
          </cell>
          <cell r="Z93" t="str">
            <v>Yes</v>
          </cell>
          <cell r="AA93" t="str">
            <v>Yes</v>
          </cell>
          <cell r="AB93" t="str">
            <v>Yes</v>
          </cell>
          <cell r="AC93" t="str">
            <v>Yes</v>
          </cell>
          <cell r="AD93" t="str">
            <v>20 years</v>
          </cell>
          <cell r="AF93" t="str">
            <v>Yes</v>
          </cell>
          <cell r="AH93" t="str">
            <v>IAR0000139</v>
          </cell>
        </row>
        <row r="94">
          <cell r="A94" t="str">
            <v>IAR0000140</v>
          </cell>
          <cell r="B94">
            <v>4</v>
          </cell>
          <cell r="C94" t="str">
            <v>Steven Webster (STWE1)</v>
          </cell>
          <cell r="D94" t="str">
            <v>4/25/2018 12:29:56 PM</v>
          </cell>
          <cell r="E94" t="str">
            <v>Statistics on NHS Stop Smoking Services - England</v>
          </cell>
          <cell r="F94" t="str">
            <v>Quarterly report presenting results from the monitoring of the NHS Stop Smoking Services in England. Reports on the number of people setting a quit date and those  who successfully quit at the 4 week follow-up. Also includes analyses of the key measures of the service including pregnant women, breakdowns by ethnic group and type of pharmacotherapy received. The results are given at national, regional and local authority levels</v>
          </cell>
          <cell r="G94">
            <v>38651</v>
          </cell>
          <cell r="I94" t="str">
            <v>Relating to non- confidential/ non- personal data</v>
          </cell>
          <cell r="J94" t="str">
            <v>Population Health Activities P0284/35</v>
          </cell>
          <cell r="K94" t="str">
            <v>Steven Webster ( STWE1 )</v>
          </cell>
          <cell r="L94" t="str">
            <v>Paul Niblett ( PANI2 )</v>
          </cell>
          <cell r="AA94" t="str">
            <v>No</v>
          </cell>
          <cell r="AB94" t="str">
            <v>Yes</v>
          </cell>
          <cell r="AC94" t="str">
            <v>Yes</v>
          </cell>
          <cell r="AD94" t="str">
            <v>20 years</v>
          </cell>
          <cell r="AF94" t="str">
            <v>Yes</v>
          </cell>
          <cell r="AG94" t="str">
            <v>No</v>
          </cell>
          <cell r="AH94" t="e">
            <v>#N/A</v>
          </cell>
        </row>
        <row r="95">
          <cell r="A95" t="str">
            <v>IAR0000141</v>
          </cell>
          <cell r="B95">
            <v>5</v>
          </cell>
          <cell r="C95" t="str">
            <v>Tony Childs (TOCH1)</v>
          </cell>
          <cell r="D95" t="str">
            <v>4/26/2018 9:43:11 AM</v>
          </cell>
          <cell r="E95" t="str">
            <v>Guardianship under the Mental Health Act</v>
          </cell>
          <cell r="F95" t="str">
            <v>Aggregated annual collection from 152 Local Authorities in England to establish the number of Guardianships recorded and managed under the Mental Health Act.</v>
          </cell>
          <cell r="G95">
            <v>37712</v>
          </cell>
          <cell r="H95">
            <v>45747</v>
          </cell>
          <cell r="I95" t="str">
            <v>Of a confidential or personal nature relating to patients, service users or the public</v>
          </cell>
          <cell r="J95" t="str">
            <v>Social Care Statistics Activities P0274/01</v>
          </cell>
          <cell r="K95" t="str">
            <v>Tony Childs ( TOCH1 )</v>
          </cell>
          <cell r="L95" t="str">
            <v>jim butler</v>
          </cell>
          <cell r="M95" t="str">
            <v>Dissemination or otherwise making available, Recording, Storage, Use</v>
          </cell>
          <cell r="O95" t="str">
            <v>Commencement order</v>
          </cell>
          <cell r="P95" t="str">
            <v>Data Controller</v>
          </cell>
          <cell r="S95" t="str">
            <v>Processing is necessary for compliance with a legal obligation to which the controller is subject, The data subject has given consent to the processing of his or her personal data for one or more specific purposes</v>
          </cell>
          <cell r="V95" t="str">
            <v>Yes</v>
          </cell>
          <cell r="W95" t="str">
            <v>No</v>
          </cell>
          <cell r="X95" t="str">
            <v>No</v>
          </cell>
          <cell r="Y95" t="str">
            <v>Yes</v>
          </cell>
          <cell r="Z95" t="str">
            <v>No</v>
          </cell>
          <cell r="AA95" t="str">
            <v>Yes</v>
          </cell>
          <cell r="AB95" t="str">
            <v>Yes</v>
          </cell>
          <cell r="AC95" t="str">
            <v>Yes</v>
          </cell>
          <cell r="AD95" t="str">
            <v>8 years</v>
          </cell>
          <cell r="AF95" t="str">
            <v>No</v>
          </cell>
          <cell r="AH95" t="e">
            <v>#N/A</v>
          </cell>
        </row>
        <row r="96">
          <cell r="A96" t="str">
            <v>IAR0000142</v>
          </cell>
          <cell r="B96">
            <v>5</v>
          </cell>
          <cell r="C96" t="str">
            <v>Tony Childs (TOCH1)</v>
          </cell>
          <cell r="D96" t="str">
            <v>4/26/2018 9:42:21 AM</v>
          </cell>
          <cell r="E96" t="str">
            <v>Deferred Payment Agreements</v>
          </cell>
          <cell r="F96" t="str">
            <v>Aggregated annual collection from 152 Local Authorities in England to establish the number of deferred payment agreements managed by councils and the value of these</v>
          </cell>
          <cell r="G96">
            <v>42095</v>
          </cell>
          <cell r="H96">
            <v>45747</v>
          </cell>
          <cell r="I96" t="str">
            <v>Relating to non- confidential/ non- personal data</v>
          </cell>
          <cell r="J96" t="str">
            <v>Social Care Statistics Activities P0274/01</v>
          </cell>
          <cell r="K96" t="str">
            <v>Tony Childs ( TOCH1 )</v>
          </cell>
          <cell r="L96" t="str">
            <v>Jim Butler</v>
          </cell>
          <cell r="M96" t="str">
            <v>Dissemination or otherwise making available, Recording, Storage, Use</v>
          </cell>
          <cell r="O96" t="str">
            <v>Commencement order</v>
          </cell>
          <cell r="P96" t="str">
            <v>Data Controller</v>
          </cell>
          <cell r="S96" t="str">
            <v>The data subject has given consent to the processing of his or her personal data for one or more specific purposes</v>
          </cell>
          <cell r="V96" t="str">
            <v>Yes</v>
          </cell>
          <cell r="W96" t="str">
            <v>No</v>
          </cell>
          <cell r="X96" t="str">
            <v>No</v>
          </cell>
          <cell r="Y96" t="str">
            <v>Yes</v>
          </cell>
          <cell r="Z96" t="str">
            <v>No</v>
          </cell>
          <cell r="AA96" t="str">
            <v>Yes</v>
          </cell>
          <cell r="AB96" t="str">
            <v>Yes</v>
          </cell>
          <cell r="AC96" t="str">
            <v>Yes</v>
          </cell>
          <cell r="AD96" t="str">
            <v>8 years</v>
          </cell>
          <cell r="AF96" t="str">
            <v>Yes</v>
          </cell>
          <cell r="AG96" t="str">
            <v>No</v>
          </cell>
          <cell r="AH96" t="e">
            <v>#N/A</v>
          </cell>
        </row>
        <row r="97">
          <cell r="A97" t="str">
            <v>IAR0000143</v>
          </cell>
          <cell r="B97">
            <v>6</v>
          </cell>
          <cell r="C97" t="str">
            <v>Tony Childs (TOCH1)</v>
          </cell>
          <cell r="D97" t="str">
            <v>4/26/2018 9:46:00 AM</v>
          </cell>
          <cell r="E97" t="str">
            <v>Blind and Partially Sighted People Register</v>
          </cell>
          <cell r="F97" t="str">
            <v>Aggregated triennial collection from 152 Local Authorities in England to establish the number of people registered as blind or partially sighted</v>
          </cell>
          <cell r="G97">
            <v>37712</v>
          </cell>
          <cell r="H97">
            <v>43921</v>
          </cell>
          <cell r="I97" t="str">
            <v>Relating to non- confidential/ non- personal data</v>
          </cell>
          <cell r="J97" t="str">
            <v>Social Care Statistics Activities P0274/01</v>
          </cell>
          <cell r="K97" t="str">
            <v>Tony Childs ( TOCH1 )</v>
          </cell>
          <cell r="L97" t="str">
            <v>Sarah Liley</v>
          </cell>
          <cell r="M97" t="str">
            <v>Dissemination or otherwise making available, Recording, Storage, Use</v>
          </cell>
          <cell r="O97" t="str">
            <v>Commencement order</v>
          </cell>
          <cell r="P97" t="str">
            <v>Data Controller</v>
          </cell>
          <cell r="S97" t="str">
            <v>The data subject has given consent to the processing of his or her personal data for one or more specific purposes</v>
          </cell>
          <cell r="V97" t="str">
            <v>Yes</v>
          </cell>
          <cell r="W97" t="str">
            <v>No</v>
          </cell>
          <cell r="X97" t="str">
            <v>No</v>
          </cell>
          <cell r="Y97" t="str">
            <v>Yes</v>
          </cell>
          <cell r="Z97" t="str">
            <v>No</v>
          </cell>
          <cell r="AA97" t="str">
            <v>Yes</v>
          </cell>
          <cell r="AB97" t="str">
            <v>Yes</v>
          </cell>
          <cell r="AC97" t="str">
            <v>Yes</v>
          </cell>
          <cell r="AD97" t="str">
            <v>8 years</v>
          </cell>
          <cell r="AF97" t="str">
            <v>Yes</v>
          </cell>
          <cell r="AG97" t="str">
            <v>No</v>
          </cell>
          <cell r="AH97" t="e">
            <v>#N/A</v>
          </cell>
        </row>
        <row r="98">
          <cell r="A98" t="str">
            <v>IAR0000144</v>
          </cell>
          <cell r="B98">
            <v>19</v>
          </cell>
          <cell r="C98" t="str">
            <v>Dave Lockett (DALO2)</v>
          </cell>
          <cell r="D98">
            <v>43164.736932870372</v>
          </cell>
          <cell r="E98" t="str">
            <v>Spine Core user information</v>
          </cell>
          <cell r="F98" t="str">
            <v>User-data held within SPINE only for the purposes of registration, service management and audit. There are 3 data sets in this information asset:_x000D_
_x000D_
1. Spine user-audit data:  User Unique Identity and system-addressing information, used to record and analyse user-activity._x000D_
_x000D_
2. MESH-user data:  key user-attributes required to use the Message Exchange for Social Care and Health (MESH) and MESH Online Enquiry Service (MOLES)._x000D_
_x000D_
3. SDS-user data:  a cached copy of the Spine Directory from Care Identity Service (CIS), used to confirm key user-attributes during the processing of SPINE services.</v>
          </cell>
          <cell r="G98">
            <v>41904</v>
          </cell>
          <cell r="I98" t="str">
            <v>Of a confidential or personal nature relating to patients, service users or the public</v>
          </cell>
          <cell r="J98" t="str">
            <v>Spine - DDC P0050/12</v>
          </cell>
          <cell r="K98" t="str">
            <v>Dave Lockett ( DALO2 )</v>
          </cell>
          <cell r="L98" t="str">
            <v>Neil Gibbs ( NEGI1 )</v>
          </cell>
          <cell r="M98" t="str">
            <v>Recording</v>
          </cell>
          <cell r="O98" t="str">
            <v>Direction (s.254 of Health &amp;amp; Social Care Act 2012)</v>
          </cell>
          <cell r="P98" t="str">
            <v>Data Controller</v>
          </cell>
          <cell r="S98" t="str">
            <v>Processing is necessary for compliance with a legal obligation to which the controller is subject, Processing is necessary for the performance of a task carried out in the public interest or in the exercise of official authority vested in the controller, Processing is necessary in order to protect the vital interests of the data subject or of another natural person</v>
          </cell>
          <cell r="V98" t="str">
            <v>Yes</v>
          </cell>
          <cell r="W98" t="str">
            <v>No</v>
          </cell>
          <cell r="X98" t="str">
            <v>Yes</v>
          </cell>
          <cell r="Y98" t="str">
            <v>No</v>
          </cell>
          <cell r="Z98" t="str">
            <v>Yes</v>
          </cell>
          <cell r="AA98" t="str">
            <v>Yes</v>
          </cell>
          <cell r="AB98" t="str">
            <v>Yes</v>
          </cell>
          <cell r="AC98" t="str">
            <v>Yes</v>
          </cell>
          <cell r="AD98" t="str">
            <v>Exception (Please specify)</v>
          </cell>
          <cell r="AE98" t="str">
            <v>Spine user-audit data, which references application data, is retained for 30 years, as application data is held for 30 years after a patient's death.</v>
          </cell>
          <cell r="AF98" t="str">
            <v>No</v>
          </cell>
          <cell r="AH98" t="e">
            <v>#N/A</v>
          </cell>
        </row>
        <row r="99">
          <cell r="A99" t="str">
            <v>IAR0000146</v>
          </cell>
          <cell r="B99">
            <v>3</v>
          </cell>
          <cell r="C99" t="str">
            <v>Steven Webster (STWE1)</v>
          </cell>
          <cell r="D99" t="str">
            <v>4/25/2018 12:35:29 PM</v>
          </cell>
          <cell r="E99" t="str">
            <v>Statistics on Women's Smoking Status at Time of Delivery, England</v>
          </cell>
          <cell r="F99" t="str">
            <v xml:space="preserve">quarterly publication providing a measure of the prevalence of smoking among pregnant women at Commissioning Region, Area Team and Clinical Commissioning Group level. </v>
          </cell>
          <cell r="G99">
            <v>41151</v>
          </cell>
          <cell r="I99" t="str">
            <v>Relating to non- confidential/ non- personal data</v>
          </cell>
          <cell r="J99" t="str">
            <v>Population Health Activities P0284/35</v>
          </cell>
          <cell r="K99" t="str">
            <v>Steven Webster ( STWE1 )</v>
          </cell>
          <cell r="L99" t="str">
            <v>Paul Niblett ( PANI2 )</v>
          </cell>
          <cell r="AA99" t="str">
            <v>No</v>
          </cell>
          <cell r="AB99" t="str">
            <v>Yes</v>
          </cell>
          <cell r="AC99" t="str">
            <v>Yes</v>
          </cell>
          <cell r="AD99" t="str">
            <v>20 years</v>
          </cell>
          <cell r="AF99" t="str">
            <v>Yes</v>
          </cell>
          <cell r="AG99" t="str">
            <v>No</v>
          </cell>
          <cell r="AH99" t="e">
            <v>#N/A</v>
          </cell>
        </row>
        <row r="100">
          <cell r="A100" t="str">
            <v>IAR0000147</v>
          </cell>
          <cell r="B100">
            <v>6</v>
          </cell>
          <cell r="C100" t="str">
            <v>Tony Childs (TOCH1)</v>
          </cell>
          <cell r="D100" t="str">
            <v>4/26/2018 9:46:49 AM</v>
          </cell>
          <cell r="E100" t="str">
            <v xml:space="preserve">Adult Social Care Finance Return </v>
          </cell>
          <cell r="F100" t="str">
            <v>Aggregated annual collection from 152 Local Authorities in England to establish the financial data relating to social care</v>
          </cell>
          <cell r="G100">
            <v>41730</v>
          </cell>
          <cell r="H100">
            <v>45747</v>
          </cell>
          <cell r="I100" t="str">
            <v>Relating to non- confidential/ non- personal data</v>
          </cell>
          <cell r="J100" t="str">
            <v>Social Care Statistics Activities P0274/01</v>
          </cell>
          <cell r="K100" t="str">
            <v>Tony Childs ( TOCH1 )</v>
          </cell>
          <cell r="L100" t="str">
            <v>jim butler</v>
          </cell>
          <cell r="M100" t="str">
            <v>Dissemination or otherwise making available, Recording, Storage, Use</v>
          </cell>
          <cell r="O100" t="str">
            <v>Commencement order</v>
          </cell>
          <cell r="P100" t="str">
            <v>Data Controller</v>
          </cell>
          <cell r="S100" t="str">
            <v>The data subject has given consent to the processing of his or her personal data for one or more specific purposes</v>
          </cell>
          <cell r="V100" t="str">
            <v>Yes</v>
          </cell>
          <cell r="W100" t="str">
            <v>No</v>
          </cell>
          <cell r="X100" t="str">
            <v>No</v>
          </cell>
          <cell r="Y100" t="str">
            <v>Yes</v>
          </cell>
          <cell r="Z100" t="str">
            <v>No</v>
          </cell>
          <cell r="AA100" t="str">
            <v>Yes</v>
          </cell>
          <cell r="AB100" t="str">
            <v>Yes</v>
          </cell>
          <cell r="AC100" t="str">
            <v>Yes</v>
          </cell>
          <cell r="AD100" t="str">
            <v>8 years</v>
          </cell>
          <cell r="AF100" t="str">
            <v>Yes</v>
          </cell>
          <cell r="AG100" t="str">
            <v>No</v>
          </cell>
          <cell r="AH100" t="e">
            <v>#N/A</v>
          </cell>
        </row>
        <row r="101">
          <cell r="A101" t="str">
            <v>IAR0000148</v>
          </cell>
          <cell r="B101">
            <v>8</v>
          </cell>
          <cell r="C101" t="str">
            <v>Tony Childs (TOCH1)</v>
          </cell>
          <cell r="D101" t="str">
            <v>4/26/2018 9:47:23 AM</v>
          </cell>
          <cell r="E101" t="str">
            <v>Deprivation of Liberty Safeguards under the mental capacity act 2005</v>
          </cell>
          <cell r="F101" t="str">
            <v>Client level annual collection from 152 Local Authorities in England to establish the number of people where a DoLS was requested and ultimately accepted or rejected</v>
          </cell>
          <cell r="G101">
            <v>39904</v>
          </cell>
          <cell r="H101">
            <v>45747</v>
          </cell>
          <cell r="I101" t="str">
            <v>Of a confidential or personal nature relating to patients, service users or the public</v>
          </cell>
          <cell r="J101" t="str">
            <v>Social Care Statistics Activities P0274/01</v>
          </cell>
          <cell r="K101" t="str">
            <v>Tony Childs ( TOCH1 )</v>
          </cell>
          <cell r="L101" t="str">
            <v>jim butler</v>
          </cell>
          <cell r="M101" t="str">
            <v>Dissemination or otherwise making available, Recording, Storage, Use</v>
          </cell>
          <cell r="O101" t="str">
            <v>Commencement order</v>
          </cell>
          <cell r="P101" t="str">
            <v>Data Controller</v>
          </cell>
          <cell r="S101" t="str">
            <v>Processing is necessary for compliance with a legal obligation to which the controller is subject</v>
          </cell>
          <cell r="V101" t="str">
            <v>Yes</v>
          </cell>
          <cell r="W101" t="str">
            <v>No</v>
          </cell>
          <cell r="X101" t="str">
            <v>No</v>
          </cell>
          <cell r="Y101" t="str">
            <v>Yes</v>
          </cell>
          <cell r="Z101" t="str">
            <v>No</v>
          </cell>
          <cell r="AA101" t="str">
            <v>Yes</v>
          </cell>
          <cell r="AB101" t="str">
            <v>Yes</v>
          </cell>
          <cell r="AC101" t="str">
            <v>Yes</v>
          </cell>
          <cell r="AD101" t="str">
            <v>8 years</v>
          </cell>
          <cell r="AF101" t="str">
            <v>Yes</v>
          </cell>
          <cell r="AH101" t="e">
            <v>#N/A</v>
          </cell>
        </row>
        <row r="102">
          <cell r="A102" t="str">
            <v>IAR0000149</v>
          </cell>
          <cell r="B102">
            <v>8</v>
          </cell>
          <cell r="C102" t="str">
            <v>Netta Hollings (NEHO2)</v>
          </cell>
          <cell r="D102" t="str">
            <v>4/25/2018 4:02:15 PM</v>
          </cell>
          <cell r="E102" t="str">
            <v>HES (including HES clear and HES DQ)</v>
          </cell>
          <cell r="F102" t="str">
            <v>Hospital Episode Statistics data provides a record level view of hospital activity_x000D_
Available in both pseudo and clear varieties.</v>
          </cell>
          <cell r="I102" t="str">
            <v>Of a confidential or personal nature relating to patients, service users or the public</v>
          </cell>
          <cell r="J102" t="str">
            <v>Secondary Care Service P0282/01</v>
          </cell>
          <cell r="K102" t="str">
            <v>Tia Cheang ( TICH4 )</v>
          </cell>
          <cell r="L102" t="str">
            <v>Netta Hollings ( NEHO2 ),Paul McIntosh ( PAMC1 )</v>
          </cell>
          <cell r="M102" t="str">
            <v>Disclosure by transmission, Dissemination or otherwise making available, Organisation, Retrieval, Storage, Structuring, Use</v>
          </cell>
          <cell r="O102" t="str">
            <v>Direction (s.254 of Health &amp;amp; Social Care Act 2012)</v>
          </cell>
          <cell r="P102" t="str">
            <v>Data Controller</v>
          </cell>
          <cell r="S102" t="str">
            <v>Processing is necessary for compliance with a legal obligation to which the controller is subject, Processing is necessary for the performance of a task carried out in the public interest or in the exercise of official authority vested in the controller</v>
          </cell>
          <cell r="V102" t="str">
            <v>Yes</v>
          </cell>
          <cell r="W102" t="str">
            <v>Yes</v>
          </cell>
          <cell r="X102" t="str">
            <v>Yes</v>
          </cell>
          <cell r="Y102" t="str">
            <v>Yes</v>
          </cell>
          <cell r="Z102" t="str">
            <v>Yes</v>
          </cell>
          <cell r="AA102" t="str">
            <v>Yes</v>
          </cell>
          <cell r="AB102" t="str">
            <v>Yes</v>
          </cell>
          <cell r="AC102" t="str">
            <v>Yes</v>
          </cell>
          <cell r="AD102" t="str">
            <v>Exception (Please specify)</v>
          </cell>
          <cell r="AE102" t="str">
            <v>Currently indefinite but reviewed annually</v>
          </cell>
          <cell r="AF102" t="str">
            <v>Yes</v>
          </cell>
          <cell r="AH102" t="e">
            <v>#N/A</v>
          </cell>
        </row>
        <row r="103">
          <cell r="A103" t="str">
            <v>IAR0000150</v>
          </cell>
          <cell r="B103">
            <v>2</v>
          </cell>
          <cell r="C103" t="str">
            <v>Steven Webster (STWE1)</v>
          </cell>
          <cell r="D103" t="str">
            <v>4/25/2018 12:36:16 PM</v>
          </cell>
          <cell r="E103" t="str">
            <v xml:space="preserve">Sexual and Reproductive Health Services, England </v>
          </cell>
          <cell r="F103" t="str">
            <v xml:space="preserve">Annual report of activity in the community at dedicated Sexual and Reproductive Health (SRH) services, including activity at non NHS service providers where available._x000D_
SRH services include family planning services, community contraception clinics, integrated GUM and SRH services and young people's services e.g. Brook advisory centres. Prior to 2014 known as NHS Contraceptive Services report._x000D_
</v>
          </cell>
          <cell r="G103">
            <v>42291</v>
          </cell>
          <cell r="I103" t="str">
            <v>Relating to non- confidential/ non- personal data</v>
          </cell>
          <cell r="J103" t="str">
            <v>Population Health Activities P0284/35</v>
          </cell>
          <cell r="K103" t="str">
            <v>Steven Webster ( STWE1 )</v>
          </cell>
          <cell r="L103" t="str">
            <v>Paul Niblett ( PANI2 )</v>
          </cell>
          <cell r="AA103" t="str">
            <v>Not sure</v>
          </cell>
          <cell r="AB103" t="str">
            <v>Yes</v>
          </cell>
          <cell r="AC103" t="str">
            <v>Not sure</v>
          </cell>
          <cell r="AF103" t="str">
            <v>Yes</v>
          </cell>
          <cell r="AG103" t="str">
            <v>No</v>
          </cell>
          <cell r="AH103" t="e">
            <v>#N/A</v>
          </cell>
        </row>
        <row r="104">
          <cell r="A104" t="str">
            <v>IAR0000151</v>
          </cell>
          <cell r="B104">
            <v>7</v>
          </cell>
          <cell r="C104" t="str">
            <v>Tony Childs (TOCH1)</v>
          </cell>
          <cell r="D104" t="str">
            <v>5/16/2018 4:07:40 PM</v>
          </cell>
          <cell r="E104" t="str">
            <v>National Minimum Dataset for Social Care</v>
          </cell>
          <cell r="F104" t="str">
            <v>Aggregated annual collection from 152 Local Authorities in England to establish the number of people employed by local authorities within the social care sector</v>
          </cell>
          <cell r="G104">
            <v>40787</v>
          </cell>
          <cell r="H104">
            <v>45747</v>
          </cell>
          <cell r="I104" t="str">
            <v>Of a confidential or personal nature relating to staff</v>
          </cell>
          <cell r="J104" t="str">
            <v>Social Care Statistics Activities P0274/01</v>
          </cell>
          <cell r="K104" t="str">
            <v>Tony Childs ( TOCH1 )</v>
          </cell>
          <cell r="L104" t="str">
            <v>sarah liley</v>
          </cell>
          <cell r="M104" t="str">
            <v>Dissemination or otherwise making available, Storage, Use</v>
          </cell>
          <cell r="O104" t="str">
            <v>Commencement order</v>
          </cell>
          <cell r="P104" t="str">
            <v>Joint Data Controller</v>
          </cell>
          <cell r="Q104" t="str">
            <v>Other (Please specify)</v>
          </cell>
          <cell r="R104" t="str">
            <v xml:space="preserve">Skills for Care (SfC) NMDS_SC </v>
          </cell>
          <cell r="S104" t="str">
            <v>Processing is necessary for compliance with a legal obligation to which the controller is subject</v>
          </cell>
          <cell r="V104" t="str">
            <v>Yes</v>
          </cell>
          <cell r="W104" t="str">
            <v>No</v>
          </cell>
          <cell r="X104" t="str">
            <v>No</v>
          </cell>
          <cell r="Y104" t="str">
            <v>Yes</v>
          </cell>
          <cell r="Z104" t="str">
            <v>No</v>
          </cell>
          <cell r="AA104" t="str">
            <v>Yes</v>
          </cell>
          <cell r="AB104" t="str">
            <v>Yes</v>
          </cell>
          <cell r="AC104" t="str">
            <v>Yes</v>
          </cell>
          <cell r="AD104" t="str">
            <v>8 years</v>
          </cell>
          <cell r="AF104" t="str">
            <v>Yes</v>
          </cell>
          <cell r="AH104" t="e">
            <v>#N/A</v>
          </cell>
        </row>
        <row r="105">
          <cell r="A105" t="str">
            <v>IAR0000152</v>
          </cell>
          <cell r="B105">
            <v>7</v>
          </cell>
          <cell r="C105" t="str">
            <v>Tony Childs (TOCH1)</v>
          </cell>
          <cell r="D105" t="str">
            <v>4/26/2018 9:48:27 AM</v>
          </cell>
          <cell r="E105" t="str">
            <v>Short and Long Term return</v>
          </cell>
          <cell r="F105" t="str">
            <v>Aggregated annual collection from 152 Local Authorities in England to establish the number of activates completed / provided to users in the year by local authorities within the social care sector</v>
          </cell>
          <cell r="G105">
            <v>41730</v>
          </cell>
          <cell r="H105">
            <v>45747</v>
          </cell>
          <cell r="I105" t="str">
            <v>Relating to non- confidential/ non- personal data</v>
          </cell>
          <cell r="J105" t="str">
            <v>Social Care Statistics Activities P0274/01</v>
          </cell>
          <cell r="K105" t="str">
            <v>Tony Childs ( TOCH1 )</v>
          </cell>
          <cell r="L105" t="str">
            <v>jim butler</v>
          </cell>
          <cell r="M105" t="str">
            <v>Dissemination or otherwise making available, Recording, Storage, Use</v>
          </cell>
          <cell r="O105" t="str">
            <v>Commencement order</v>
          </cell>
          <cell r="P105" t="str">
            <v>Data Controller</v>
          </cell>
          <cell r="S105" t="str">
            <v>The data subject has given consent to the processing of his or her personal data for one or more specific purposes</v>
          </cell>
          <cell r="V105" t="str">
            <v>Yes</v>
          </cell>
          <cell r="W105" t="str">
            <v>No</v>
          </cell>
          <cell r="X105" t="str">
            <v>No</v>
          </cell>
          <cell r="Y105" t="str">
            <v>Yes</v>
          </cell>
          <cell r="Z105" t="str">
            <v>No</v>
          </cell>
          <cell r="AA105" t="str">
            <v>Yes</v>
          </cell>
          <cell r="AB105" t="str">
            <v>Yes</v>
          </cell>
          <cell r="AC105" t="str">
            <v>Yes</v>
          </cell>
          <cell r="AD105" t="str">
            <v>8 years</v>
          </cell>
          <cell r="AF105" t="str">
            <v>Yes</v>
          </cell>
          <cell r="AG105" t="str">
            <v>No</v>
          </cell>
          <cell r="AH105" t="e">
            <v>#N/A</v>
          </cell>
        </row>
        <row r="106">
          <cell r="A106" t="str">
            <v>IAR0000153</v>
          </cell>
          <cell r="B106">
            <v>2</v>
          </cell>
          <cell r="C106" t="str">
            <v>Steven Webster (STWE1)</v>
          </cell>
          <cell r="D106" t="str">
            <v>4/25/2018 12:37:26 PM</v>
          </cell>
          <cell r="E106" t="str">
            <v>Statistics on Smoking - England</v>
          </cell>
          <cell r="F106" t="str">
            <v>Annual statistical report presenting a range of information on smoking drawn from a variety of sources. Aims to present a broad picture of health issues relating to smoking in England and covers topics such as smoking prevalence, habits, behaviours and attitudes among adults and school children, smoking-related ill health and mortality and smoking-related costs.</v>
          </cell>
          <cell r="G106">
            <v>38959</v>
          </cell>
          <cell r="I106" t="str">
            <v>Relating to non- confidential/ non- personal data</v>
          </cell>
          <cell r="J106" t="str">
            <v>Population Health Activities P0284/35</v>
          </cell>
          <cell r="K106" t="str">
            <v>Steven Webster ( STWE1 )</v>
          </cell>
          <cell r="L106" t="str">
            <v>Paul Niblett ( PANI2 )</v>
          </cell>
          <cell r="AA106" t="str">
            <v>Not sure</v>
          </cell>
          <cell r="AB106" t="str">
            <v>Yes</v>
          </cell>
          <cell r="AC106" t="str">
            <v>Not sure</v>
          </cell>
          <cell r="AF106" t="str">
            <v>Yes</v>
          </cell>
          <cell r="AG106" t="str">
            <v>No</v>
          </cell>
          <cell r="AH106" t="e">
            <v>#N/A</v>
          </cell>
        </row>
        <row r="107">
          <cell r="A107" t="str">
            <v>IAR0000154</v>
          </cell>
          <cell r="B107">
            <v>9</v>
          </cell>
          <cell r="C107" t="str">
            <v>Tony Childs (TOCH1)</v>
          </cell>
          <cell r="D107" t="str">
            <v>4/26/2018 9:49:00 AM</v>
          </cell>
          <cell r="E107" t="str">
            <v>Personal Social Services Adult Social Care Survey</v>
          </cell>
          <cell r="F107" t="str">
            <v>Annual collection from 152 Local Authorities in England of responses to our survey to establish the thoughts, feelings and situation of individuals and their experiences within the social care sector</v>
          </cell>
          <cell r="G107">
            <v>40269</v>
          </cell>
          <cell r="H107">
            <v>45747</v>
          </cell>
          <cell r="I107" t="str">
            <v>Relating to non- confidential/ non- personal data</v>
          </cell>
          <cell r="J107" t="str">
            <v>Social Care Statistics Activities P0274/01</v>
          </cell>
          <cell r="K107" t="str">
            <v>Tony Childs ( TOCH1 )</v>
          </cell>
          <cell r="L107" t="str">
            <v>Robyn Wilson ( ROWI4 )</v>
          </cell>
          <cell r="M107" t="str">
            <v>Dissemination or otherwise making available, Recording, Storage, Use</v>
          </cell>
          <cell r="O107" t="str">
            <v>Commencement order</v>
          </cell>
          <cell r="P107" t="str">
            <v>Data Controller</v>
          </cell>
          <cell r="S107" t="str">
            <v>The data subject has given consent to the processing of his or her personal data for one or more specific purposes</v>
          </cell>
          <cell r="V107" t="str">
            <v>Yes</v>
          </cell>
          <cell r="W107" t="str">
            <v>No</v>
          </cell>
          <cell r="X107" t="str">
            <v>No</v>
          </cell>
          <cell r="Y107" t="str">
            <v>Yes</v>
          </cell>
          <cell r="Z107" t="str">
            <v>No</v>
          </cell>
          <cell r="AA107" t="str">
            <v>Yes</v>
          </cell>
          <cell r="AB107" t="str">
            <v>Yes</v>
          </cell>
          <cell r="AC107" t="str">
            <v>Yes</v>
          </cell>
          <cell r="AD107" t="str">
            <v>8 years</v>
          </cell>
          <cell r="AF107" t="str">
            <v>Yes</v>
          </cell>
          <cell r="AG107" t="str">
            <v>No</v>
          </cell>
          <cell r="AH107" t="e">
            <v>#N/A</v>
          </cell>
        </row>
        <row r="108">
          <cell r="A108" t="str">
            <v>IAR0000155</v>
          </cell>
          <cell r="B108">
            <v>7</v>
          </cell>
          <cell r="C108" t="str">
            <v>Netta Hollings (NEHO2)</v>
          </cell>
          <cell r="D108" t="str">
            <v>4/25/2018 4:05:35 PM</v>
          </cell>
          <cell r="E108" t="str">
            <v>Diagnostic Imaging Dataset</v>
          </cell>
          <cell r="F108" t="str">
            <v>DID is a record level dataset of 16 fields recording all imaging activity within an acute setting provided directly by NHS trusts or commissioned by NHS trusts and delivered by a third party provider.</v>
          </cell>
          <cell r="I108" t="str">
            <v>Of a confidential or personal nature relating to patients, service users or the public</v>
          </cell>
          <cell r="J108" t="str">
            <v>Diagnostic Imaging DataSet (DIDS) P0282/08</v>
          </cell>
          <cell r="K108" t="str">
            <v>Tia Cheang ( TICH4 )</v>
          </cell>
          <cell r="L108" t="str">
            <v>Netta Hollings ( NEHO2 ),Dominic Gair ( DOGA1 )</v>
          </cell>
          <cell r="M108" t="str">
            <v>Disclosure by transmission, Dissemination or otherwise making available, Not sure, Organisation, Retrieval, Storage, Structuring, Use</v>
          </cell>
          <cell r="O108" t="str">
            <v>Direction (s.254 of Health &amp;amp; Social Care Act 2012), Not sure</v>
          </cell>
          <cell r="P108" t="str">
            <v>Data Controller in Common</v>
          </cell>
          <cell r="Q108" t="str">
            <v>NHS England, Other (Please specify)</v>
          </cell>
          <cell r="R108" t="str">
            <v>PHE</v>
          </cell>
          <cell r="S108" t="str">
            <v>Processing is necessary for compliance with a legal obligation to which the controller is subject, Processing is necessary for the performance of a task carried out in the public interest or in the exercise of official authority vested in the controller, Processing is necessary in order to protect the vital interests of the data subject or of another natural person</v>
          </cell>
          <cell r="V108" t="str">
            <v>Yes</v>
          </cell>
          <cell r="W108" t="str">
            <v>Yes</v>
          </cell>
          <cell r="X108" t="str">
            <v>Yes</v>
          </cell>
          <cell r="Y108" t="str">
            <v>Yes</v>
          </cell>
          <cell r="Z108" t="str">
            <v>Yes</v>
          </cell>
          <cell r="AA108" t="str">
            <v>Yes</v>
          </cell>
          <cell r="AB108" t="str">
            <v>Yes</v>
          </cell>
          <cell r="AC108" t="str">
            <v>Yes</v>
          </cell>
          <cell r="AD108" t="str">
            <v>Exception (Please specify)</v>
          </cell>
          <cell r="AE108" t="str">
            <v>Reviewed annually</v>
          </cell>
          <cell r="AF108" t="str">
            <v>No</v>
          </cell>
          <cell r="AH108" t="e">
            <v>#N/A</v>
          </cell>
        </row>
        <row r="109">
          <cell r="A109" t="str">
            <v>IAR0000156</v>
          </cell>
          <cell r="B109">
            <v>2</v>
          </cell>
          <cell r="C109" t="str">
            <v>Steven Webster (STWE1)</v>
          </cell>
          <cell r="D109" t="str">
            <v>4/25/2018 12:38:11 PM</v>
          </cell>
          <cell r="E109" t="str">
            <v>Statistics on Alcohol: England</v>
          </cell>
          <cell r="F109" t="str">
            <v>This statistical report presents a range of information on alcohol use and misuse by adults and children drawn together from a variety of sources for England.  It includes data from the Office for National Statistics (ONS) and Public Health England (PHE) which is being published on the same day as this report.  More information can be found in the source publications which contain a wider range of data and analysis.</v>
          </cell>
          <cell r="G109">
            <v>38898</v>
          </cell>
          <cell r="I109" t="str">
            <v>Relating to non- confidential/ non- personal data</v>
          </cell>
          <cell r="J109" t="str">
            <v>Population Health Activities P0284/35</v>
          </cell>
          <cell r="K109" t="str">
            <v>Steven Webster ( STWE1 )</v>
          </cell>
          <cell r="L109" t="str">
            <v>Paul Niblett ( PANI2 )</v>
          </cell>
          <cell r="AA109" t="str">
            <v>Not sure</v>
          </cell>
          <cell r="AB109" t="str">
            <v>Yes</v>
          </cell>
          <cell r="AC109" t="str">
            <v>Not sure</v>
          </cell>
          <cell r="AF109" t="str">
            <v>Yes</v>
          </cell>
          <cell r="AG109" t="str">
            <v>No</v>
          </cell>
          <cell r="AH109" t="e">
            <v>#N/A</v>
          </cell>
        </row>
        <row r="110">
          <cell r="A110" t="str">
            <v>IAR0000157</v>
          </cell>
          <cell r="B110">
            <v>7</v>
          </cell>
          <cell r="C110" t="str">
            <v>Tony Childs (TOCH1)</v>
          </cell>
          <cell r="D110" t="str">
            <v>4/26/2018 9:49:29 AM</v>
          </cell>
          <cell r="E110" t="str">
            <v>Personal Social Services Survey of Adult Carers</v>
          </cell>
          <cell r="F110" t="str">
            <v>Annual collection from 152 Local Authorities in England of responses to our survey to establish the thoughts, feelings and situation of individuals who provide care and their experiences within the social care sector</v>
          </cell>
          <cell r="G110">
            <v>40269</v>
          </cell>
          <cell r="H110">
            <v>45747</v>
          </cell>
          <cell r="I110" t="str">
            <v>Relating to non- confidential/ non- personal data</v>
          </cell>
          <cell r="J110" t="str">
            <v>Social Care Statistics Activities P0274/01</v>
          </cell>
          <cell r="K110" t="str">
            <v>Tony Childs ( TOCH1 )</v>
          </cell>
          <cell r="L110" t="str">
            <v>Robyn Wilson ( ROWI4 )</v>
          </cell>
          <cell r="M110" t="str">
            <v>Dissemination or otherwise making available, Recording, Storage, Use</v>
          </cell>
          <cell r="O110" t="str">
            <v>Commencement order</v>
          </cell>
          <cell r="P110" t="str">
            <v>Data Controller</v>
          </cell>
          <cell r="S110" t="str">
            <v>The data subject has given consent to the processing of his or her personal data for one or more specific purposes</v>
          </cell>
          <cell r="V110" t="str">
            <v>Yes</v>
          </cell>
          <cell r="W110" t="str">
            <v>No</v>
          </cell>
          <cell r="X110" t="str">
            <v>No</v>
          </cell>
          <cell r="Y110" t="str">
            <v>Yes</v>
          </cell>
          <cell r="Z110" t="str">
            <v>No</v>
          </cell>
          <cell r="AA110" t="str">
            <v>Yes</v>
          </cell>
          <cell r="AB110" t="str">
            <v>Yes</v>
          </cell>
          <cell r="AC110" t="str">
            <v>Yes</v>
          </cell>
          <cell r="AD110" t="str">
            <v>8 years</v>
          </cell>
          <cell r="AF110" t="str">
            <v>Yes</v>
          </cell>
          <cell r="AG110" t="str">
            <v>No</v>
          </cell>
          <cell r="AH110" t="e">
            <v>#N/A</v>
          </cell>
        </row>
        <row r="111">
          <cell r="A111" t="str">
            <v>IAR0000158</v>
          </cell>
          <cell r="B111">
            <v>2</v>
          </cell>
          <cell r="C111" t="str">
            <v>Steven Webster (STWE1)</v>
          </cell>
          <cell r="D111" t="str">
            <v>4/25/2018 12:39:12 PM</v>
          </cell>
          <cell r="E111" t="str">
            <v>Statistics on Obesity, Physical Activity and Diet - England</v>
          </cell>
          <cell r="F111" t="str">
            <v xml:space="preserve">This statistical report presents information on obesity, physical activity and diet, drawn together from a variety of sources. Topics covered include:_x000D_
Obesity related hospital admissions._x000D_
Prescription items for the treatment of obesity._x000D_
Adult obesity prevalence._x000D_
Childhood obesity prevalence._x000D_
Physical activity levels among adults and children._x000D_
Diet among adults and children, including trends in purchases, and consumption of food and drink and energy intake._x000D_
</v>
          </cell>
          <cell r="G111">
            <v>39071</v>
          </cell>
          <cell r="I111" t="str">
            <v>Relating to non- confidential/ non- personal data</v>
          </cell>
          <cell r="J111" t="str">
            <v>Population Health Activities P0284/35</v>
          </cell>
          <cell r="K111" t="str">
            <v>Steven Webster ( STWE1 )</v>
          </cell>
          <cell r="L111" t="str">
            <v>Paul Niblett ( PANI2 )</v>
          </cell>
          <cell r="AA111" t="str">
            <v>Not sure</v>
          </cell>
          <cell r="AB111" t="str">
            <v>Yes</v>
          </cell>
          <cell r="AC111" t="str">
            <v>Not sure</v>
          </cell>
          <cell r="AF111" t="str">
            <v>Yes</v>
          </cell>
          <cell r="AG111" t="str">
            <v>No</v>
          </cell>
          <cell r="AH111" t="e">
            <v>#N/A</v>
          </cell>
        </row>
        <row r="112">
          <cell r="A112" t="str">
            <v>IAR0000159</v>
          </cell>
          <cell r="B112">
            <v>2</v>
          </cell>
          <cell r="C112" t="str">
            <v>Steven Webster (STWE1)</v>
          </cell>
          <cell r="D112" t="str">
            <v>4/25/2018 12:39:59 PM</v>
          </cell>
          <cell r="E112" t="str">
            <v>Statistics on Drug Misuse</v>
          </cell>
          <cell r="F112" t="str">
            <v xml:space="preserve">This statistical report presents a range of information on drug use by adults and children drawn together from a variety of sources. It focuses on England only where possible although some statistics are only readily available at GB or UK level or for England and Wales combined. </v>
          </cell>
          <cell r="G112">
            <v>38862</v>
          </cell>
          <cell r="I112" t="str">
            <v>Relating to non- confidential/ non- personal data</v>
          </cell>
          <cell r="J112" t="str">
            <v>Population Health Activities P0284/35</v>
          </cell>
          <cell r="K112" t="str">
            <v>Steven Webster ( STWE1 )</v>
          </cell>
          <cell r="L112" t="str">
            <v>Paul Niblett ( PANI2 )</v>
          </cell>
          <cell r="AA112" t="str">
            <v>Not sure</v>
          </cell>
          <cell r="AB112" t="str">
            <v>Yes</v>
          </cell>
          <cell r="AC112" t="str">
            <v>Not sure</v>
          </cell>
          <cell r="AF112" t="str">
            <v>Yes</v>
          </cell>
          <cell r="AG112" t="str">
            <v>No</v>
          </cell>
          <cell r="AH112" t="e">
            <v>#N/A</v>
          </cell>
        </row>
        <row r="113">
          <cell r="A113" t="str">
            <v>IAR0000160</v>
          </cell>
          <cell r="B113">
            <v>5</v>
          </cell>
          <cell r="C113" t="str">
            <v>Netta Hollings (NEHO2)</v>
          </cell>
          <cell r="D113" t="str">
            <v>4/25/2018 4:07:53 PM</v>
          </cell>
          <cell r="E113" t="str">
            <v>PROMS</v>
          </cell>
          <cell r="F113" t="str">
            <v>Record level data relating to reported outcomes post surgery.</v>
          </cell>
          <cell r="I113" t="str">
            <v>Of a confidential or personal nature relating to patients, service users or the public</v>
          </cell>
          <cell r="J113" t="str">
            <v>Secondary Care Service P0282/01</v>
          </cell>
          <cell r="K113" t="str">
            <v>Tia Cheang ( TICH4 )</v>
          </cell>
          <cell r="L113" t="str">
            <v>Netta Hollings ( NEHO2 ),Dominic Gair ( DOGA1 )</v>
          </cell>
          <cell r="M113" t="str">
            <v>Alignment or combination, Consultation, Disclosure by transmission, Dissemination or otherwise making available, Not sure, Organisation, Retrieval, Storage, Structuring, Use</v>
          </cell>
          <cell r="O113" t="str">
            <v>Commencement order</v>
          </cell>
          <cell r="P113" t="str">
            <v>Joint Data Controller</v>
          </cell>
          <cell r="Q113" t="str">
            <v>NHS England</v>
          </cell>
          <cell r="S113" t="str">
            <v>Processing is necessary for compliance with a legal obligation to which the controller is subject, The data subject has given consent to the processing of his or her personal data for one or more specific purposes</v>
          </cell>
          <cell r="V113" t="str">
            <v>Yes</v>
          </cell>
          <cell r="W113" t="str">
            <v>Yes</v>
          </cell>
          <cell r="X113" t="str">
            <v>Yes</v>
          </cell>
          <cell r="Y113" t="str">
            <v>Yes</v>
          </cell>
          <cell r="Z113" t="str">
            <v>Yes</v>
          </cell>
          <cell r="AA113" t="str">
            <v>Yes</v>
          </cell>
          <cell r="AB113" t="str">
            <v>Yes</v>
          </cell>
          <cell r="AC113" t="str">
            <v>Yes</v>
          </cell>
          <cell r="AD113" t="str">
            <v>Exception (Please specify)</v>
          </cell>
          <cell r="AE113" t="str">
            <v>Reviewed annually</v>
          </cell>
          <cell r="AF113" t="str">
            <v>Yes</v>
          </cell>
          <cell r="AH113" t="e">
            <v>#N/A</v>
          </cell>
        </row>
        <row r="114">
          <cell r="A114" t="str">
            <v>IAR0000161</v>
          </cell>
          <cell r="B114">
            <v>4</v>
          </cell>
          <cell r="C114" t="str">
            <v>Netta Hollings (NEHO2)</v>
          </cell>
          <cell r="D114" t="str">
            <v>4/25/2018 4:10:16 PM</v>
          </cell>
          <cell r="E114" t="str">
            <v>PLICS</v>
          </cell>
          <cell r="F114" t="str">
            <v>Patient Level Information Costings is a record level collection on behalf of NHSI which gives an itemised breakdown of treatment a patient has received for tariff purposes</v>
          </cell>
          <cell r="I114" t="str">
            <v>Of a confidential or personal nature relating to patients, service users or the public</v>
          </cell>
          <cell r="J114" t="str">
            <v>Secondary Care Service P0282/01</v>
          </cell>
          <cell r="K114" t="str">
            <v>Tia Cheang ( TICH4 )</v>
          </cell>
          <cell r="L114" t="str">
            <v>Netta Hollings ( NEHO2 ),Dominic Gair ( DOGA1 )</v>
          </cell>
          <cell r="M114" t="str">
            <v>Adaptation or alteration, Disclosure by transmission, Dissemination or otherwise making available, Not sure, Organisation, Recording, Retrieval, Storage, Structuring</v>
          </cell>
          <cell r="O114" t="str">
            <v>Mandatory Request (s. 255 of Health &amp;amp; Social Care Act 2012)</v>
          </cell>
          <cell r="P114" t="str">
            <v>Joint Data Controller</v>
          </cell>
          <cell r="Q114" t="str">
            <v>Other (Please specify)</v>
          </cell>
          <cell r="R114" t="str">
            <v>NHSI</v>
          </cell>
          <cell r="S114" t="str">
            <v>Processing is necessary for the performance of a task carried out in the public interest or in the exercise of official authority vested in the controller</v>
          </cell>
          <cell r="V114" t="str">
            <v>Yes</v>
          </cell>
          <cell r="W114" t="str">
            <v>Yes</v>
          </cell>
          <cell r="X114" t="str">
            <v>Yes</v>
          </cell>
          <cell r="Y114" t="str">
            <v>Yes</v>
          </cell>
          <cell r="Z114" t="str">
            <v>Yes</v>
          </cell>
          <cell r="AA114" t="str">
            <v>Yes</v>
          </cell>
          <cell r="AB114" t="str">
            <v>No, but a Privacy Impact Assessment (PIA) exists</v>
          </cell>
          <cell r="AC114" t="str">
            <v>Yes</v>
          </cell>
          <cell r="AD114" t="str">
            <v>8 years</v>
          </cell>
          <cell r="AF114" t="str">
            <v>Yes</v>
          </cell>
          <cell r="AH114" t="e">
            <v>#N/A</v>
          </cell>
        </row>
        <row r="115">
          <cell r="A115" t="str">
            <v>IAR0000162</v>
          </cell>
          <cell r="B115">
            <v>4</v>
          </cell>
          <cell r="C115" t="str">
            <v>Netta Hollings (NEHO2)</v>
          </cell>
          <cell r="D115" t="str">
            <v>4/25/2018 4:11:11 PM</v>
          </cell>
          <cell r="E115" t="str">
            <v>ECDS</v>
          </cell>
          <cell r="F115" t="str">
            <v>Emergency Care Dataset contains record level data relating to patients in an Emergency Department Setting for Type 1&amp;2 A&amp;E</v>
          </cell>
          <cell r="I115" t="str">
            <v>Of a confidential or personal nature relating to patients, service users or the public</v>
          </cell>
          <cell r="J115" t="str">
            <v>Secondary Care Service P0282/01</v>
          </cell>
          <cell r="K115" t="str">
            <v>Tia Cheang ( TICH4 )</v>
          </cell>
          <cell r="L115" t="str">
            <v>Netta Hollings ( NEHO2 ),Dominic Gair ( DOGA1 )</v>
          </cell>
          <cell r="M115" t="str">
            <v>Adaptation or alteration, Alignment or combination, Consultation, Disclosure by transmission, Dissemination or otherwise making available, Not sure, Organisation, Recording, Retrieval, Storage, Structuring, Use</v>
          </cell>
          <cell r="O115" t="str">
            <v>Direction (s.254 of Health &amp;amp; Social Care Act 2012)</v>
          </cell>
          <cell r="P115" t="str">
            <v>Joint Data Controller</v>
          </cell>
          <cell r="Q115" t="str">
            <v>NHS England</v>
          </cell>
          <cell r="S115" t="str">
            <v>Processing is necessary for the performance of a task carried out in the public interest or in the exercise of official authority vested in the controller</v>
          </cell>
          <cell r="V115" t="str">
            <v>Yes</v>
          </cell>
          <cell r="W115" t="str">
            <v>Yes</v>
          </cell>
          <cell r="X115" t="str">
            <v>Yes</v>
          </cell>
          <cell r="Y115" t="str">
            <v>Yes</v>
          </cell>
          <cell r="Z115" t="str">
            <v>Yes</v>
          </cell>
          <cell r="AA115" t="str">
            <v>Yes</v>
          </cell>
          <cell r="AB115" t="str">
            <v>No, but a Privacy Impact Assessment (PIA) exists</v>
          </cell>
          <cell r="AC115" t="str">
            <v>Not sure</v>
          </cell>
          <cell r="AF115" t="str">
            <v>No</v>
          </cell>
          <cell r="AH115" t="e">
            <v>#N/A</v>
          </cell>
        </row>
        <row r="116">
          <cell r="A116" t="str">
            <v>IAR0000163</v>
          </cell>
          <cell r="B116">
            <v>2</v>
          </cell>
          <cell r="C116" t="str">
            <v>Steven Webster (STWE1)</v>
          </cell>
          <cell r="D116" t="str">
            <v>4/25/2018 12:40:38 PM</v>
          </cell>
          <cell r="E116" t="str">
            <v>Cervical Screening Programme - England</v>
          </cell>
          <cell r="F116" t="str">
            <v>This annual report presents information about the NHS Cervical Screening Programme in England and includes data on the call and recall system, on screening samples examined by pathology laboratories and on referrals to colposcopy clinics.</v>
          </cell>
          <cell r="G116">
            <v>38653</v>
          </cell>
          <cell r="I116" t="str">
            <v>Relating to non- confidential/ non- personal data</v>
          </cell>
          <cell r="J116" t="str">
            <v>Population Health Activities P0284/35</v>
          </cell>
          <cell r="K116" t="str">
            <v>Steven Webster ( STWE1 )</v>
          </cell>
          <cell r="L116" t="str">
            <v>Pritpal Rayat ( PRRA1 )</v>
          </cell>
          <cell r="AA116" t="str">
            <v>Not sure</v>
          </cell>
          <cell r="AB116" t="str">
            <v>Yes</v>
          </cell>
          <cell r="AC116" t="str">
            <v>Not sure</v>
          </cell>
          <cell r="AF116" t="str">
            <v>Yes</v>
          </cell>
          <cell r="AG116" t="str">
            <v>No</v>
          </cell>
          <cell r="AH116" t="e">
            <v>#N/A</v>
          </cell>
        </row>
        <row r="117">
          <cell r="A117" t="str">
            <v>IAR0000164</v>
          </cell>
          <cell r="B117">
            <v>3</v>
          </cell>
          <cell r="C117" t="str">
            <v>Netta Hollings (NEHO2)</v>
          </cell>
          <cell r="D117" t="str">
            <v>4/25/2018 4:13:01 PM</v>
          </cell>
          <cell r="E117" t="str">
            <v>HES DID linkage</v>
          </cell>
          <cell r="F117" t="str">
            <v>Linkage of the HES and DID assets for publication and extract</v>
          </cell>
          <cell r="I117" t="str">
            <v>Relating to non- confidential/ non- personal data</v>
          </cell>
          <cell r="J117" t="str">
            <v>Secondary Care Service P0282/01</v>
          </cell>
          <cell r="K117" t="str">
            <v>Tia Cheang ( TICH4 )</v>
          </cell>
          <cell r="L117" t="str">
            <v>Netta Hollings ( NEHO2 ),Paul McIntosh ( PAMC1 ),Dominic Gair ( DOGA1 )</v>
          </cell>
          <cell r="AA117" t="str">
            <v>Not sure</v>
          </cell>
          <cell r="AB117" t="str">
            <v>No</v>
          </cell>
          <cell r="AC117" t="str">
            <v>Yes</v>
          </cell>
          <cell r="AD117" t="str">
            <v>Exception (Please specify)</v>
          </cell>
          <cell r="AE117" t="str">
            <v>In line with parent data sets</v>
          </cell>
          <cell r="AF117" t="str">
            <v>Yes</v>
          </cell>
          <cell r="AG117" t="str">
            <v>No</v>
          </cell>
          <cell r="AH117" t="e">
            <v>#N/A</v>
          </cell>
        </row>
        <row r="118">
          <cell r="A118" t="str">
            <v>IAR0000165</v>
          </cell>
          <cell r="B118">
            <v>3</v>
          </cell>
          <cell r="C118" t="str">
            <v>Tia Cheang (TICH4)</v>
          </cell>
          <cell r="D118">
            <v>43315.619201388887</v>
          </cell>
          <cell r="E118" t="str">
            <v>HES PROMS linkage</v>
          </cell>
          <cell r="F118" t="str">
            <v xml:space="preserve">Linkage of the HES and PROMS datasets for publication and extract </v>
          </cell>
          <cell r="I118" t="str">
            <v>Relating to non- confidential/ non- personal data</v>
          </cell>
          <cell r="J118" t="str">
            <v>Secondary Care Service P0282/01</v>
          </cell>
          <cell r="K118" t="str">
            <v>Tia Cheang ( TICH4 )</v>
          </cell>
          <cell r="L118" t="str">
            <v>Adam Mitchell ( ADMI2 )</v>
          </cell>
          <cell r="AA118" t="str">
            <v>Not sure</v>
          </cell>
          <cell r="AB118" t="str">
            <v>No</v>
          </cell>
          <cell r="AC118" t="str">
            <v>No</v>
          </cell>
          <cell r="AF118" t="str">
            <v>Yes</v>
          </cell>
          <cell r="AG118" t="str">
            <v>No</v>
          </cell>
          <cell r="AH118" t="e">
            <v>#N/A</v>
          </cell>
        </row>
        <row r="119">
          <cell r="A119" t="str">
            <v>IAR0000166</v>
          </cell>
          <cell r="B119">
            <v>5</v>
          </cell>
          <cell r="C119" t="str">
            <v>Phil Nixon (PHNI1)</v>
          </cell>
          <cell r="D119" t="str">
            <v>4/24/2018 10:25:52 PM</v>
          </cell>
          <cell r="E119" t="str">
            <v>NHS e-Referral Service - Live Service datasets</v>
          </cell>
          <cell r="F119" t="str">
            <v xml:space="preserve">NHS e-Referral Service - Core Live Service_x000D_
1) Patient Demographic Data - To support creation and viewing of patient referrals_x000D_
2) Appointment Bookings - To record patients' appointment details for their referral_x000D_
3) Clinical Referral Information - To enable referring clinicians to attach relevant clinical documentation to the patient's referral, and to make this information available to the (first outpatient) service providing clinicians_x000D_
4) Directory of Services - To support the referring process by providing a directory of services to which the patients can be referred to_x000D_
5) Professional User and Organisation Data - To support the authentication and authorisation activities of NHS e-RS_x000D_
6) Archived Referrals - To maintain a repository of historical data_x000D_
7) Audit logs - To support auditability of the e-RS Service and to support fulfilling SARs (Subject Access Requests)_x000D_
8) Anonymised Dataset - To support realistic testing of new NHS e-RS software releases_x000D_
9) JIRA - To support tracking of the development activity of the NHS e-RS system_x000D_
10) Technical Architecture Documentation - To document the technical architecture of the system_x000D_
11) NHS e-Referral Service Help files https://nww.ebs.ncrs.nhs.uk/ers-help/index.htm_x000D_
_x000D_
NHS e-Referral Service Key Performance Indicators_x000D_
1) ebsx02, ebsx11, ebsx04, ebsx05 extracts _x000D_
_x000D_
_x000D_
NHS e-Referral Service - Internal Management Information_x000D_
Extracts derived from the live e-RS service and associated provider data sets to support on-going management of the live service and paper switch off programme. Stored on the internal sharepoint instance._x000D_
1) ERS Engagement tracker held in Sharepoint details regional and national snapshot of Paper Switch Off progress against planned activity and utilisation._x000D_
2) Splunk reports _x000D_
3) ebsx02, ebsx11, ebsx04, ebsx05 extracts _x000D_
_x000D_
NHS e-Referral Service - External Management Information_x000D_
Extracts derived from the live e-RS service and associated provider data sets to support on-going management of the live service and paper switch off programme. Provided through the e-RS application through EBSX extracts._x000D_
_x000D_
</v>
          </cell>
          <cell r="G119">
            <v>42171</v>
          </cell>
          <cell r="H119">
            <v>44286</v>
          </cell>
          <cell r="I119" t="str">
            <v>Of a confidential or personal nature relating to patients, service users or the public</v>
          </cell>
          <cell r="J119" t="str">
            <v>NHS e-Referral Live Service P0526/02</v>
          </cell>
          <cell r="K119" t="str">
            <v>Phil Nixon ( PHNI1 )</v>
          </cell>
          <cell r="L119" t="str">
            <v>Alek Radjenovick,Elizabeth Butcher ( ELBU2 )</v>
          </cell>
          <cell r="M119" t="str">
            <v>Dissemination or otherwise making available, Recording, Storage, Structuring</v>
          </cell>
          <cell r="O119" t="str">
            <v>Direction (s.254 of Health &amp;amp; Social Care Act 2012)</v>
          </cell>
          <cell r="P119" t="str">
            <v>Data Controller</v>
          </cell>
          <cell r="S119" t="str">
            <v>Processing is necessary in order to protect the vital interests of the data subject or of another natural person</v>
          </cell>
          <cell r="V119" t="str">
            <v>Yes</v>
          </cell>
          <cell r="W119" t="str">
            <v>Yes</v>
          </cell>
          <cell r="X119" t="str">
            <v>Yes</v>
          </cell>
          <cell r="Y119" t="str">
            <v>Yes</v>
          </cell>
          <cell r="Z119" t="str">
            <v>Yes</v>
          </cell>
          <cell r="AA119" t="str">
            <v>Yes</v>
          </cell>
          <cell r="AB119" t="str">
            <v>Yes</v>
          </cell>
          <cell r="AC119" t="str">
            <v>Yes</v>
          </cell>
          <cell r="AD119" t="str">
            <v>Exception (Please specify)</v>
          </cell>
          <cell r="AE119" t="str">
            <v>25 years</v>
          </cell>
          <cell r="AF119" t="str">
            <v>Yes</v>
          </cell>
          <cell r="AH119" t="e">
            <v>#N/A</v>
          </cell>
        </row>
        <row r="120">
          <cell r="A120" t="str">
            <v>IAR0000167</v>
          </cell>
          <cell r="B120">
            <v>3</v>
          </cell>
          <cell r="C120" t="str">
            <v>Netta Hollings (NEHO2)</v>
          </cell>
          <cell r="D120" t="str">
            <v>4/25/2018 4:18:06 PM</v>
          </cell>
          <cell r="E120" t="str">
            <v>HES ONS</v>
          </cell>
          <cell r="F120" t="str">
            <v>Linkage of HES Data to ONS death data to enable the creation of SHMI in Clinical Indicators</v>
          </cell>
          <cell r="I120" t="str">
            <v>Relating to non- confidential/ non- personal data</v>
          </cell>
          <cell r="J120" t="str">
            <v>Secondary Care Service P0282/01</v>
          </cell>
          <cell r="K120" t="str">
            <v>Tia Cheang ( TICH4 )</v>
          </cell>
          <cell r="L120" t="str">
            <v>Netta Hollings ( NEHO2 ),Paul McIntosh ( PAMC1 )</v>
          </cell>
          <cell r="AA120" t="str">
            <v>Not sure</v>
          </cell>
          <cell r="AB120" t="str">
            <v>No</v>
          </cell>
          <cell r="AC120" t="str">
            <v>No</v>
          </cell>
          <cell r="AF120" t="str">
            <v>Yes</v>
          </cell>
          <cell r="AG120" t="str">
            <v>No</v>
          </cell>
          <cell r="AH120" t="e">
            <v>#N/A</v>
          </cell>
        </row>
        <row r="121">
          <cell r="A121" t="str">
            <v>IAR0000168</v>
          </cell>
          <cell r="B121">
            <v>2</v>
          </cell>
          <cell r="C121" t="str">
            <v>Steven Webster (STWE1)</v>
          </cell>
          <cell r="D121" t="str">
            <v>4/25/2018 12:41:29 PM</v>
          </cell>
          <cell r="E121" t="str">
            <v>Cervical screening programme coverage</v>
          </cell>
          <cell r="F121" t="str">
            <v xml:space="preserve">Dashboard presenting cervical screening coverage data for GP Practices in England for two age groups, 25-49 years and 50-64 years. It also includes data for the number of women eligible and screened at each GP Practice. Provides timely, at a glance interactive coverage data for GP Practices that is updated on a quarterly basis._x000D_
</v>
          </cell>
          <cell r="G121">
            <v>42902</v>
          </cell>
          <cell r="I121" t="str">
            <v>Relating to non- confidential/ non- personal data</v>
          </cell>
          <cell r="J121" t="str">
            <v>Population Health Activities P0284/35</v>
          </cell>
          <cell r="K121" t="str">
            <v>Steven Webster ( STWE1 )</v>
          </cell>
          <cell r="L121" t="str">
            <v>Pritpal Rayat ( PRRA1 )</v>
          </cell>
          <cell r="AA121" t="str">
            <v>Not sure</v>
          </cell>
          <cell r="AB121" t="str">
            <v>Yes</v>
          </cell>
          <cell r="AC121" t="str">
            <v>Not sure</v>
          </cell>
          <cell r="AF121" t="str">
            <v>Yes</v>
          </cell>
          <cell r="AG121" t="str">
            <v>No</v>
          </cell>
          <cell r="AH121" t="e">
            <v>#N/A</v>
          </cell>
        </row>
        <row r="122">
          <cell r="A122" t="str">
            <v>IAR0000169</v>
          </cell>
          <cell r="B122">
            <v>3</v>
          </cell>
          <cell r="C122" t="str">
            <v>Netta Hollings (NEHO2)</v>
          </cell>
          <cell r="D122" t="str">
            <v>4/25/2018 4:19:53 PM</v>
          </cell>
          <cell r="E122" t="str">
            <v>HES: MHSDS</v>
          </cell>
          <cell r="F122" t="str">
            <v>HES linkage to Mental Health Data</v>
          </cell>
          <cell r="I122" t="str">
            <v>Relating to non- confidential/ non- personal data</v>
          </cell>
          <cell r="J122" t="str">
            <v>Secondary Care Service P0282/01</v>
          </cell>
          <cell r="K122" t="str">
            <v>Tia Cheang ( TICH4 )</v>
          </cell>
          <cell r="L122" t="str">
            <v>Netta Hollings ( NEHO2 ),Paul McIntosh ( PAMC1 ),Kate Croft ( KACR3 )</v>
          </cell>
          <cell r="AA122" t="str">
            <v>No</v>
          </cell>
          <cell r="AB122" t="str">
            <v>No</v>
          </cell>
          <cell r="AC122" t="str">
            <v>No</v>
          </cell>
          <cell r="AD122" t="str">
            <v>Exception (Please specify)</v>
          </cell>
          <cell r="AE122" t="str">
            <v>As per individual data sets</v>
          </cell>
          <cell r="AF122" t="str">
            <v>Yes</v>
          </cell>
          <cell r="AG122" t="str">
            <v>No</v>
          </cell>
          <cell r="AH122" t="str">
            <v>IAR0000169</v>
          </cell>
        </row>
        <row r="123">
          <cell r="A123" t="str">
            <v>IAR0000170</v>
          </cell>
          <cell r="B123">
            <v>2</v>
          </cell>
          <cell r="C123" t="str">
            <v>Steven Webster (STWE1)</v>
          </cell>
          <cell r="D123" t="str">
            <v>4/25/2018 12:42:15 PM</v>
          </cell>
          <cell r="E123" t="str">
            <v xml:space="preserve">Breast Screening Programme, England </v>
          </cell>
          <cell r="F123" t="str">
            <v>Annual report presenting information about the NHS Breast Screening Programme in England in 2015-16 and including data on women invited for breast screening, coverage, uptake of invitations, outcomes of screening and cancers detected.</v>
          </cell>
          <cell r="G123">
            <v>38776</v>
          </cell>
          <cell r="I123" t="str">
            <v>Relating to non- confidential/ non- personal data</v>
          </cell>
          <cell r="J123" t="str">
            <v>Population Health Activities P0284/35</v>
          </cell>
          <cell r="K123" t="str">
            <v>Steven Webster ( STWE1 )</v>
          </cell>
          <cell r="L123" t="str">
            <v>Pritpal Rayat ( PRRA1 )</v>
          </cell>
          <cell r="AA123" t="str">
            <v>Not sure</v>
          </cell>
          <cell r="AB123" t="str">
            <v>Yes</v>
          </cell>
          <cell r="AC123" t="str">
            <v>Not sure</v>
          </cell>
          <cell r="AF123" t="str">
            <v>Yes</v>
          </cell>
          <cell r="AG123" t="str">
            <v>No</v>
          </cell>
          <cell r="AH123" t="e">
            <v>#N/A</v>
          </cell>
        </row>
        <row r="124">
          <cell r="A124" t="str">
            <v>IAR0000171</v>
          </cell>
          <cell r="B124">
            <v>3</v>
          </cell>
          <cell r="C124" t="str">
            <v>Steven Webster (STWE1)</v>
          </cell>
          <cell r="D124" t="str">
            <v>4/25/2018 2:20:09 PM</v>
          </cell>
          <cell r="E124" t="str">
            <v>Childhood Vaccination Coverage Statistics - England</v>
          </cell>
          <cell r="F124" t="str">
            <v xml:space="preserve">Information on childhood immunisation coverage at ages 1, 2 and 5 years  collected through the Cover of Vaccination Evaluated Rapidly (COVER) data collection for Upper Tier Local Authorities (LAs). Information on children aged 2, 3 and 4 immunised against seasonal flu from GPs through PHE's ImmForm system. Formerly known as NHS Immunisation statistics until 2014._x000D_
</v>
          </cell>
          <cell r="G124">
            <v>38617</v>
          </cell>
          <cell r="I124" t="str">
            <v>Relating to non- confidential/ non- personal data</v>
          </cell>
          <cell r="J124" t="str">
            <v>Population Health Activities P0284/35</v>
          </cell>
          <cell r="K124" t="str">
            <v>Steven Webster ( STWE1 )</v>
          </cell>
          <cell r="L124" t="str">
            <v>Pritpal Rayat ( PRRA1 )</v>
          </cell>
          <cell r="AA124" t="str">
            <v>Not sure</v>
          </cell>
          <cell r="AB124" t="str">
            <v>Yes</v>
          </cell>
          <cell r="AC124" t="str">
            <v>Not sure</v>
          </cell>
          <cell r="AF124" t="str">
            <v>Yes</v>
          </cell>
          <cell r="AG124" t="str">
            <v>No</v>
          </cell>
          <cell r="AH124" t="e">
            <v>#N/A</v>
          </cell>
        </row>
        <row r="125">
          <cell r="A125" t="str">
            <v>IAR0000172</v>
          </cell>
          <cell r="B125">
            <v>3</v>
          </cell>
          <cell r="C125" t="str">
            <v>Richard Irvine (RIIR1)</v>
          </cell>
          <cell r="D125" t="str">
            <v>4/18/2018 2:49:12 PM</v>
          </cell>
          <cell r="E125" t="str">
            <v>General Practice Forward View</v>
          </cell>
          <cell r="F125" t="str">
            <v>The GPFV, collected from CCGs, holds a range of data items in order to provide the insight required to support practices to build the capacity and capabilities required to meet these needs, including support to adopt new ways of working (at individual, practice and network or federation level) and to develop different ways of managing clinical demand. In addition to increasing self-care, the collected data will enable a greater understanding of the benefits of different triage methods and development of the broader workforce, or alternative services. Data items cover:_x000D_
• Care Navigators – aggregate headcount data on the number of staff trained as Care Navigators within each practice (a role or set of skills / competencies undertaken by members of the practice team to help patients access advice and support)._x000D_
• Online Consultations – aggregate data on the utilisation of online consultation systems _x000D_
• Access Activity – aggregate data in relation to Alternative Provider Medical Services (APMS) contracts for pre-bookable and same day access to appointments for patients, delivered in addition to services provided by general practice._x000D_
• Access Trajectories – aggregate data in relation to the proportion of the CCG population offered extended access services.</v>
          </cell>
          <cell r="G125">
            <v>42978</v>
          </cell>
          <cell r="H125">
            <v>44286</v>
          </cell>
          <cell r="I125" t="str">
            <v>Other confidential or personal data (e.g. finance or contracts etc)</v>
          </cell>
          <cell r="J125" t="str">
            <v>Data Collection Service P0449/06</v>
          </cell>
          <cell r="K125" t="str">
            <v>Stephen Smith ( STSM )</v>
          </cell>
          <cell r="L125" t="str">
            <v>Richard Irvine ( RIIR1 )</v>
          </cell>
          <cell r="M125" t="str">
            <v>Disclosure by transmission, Organisation, Storage, Structuring</v>
          </cell>
          <cell r="O125" t="str">
            <v>Direction (s.254 of Health &amp;amp; Social Care Act 2012)</v>
          </cell>
          <cell r="P125" t="str">
            <v>Data Processor</v>
          </cell>
          <cell r="U125" t="str">
            <v>Yes</v>
          </cell>
          <cell r="W125" t="str">
            <v>No</v>
          </cell>
          <cell r="X125" t="str">
            <v>No</v>
          </cell>
          <cell r="Y125" t="str">
            <v>No</v>
          </cell>
          <cell r="Z125" t="str">
            <v>No</v>
          </cell>
          <cell r="AA125" t="str">
            <v>Yes</v>
          </cell>
          <cell r="AB125" t="str">
            <v>No</v>
          </cell>
          <cell r="AC125" t="str">
            <v>Not sure</v>
          </cell>
          <cell r="AD125" t="str">
            <v>Exception (Please specify)</v>
          </cell>
          <cell r="AE125" t="str">
            <v>Data will only be stored by NHS Digital for the period covered</v>
          </cell>
          <cell r="AF125" t="str">
            <v>Yes</v>
          </cell>
          <cell r="AG125" t="str">
            <v>No</v>
          </cell>
          <cell r="AH125" t="e">
            <v>#N/A</v>
          </cell>
        </row>
        <row r="126">
          <cell r="A126" t="str">
            <v>IAR0000173</v>
          </cell>
          <cell r="B126">
            <v>2</v>
          </cell>
          <cell r="C126" t="str">
            <v>Richard Irvine (RIIR1)</v>
          </cell>
          <cell r="D126" t="str">
            <v>4/18/2018 2:50:14 PM</v>
          </cell>
          <cell r="E126" t="str">
            <v>UK Severe Flu Surveillance</v>
          </cell>
          <cell r="F126" t="str">
            <v>This existing mandatory collection consists of aggregate data that is submitted from all NHS Acute Trusts (Foundation and Non Foundation) on patients with laboratory confirmed influenza infection admitted to intensive care._x000D_
The asset involves weekly collection during the influenza season of confirmed influenza admissions and deaths to intensive care by flu subtype and age group. The objectives of the collection are to:_x000D_
1. Monitor and estimate the impact of influenza (both seasonal and pandemic) on the population_x000D_
2. Describe the epidemiology of severe influenza (ICU admissions and deaths) in time, place and person_x000D_
3. Be able to rapidly identify and describe the epidemiological features of a novel influenza virus_x000D_
4. Monitor the impact of the introduction of the childhood influenza vaccination programme._x000D_
5. Inform evidence of community transmission of influenza and thus the recommendation to Department of Health to trigger anti-viral prescribing_x000D_
6. Fulfil the requirements set out by the Chief Medical Officer’s Statistical Legacy Group (CMO-SLG) or the Influenza Surveillance Strategy Group (ISSG) and meet the recommendations made by the World Health Organization (WHO) or European Centre for Disease Control (ECDC) for surveillance of severe influenza.</v>
          </cell>
          <cell r="G126">
            <v>43010</v>
          </cell>
          <cell r="H126">
            <v>43968</v>
          </cell>
          <cell r="I126" t="str">
            <v>Other confidential or personal data (e.g. finance or contracts etc)</v>
          </cell>
          <cell r="J126" t="str">
            <v>Data Collection Service P0449/06</v>
          </cell>
          <cell r="K126" t="str">
            <v>Stephen Smith ( STSM )</v>
          </cell>
          <cell r="L126" t="str">
            <v>Richard Irvine ( RIIR1 )</v>
          </cell>
          <cell r="M126" t="str">
            <v>Disclosure by transmission, Organisation, Storage, Structuring</v>
          </cell>
          <cell r="O126" t="str">
            <v>Direction (s.254 of Health &amp;amp; Social Care Act 2012)</v>
          </cell>
          <cell r="P126" t="str">
            <v>Data Processor</v>
          </cell>
          <cell r="U126" t="str">
            <v>Yes</v>
          </cell>
          <cell r="W126" t="str">
            <v>No</v>
          </cell>
          <cell r="X126" t="str">
            <v>No</v>
          </cell>
          <cell r="Y126" t="str">
            <v>No</v>
          </cell>
          <cell r="Z126" t="str">
            <v>No</v>
          </cell>
          <cell r="AA126" t="str">
            <v>Yes</v>
          </cell>
          <cell r="AB126" t="str">
            <v>No</v>
          </cell>
          <cell r="AC126" t="str">
            <v>No</v>
          </cell>
          <cell r="AD126" t="str">
            <v>Exception (Please specify)</v>
          </cell>
          <cell r="AE126" t="str">
            <v>Data will only be stored by NHS Digital for the period covered</v>
          </cell>
          <cell r="AF126" t="str">
            <v>Yes</v>
          </cell>
          <cell r="AG126" t="str">
            <v>No</v>
          </cell>
          <cell r="AH126" t="e">
            <v>#N/A</v>
          </cell>
        </row>
        <row r="127">
          <cell r="A127" t="str">
            <v>IAR0000174</v>
          </cell>
          <cell r="B127">
            <v>4</v>
          </cell>
          <cell r="C127" t="str">
            <v>Richard Irvine (RIIR1)</v>
          </cell>
          <cell r="D127" t="str">
            <v>4/18/2018 2:56:08 PM</v>
          </cell>
          <cell r="E127" t="str">
            <v>Friends and Family Test - Outpatient</v>
          </cell>
          <cell r="F127" t="str">
            <v>The asset represents data collected from patients and submitted to the centre for national publication include:_x000D_
- Breakdown of response to a single FFT Question by possible answers_x000D_
- Breakdown of the mode by which responses are submitted._x000D_
No patient level information is included in the collection. Despite no personal data being collected, additional steps are taken to remain in line with best practice around protection of patient identity, in line with the Governmental Statistical Service and Government Social Research’s Disclosure Control Policy for Tables Produced from Administrative Data Sources._x000D_
All relevant guidance and published data are available from the following NHS England pages:_x000D_
https://www.england.nhs.uk/ourwork/pe/fft/fft-guidance/_x000D_
https://www.england.nhs.uk/ourwork/pe/fft/fft-submission/_x000D_
https://www.england.nhs.uk/ourwork/pe/fft/friends-and-family-test-data/</v>
          </cell>
          <cell r="G127">
            <v>42125</v>
          </cell>
          <cell r="H127">
            <v>43531</v>
          </cell>
          <cell r="I127" t="str">
            <v>Other confidential or personal data (e.g. finance or contracts etc)</v>
          </cell>
          <cell r="J127" t="str">
            <v>Data Collection Service P0449/06</v>
          </cell>
          <cell r="K127" t="str">
            <v>Stephen Smith ( STSM )</v>
          </cell>
          <cell r="L127" t="str">
            <v>Richard Irvine ( RIIR1 )</v>
          </cell>
          <cell r="M127" t="str">
            <v>Disclosure by transmission, Organisation, Structuring</v>
          </cell>
          <cell r="O127" t="str">
            <v>Direction (s.254 of Health &amp;amp; Social Care Act 2012)</v>
          </cell>
          <cell r="P127" t="str">
            <v>Data Processor</v>
          </cell>
          <cell r="U127" t="str">
            <v>Yes</v>
          </cell>
          <cell r="W127" t="str">
            <v>No</v>
          </cell>
          <cell r="X127" t="str">
            <v>No</v>
          </cell>
          <cell r="Y127" t="str">
            <v>No</v>
          </cell>
          <cell r="Z127" t="str">
            <v>No</v>
          </cell>
          <cell r="AA127" t="str">
            <v>Yes</v>
          </cell>
          <cell r="AB127" t="str">
            <v>No</v>
          </cell>
          <cell r="AC127" t="str">
            <v>Yes</v>
          </cell>
          <cell r="AD127" t="str">
            <v>Exception (Please specify)</v>
          </cell>
          <cell r="AE127" t="str">
            <v>Data will only be stored by NHS Digital for the period covered</v>
          </cell>
          <cell r="AF127" t="str">
            <v>Yes</v>
          </cell>
          <cell r="AG127" t="str">
            <v>No</v>
          </cell>
          <cell r="AH127" t="e">
            <v>#N/A</v>
          </cell>
        </row>
        <row r="128">
          <cell r="A128" t="str">
            <v>IAR0000175</v>
          </cell>
          <cell r="B128">
            <v>2</v>
          </cell>
          <cell r="C128" t="str">
            <v>Richard Irvine (RIIR1)</v>
          </cell>
          <cell r="D128" t="str">
            <v>4/18/2018 2:57:14 PM</v>
          </cell>
          <cell r="E128" t="str">
            <v>Friends and Family Test - Community Health</v>
          </cell>
          <cell r="F128" t="str">
            <v xml:space="preserve">The asset represents data collected from patients and submitted to the centre for national publication include: _x000D_
- Breakdown of response to a single FFT Question by possible answers _x000D_
- Breakdown of the mode by which responses are submitted. _x000D_
No patient level information is included in the collection. Despite no personal data being collected, additional steps are taken to remain in line with best practice around protection of patient identity, in line with the Governmental Statistical Service and Government Social Research’s Disclosure Control Policy for Tables Produced from Administrative Data Sources. All relevant guidance and published data are available from the following NHS England pages: _x000D_
https://www.england.nhs.uk/ourwork/pe/fft/fft-guidance/ https://www.england.nhs.uk/ourwork/pe/fft/fft-submission/ https://www.england.nhs.uk/ourwork/pe/fft/friends-and-family-test-data/ </v>
          </cell>
          <cell r="G128">
            <v>42036</v>
          </cell>
          <cell r="H128">
            <v>43531</v>
          </cell>
          <cell r="I128" t="str">
            <v>Other confidential or personal data (e.g. finance or contracts etc)</v>
          </cell>
          <cell r="J128" t="str">
            <v>Data Collection Service P0449/06</v>
          </cell>
          <cell r="K128" t="str">
            <v>Stephen Smith ( STSM )</v>
          </cell>
          <cell r="L128" t="str">
            <v>Richard Irvine ( RIIR1 )</v>
          </cell>
          <cell r="M128" t="str">
            <v>Disclosure by transmission, Organisation, Storage, Structuring</v>
          </cell>
          <cell r="O128" t="str">
            <v>Direction (s.254 of Health &amp;amp; Social Care Act 2012)</v>
          </cell>
          <cell r="P128" t="str">
            <v>Data Processor</v>
          </cell>
          <cell r="U128" t="str">
            <v>Yes</v>
          </cell>
          <cell r="W128" t="str">
            <v>No</v>
          </cell>
          <cell r="X128" t="str">
            <v>No</v>
          </cell>
          <cell r="Y128" t="str">
            <v>No</v>
          </cell>
          <cell r="Z128" t="str">
            <v>No</v>
          </cell>
          <cell r="AA128" t="str">
            <v>Yes</v>
          </cell>
          <cell r="AB128" t="str">
            <v>No</v>
          </cell>
          <cell r="AC128" t="str">
            <v>Yes</v>
          </cell>
          <cell r="AD128" t="str">
            <v>Exception (Please specify)</v>
          </cell>
          <cell r="AE128" t="str">
            <v>Data will only be stored by NHS Digital for the period covered</v>
          </cell>
          <cell r="AF128" t="str">
            <v>Yes</v>
          </cell>
          <cell r="AG128" t="str">
            <v>No</v>
          </cell>
          <cell r="AH128" t="e">
            <v>#N/A</v>
          </cell>
        </row>
        <row r="129">
          <cell r="A129" t="str">
            <v>IAR0000176</v>
          </cell>
          <cell r="B129">
            <v>2</v>
          </cell>
          <cell r="C129" t="str">
            <v>Richard Irvine (RIIR1)</v>
          </cell>
          <cell r="D129" t="str">
            <v>4/18/2018 2:58:12 PM</v>
          </cell>
          <cell r="E129" t="str">
            <v>Friends and Family Test - Inpatient</v>
          </cell>
          <cell r="F129" t="str">
            <v xml:space="preserve">The asset represents data collected from patients and submitted to the centre for national publication include: _x000D_
- Breakdown of response to a single FFT Question by possible answers _x000D_
- Breakdown of the mode by which responses are submitted. _x000D_
No patient level information is included in the collection. Despite no personal data being collected, additional steps are taken to remain in line with best practice around protection of patient identity, in line with the Governmental Statistical Service and Government Social Research’s Disclosure Control Policy for Tables Produced from Administrative Data Sources. All relevant guidance and published data are available from the following NHS England pages: _x000D_
https://www.england.nhs.uk/ourwork/pe/fft/fft-guidance/ https://www.england.nhs.uk/ourwork/pe/fft/fft-submission/ https://www.england.nhs.uk/ourwork/pe/fft/friends-and-family-test-data/ </v>
          </cell>
          <cell r="G129">
            <v>41395</v>
          </cell>
          <cell r="H129">
            <v>43566</v>
          </cell>
          <cell r="I129" t="str">
            <v>Other confidential or personal data (e.g. finance or contracts etc)</v>
          </cell>
          <cell r="J129" t="str">
            <v>Data Collection Service P0449/06</v>
          </cell>
          <cell r="K129" t="str">
            <v>Stephen Smith ( STSM )</v>
          </cell>
          <cell r="L129" t="str">
            <v>Richard Irvine ( RIIR1 )</v>
          </cell>
          <cell r="M129" t="str">
            <v>Disclosure by transmission, Organisation, Storage, Structuring</v>
          </cell>
          <cell r="O129" t="str">
            <v>Direction (s.254 of Health &amp;amp; Social Care Act 2012)</v>
          </cell>
          <cell r="P129" t="str">
            <v>Data Processor</v>
          </cell>
          <cell r="U129" t="str">
            <v>Yes</v>
          </cell>
          <cell r="W129" t="str">
            <v>No</v>
          </cell>
          <cell r="X129" t="str">
            <v>No</v>
          </cell>
          <cell r="Y129" t="str">
            <v>No</v>
          </cell>
          <cell r="Z129" t="str">
            <v>No</v>
          </cell>
          <cell r="AA129" t="str">
            <v>Yes</v>
          </cell>
          <cell r="AB129" t="str">
            <v>No</v>
          </cell>
          <cell r="AC129" t="str">
            <v>Yes</v>
          </cell>
          <cell r="AD129" t="str">
            <v>Exception (Please specify)</v>
          </cell>
          <cell r="AE129" t="str">
            <v>Data will only be stored by NHS Digital for the period covered</v>
          </cell>
          <cell r="AF129" t="str">
            <v>Yes</v>
          </cell>
          <cell r="AG129" t="str">
            <v>No</v>
          </cell>
          <cell r="AH129" t="e">
            <v>#N/A</v>
          </cell>
        </row>
        <row r="130">
          <cell r="A130" t="str">
            <v>IAR0000177</v>
          </cell>
          <cell r="B130">
            <v>2</v>
          </cell>
          <cell r="C130" t="str">
            <v>Richard Irvine (RIIR1)</v>
          </cell>
          <cell r="D130" t="str">
            <v>4/18/2018 2:59:07 PM</v>
          </cell>
          <cell r="E130" t="str">
            <v>Friends and Family Test - Maternity</v>
          </cell>
          <cell r="F130" t="str">
            <v xml:space="preserve">The asset represents data collected from patients and submitted to the centre for national publication include: _x000D_
- Breakdown of response to a single FFT Question by possible answers _x000D_
- Breakdown of the mode by which responses are submitted. _x000D_
No patient level information is included in the collection. Despite no personal data being collected, additional steps are taken to remain in line with best practice around protection of patient identity, in line with the Governmental Statistical Service and Government Social Research’s Disclosure Control Policy for Tables Produced from Administrative Data Sources. All relevant guidance and published data are available from the following NHS England pages: _x000D_
https://www.england.nhs.uk/ourwork/pe/fft/fft-guidance/ https://www.england.nhs.uk/ourwork/pe/fft/fft-submission/ https://www.england.nhs.uk/ourwork/pe/fft/friends-and-family-test-data/ </v>
          </cell>
          <cell r="G130">
            <v>41579</v>
          </cell>
          <cell r="H130">
            <v>43657</v>
          </cell>
          <cell r="I130" t="str">
            <v>Other confidential or personal data (e.g. finance or contracts etc)</v>
          </cell>
          <cell r="J130" t="str">
            <v>Data Collection Service P0449/06</v>
          </cell>
          <cell r="K130" t="str">
            <v>Stephen Smith ( STSM )</v>
          </cell>
          <cell r="L130" t="str">
            <v>Richard Irvine ( RIIR1 )</v>
          </cell>
          <cell r="M130" t="str">
            <v>Disclosure by transmission, Organisation, Storage, Structuring</v>
          </cell>
          <cell r="O130" t="str">
            <v>Direction (s.254 of Health &amp;amp; Social Care Act 2012)</v>
          </cell>
          <cell r="P130" t="str">
            <v>Data Processor</v>
          </cell>
          <cell r="U130" t="str">
            <v>Yes</v>
          </cell>
          <cell r="W130" t="str">
            <v>No</v>
          </cell>
          <cell r="X130" t="str">
            <v>No</v>
          </cell>
          <cell r="Y130" t="str">
            <v>No</v>
          </cell>
          <cell r="Z130" t="str">
            <v>No</v>
          </cell>
          <cell r="AA130" t="str">
            <v>Yes</v>
          </cell>
          <cell r="AB130" t="str">
            <v>No</v>
          </cell>
          <cell r="AC130" t="str">
            <v>Yes</v>
          </cell>
          <cell r="AD130" t="str">
            <v>Exception (Please specify)</v>
          </cell>
          <cell r="AE130" t="str">
            <v>Data will only be stored by NHS Digital for the period covered</v>
          </cell>
          <cell r="AF130" t="str">
            <v>Yes</v>
          </cell>
          <cell r="AG130" t="str">
            <v>No</v>
          </cell>
          <cell r="AH130" t="e">
            <v>#N/A</v>
          </cell>
        </row>
        <row r="131">
          <cell r="A131" t="str">
            <v>IAR0000178</v>
          </cell>
          <cell r="B131">
            <v>2</v>
          </cell>
          <cell r="C131" t="str">
            <v>Richard Irvine (RIIR1)</v>
          </cell>
          <cell r="D131" t="str">
            <v>4/18/2018 3:00:00 PM</v>
          </cell>
          <cell r="E131" t="str">
            <v>Friends and Family Test - Mental Health</v>
          </cell>
          <cell r="F131" t="str">
            <v xml:space="preserve">The asset represents data collected from patients and submitted to the centre for national publication include: _x000D_
- Breakdown of response to a single FFT Question by possible answers _x000D_
- Breakdown of the mode by which responses are submitted. _x000D_
No patient level information is included in the collection. Despite no personal data being collected, additional steps are taken to remain in line with best practice around protection of patient identity, in line with the Governmental Statistical Service and Government Social Research’s Disclosure Control Policy for Tables Produced from Administrative Data Sources. All relevant guidance and published data are available from the following NHS England pages: _x000D_
https://www.england.nhs.uk/ourwork/pe/fft/fft-guidance/ https://www.england.nhs.uk/ourwork/pe/fft/fft-submission/ https://www.england.nhs.uk/ourwork/pe/fft/friends-and-family-test-data/ </v>
          </cell>
          <cell r="G131">
            <v>42036</v>
          </cell>
          <cell r="H131">
            <v>43657</v>
          </cell>
          <cell r="I131" t="str">
            <v>Other confidential or personal data (e.g. finance or contracts etc)</v>
          </cell>
          <cell r="J131" t="str">
            <v>Data Collection Service P0449/06</v>
          </cell>
          <cell r="K131" t="str">
            <v>Stephen Smith ( STSM )</v>
          </cell>
          <cell r="L131" t="str">
            <v>Richard Irvine ( RIIR1 )</v>
          </cell>
          <cell r="M131" t="str">
            <v>Disclosure by transmission, Organisation, Storage, Structuring</v>
          </cell>
          <cell r="O131" t="str">
            <v>Direction (s.254 of Health &amp;amp; Social Care Act 2012)</v>
          </cell>
          <cell r="P131" t="str">
            <v>Data Processor</v>
          </cell>
          <cell r="U131" t="str">
            <v>Yes</v>
          </cell>
          <cell r="W131" t="str">
            <v>No</v>
          </cell>
          <cell r="X131" t="str">
            <v>No</v>
          </cell>
          <cell r="Y131" t="str">
            <v>No</v>
          </cell>
          <cell r="Z131" t="str">
            <v>No</v>
          </cell>
          <cell r="AA131" t="str">
            <v>Yes</v>
          </cell>
          <cell r="AB131" t="str">
            <v>No</v>
          </cell>
          <cell r="AC131" t="str">
            <v>Yes</v>
          </cell>
          <cell r="AD131" t="str">
            <v>Exception (Please specify)</v>
          </cell>
          <cell r="AE131" t="str">
            <v>Data will only be stored by NHS Digital for the period covered</v>
          </cell>
          <cell r="AF131" t="str">
            <v>Yes</v>
          </cell>
          <cell r="AG131" t="str">
            <v>No</v>
          </cell>
          <cell r="AH131" t="e">
            <v>#N/A</v>
          </cell>
        </row>
        <row r="132">
          <cell r="A132" t="str">
            <v>IAR0000179</v>
          </cell>
          <cell r="B132">
            <v>2</v>
          </cell>
          <cell r="C132" t="str">
            <v>Richard Irvine (RIIR1)</v>
          </cell>
          <cell r="D132" t="str">
            <v>4/18/2018 3:00:56 PM</v>
          </cell>
          <cell r="E132" t="str">
            <v>Friends and Family Test - Ambulance</v>
          </cell>
          <cell r="F132" t="str">
            <v xml:space="preserve">The asset represents data collected from patients and submitted to the centre for national publication include: _x000D_
- Breakdown of response to a single FFT Question by possible answers _x000D_
- Breakdown of the mode by which responses are submitted. _x000D_
No patient level information is included in the collection. Despite no personal data being collected, additional steps are taken to remain in line with best practice around protection of patient identity, in line with the Governmental Statistical Service and Government Social Research’s Disclosure Control Policy for Tables Produced from Administrative Data Sources. All relevant guidance and published data are available from the following NHS England pages: _x000D_
https://www.england.nhs.uk/ourwork/pe/fft/fft-guidance/ https://www.england.nhs.uk/ourwork/pe/fft/fft-submission/ https://www.england.nhs.uk/ourwork/pe/fft/friends-and-family-test-data/ </v>
          </cell>
          <cell r="G132">
            <v>42125</v>
          </cell>
          <cell r="H132">
            <v>43657</v>
          </cell>
          <cell r="I132" t="str">
            <v>Other confidential or personal data (e.g. finance or contracts etc)</v>
          </cell>
          <cell r="J132" t="str">
            <v>Data Collection Service P0449/06</v>
          </cell>
          <cell r="K132" t="str">
            <v>Stephen Smith ( STSM )</v>
          </cell>
          <cell r="L132" t="str">
            <v>Richard Irvine ( RIIR1 )</v>
          </cell>
          <cell r="M132" t="str">
            <v>Disclosure by transmission, Organisation, Storage, Structuring</v>
          </cell>
          <cell r="O132" t="str">
            <v>Direction (s.254 of Health &amp;amp; Social Care Act 2012)</v>
          </cell>
          <cell r="P132" t="str">
            <v>Data Processor</v>
          </cell>
          <cell r="U132" t="str">
            <v>Yes</v>
          </cell>
          <cell r="W132" t="str">
            <v>No</v>
          </cell>
          <cell r="X132" t="str">
            <v>No</v>
          </cell>
          <cell r="Y132" t="str">
            <v>No</v>
          </cell>
          <cell r="Z132" t="str">
            <v>No</v>
          </cell>
          <cell r="AA132" t="str">
            <v>Yes</v>
          </cell>
          <cell r="AB132" t="str">
            <v>No</v>
          </cell>
          <cell r="AC132" t="str">
            <v>Yes</v>
          </cell>
          <cell r="AD132" t="str">
            <v>Exception (Please specify)</v>
          </cell>
          <cell r="AE132" t="str">
            <v>Data will only be stored by NHS Digital for the period covered</v>
          </cell>
          <cell r="AF132" t="str">
            <v>Yes</v>
          </cell>
          <cell r="AG132" t="str">
            <v>No</v>
          </cell>
          <cell r="AH132" t="e">
            <v>#N/A</v>
          </cell>
        </row>
        <row r="133">
          <cell r="A133" t="str">
            <v>IAR0000180</v>
          </cell>
          <cell r="B133">
            <v>2</v>
          </cell>
          <cell r="C133" t="str">
            <v>Richard Irvine (RIIR1)</v>
          </cell>
          <cell r="D133" t="str">
            <v>4/18/2018 3:02:32 PM</v>
          </cell>
          <cell r="E133" t="str">
            <v>Friends and Family Test - Staff Non-Matrix</v>
          </cell>
          <cell r="F133" t="str">
            <v xml:space="preserve">The asset represents data collected from patients and submitted to the centre for national publication include: _x000D_
- Breakdown of response to a single FFT Question by possible answers _x000D_
- Breakdown of the mode by which responses are submitted. _x000D_
No patient level information is included in the collection. Despite no personal data being collected, additional steps are taken to remain in line with best practice around protection of patient identity, in line with the Governmental Statistical Service and Government Social Research’s Disclosure Control Policy for Tables Produced from Administrative Data Sources. All relevant guidance and published data are available from the following NHS England pages: _x000D_
https://www.england.nhs.uk/ourwork/pe/fft/fft-guidance/ https://www.england.nhs.uk/ourwork/pe/fft/fft-submission/ https://www.england.nhs.uk/ourwork/pe/fft/friends-and-family-test-data/ </v>
          </cell>
          <cell r="G133">
            <v>41730</v>
          </cell>
          <cell r="H133">
            <v>43615</v>
          </cell>
          <cell r="I133" t="str">
            <v>Other confidential or personal data (e.g. finance or contracts etc)</v>
          </cell>
          <cell r="J133" t="str">
            <v>Data Collection Service P0449/06</v>
          </cell>
          <cell r="K133" t="str">
            <v>Stephen Smith ( STSM )</v>
          </cell>
          <cell r="L133" t="str">
            <v>Richard Irvine ( RIIR1 )</v>
          </cell>
          <cell r="M133" t="str">
            <v>Disclosure by transmission, Organisation, Storage, Structuring</v>
          </cell>
          <cell r="O133" t="str">
            <v>Direction (s.254 of Health &amp;amp; Social Care Act 2012)</v>
          </cell>
          <cell r="P133" t="str">
            <v>Data Processor</v>
          </cell>
          <cell r="U133" t="str">
            <v>Yes</v>
          </cell>
          <cell r="W133" t="str">
            <v>No</v>
          </cell>
          <cell r="X133" t="str">
            <v>No</v>
          </cell>
          <cell r="Y133" t="str">
            <v>No</v>
          </cell>
          <cell r="Z133" t="str">
            <v>No</v>
          </cell>
          <cell r="AA133" t="str">
            <v>Yes</v>
          </cell>
          <cell r="AB133" t="str">
            <v>No</v>
          </cell>
          <cell r="AC133" t="str">
            <v>Yes</v>
          </cell>
          <cell r="AD133" t="str">
            <v>Exception (Please specify)</v>
          </cell>
          <cell r="AE133" t="str">
            <v>Data will only be stored by NHS Digital for the period covered</v>
          </cell>
          <cell r="AF133" t="str">
            <v>Yes</v>
          </cell>
          <cell r="AG133" t="str">
            <v>No</v>
          </cell>
          <cell r="AH133" t="e">
            <v>#N/A</v>
          </cell>
        </row>
        <row r="134">
          <cell r="A134" t="str">
            <v>IAR0000181</v>
          </cell>
          <cell r="B134">
            <v>13</v>
          </cell>
          <cell r="C134" t="str">
            <v>Liam Coughlan (LICA2)</v>
          </cell>
          <cell r="D134" t="str">
            <v>4/27/2018 12:54:15 PM</v>
          </cell>
          <cell r="E134" t="str">
            <v>CareCERT Collect</v>
          </cell>
          <cell r="F134" t="str">
            <v>This is a database of email addresses, Phone Numbers, IP addresses and Names which is collected in order to inform organisations in Cyber Security Incidents and related matters</v>
          </cell>
          <cell r="G134">
            <v>42887</v>
          </cell>
          <cell r="I134" t="str">
            <v>Of a confidential or personal nature relating to patients, service users or the public</v>
          </cell>
          <cell r="J134" t="str">
            <v>DSC Service Optimisation P0566/04</v>
          </cell>
          <cell r="K134" t="str">
            <v>Chris Flynn ( CHFL2 )</v>
          </cell>
          <cell r="L134" t="str">
            <v>Liam Coughlan ( LICA2 )</v>
          </cell>
          <cell r="M134" t="str">
            <v>Organisation, Recording, Storage, Use</v>
          </cell>
          <cell r="O134" t="str">
            <v>Other (Please specify)</v>
          </cell>
          <cell r="P134" t="str">
            <v>Data Controller</v>
          </cell>
          <cell r="S134" t="str">
            <v>Processing is necessary for the performance of a task carried out in the public interest or in the exercise of official authority vested in the controller</v>
          </cell>
          <cell r="V134" t="str">
            <v>Yes</v>
          </cell>
          <cell r="W134" t="str">
            <v>No</v>
          </cell>
          <cell r="X134" t="str">
            <v>Yes</v>
          </cell>
          <cell r="Y134" t="str">
            <v>No</v>
          </cell>
          <cell r="Z134" t="str">
            <v>Yes</v>
          </cell>
          <cell r="AA134" t="str">
            <v>Yes</v>
          </cell>
          <cell r="AB134" t="str">
            <v>Yes</v>
          </cell>
          <cell r="AC134" t="str">
            <v>No</v>
          </cell>
          <cell r="AF134" t="str">
            <v>No</v>
          </cell>
          <cell r="AH134" t="str">
            <v>IAR0000181</v>
          </cell>
        </row>
        <row r="135">
          <cell r="A135" t="str">
            <v>IAR0000183</v>
          </cell>
          <cell r="B135">
            <v>5</v>
          </cell>
          <cell r="C135" t="str">
            <v>Stephen Smith (STSM)</v>
          </cell>
          <cell r="D135" t="str">
            <v>4/24/2018 1:05:27 PM</v>
          </cell>
          <cell r="E135" t="str">
            <v xml:space="preserve">Personal Demographics Service (PDS) </v>
          </cell>
          <cell r="F135" t="str">
            <v>NHS Patient Demographic and Primary Health Care registration data._x000D_
Demographic data and GP level data relating to _x000D_
• all patients registered with primary care in the NHS in England, Wales and Isle of Man in 2004 to present. _x000D_
• patients who have utilised the NHS via secondary care, only._x000D_
• patients who since April 2015 have paid the Immigration Health Surcharge._x000D_
All patient records retain details of current and previous demographic data and primary health care registrations, including Removals from the NHS, eg. Scotland, Northern Ireland, Service Medical Officer. The patients chargeable status is also held, where appropriate._x000D_
NBO has responsibility for maintaining the quality of demographic data on PDS through reported data quality incidents.</v>
          </cell>
          <cell r="G135">
            <v>2004</v>
          </cell>
          <cell r="I135" t="str">
            <v>Of a confidential or personal nature relating to patients, service users or the public</v>
          </cell>
          <cell r="J135" t="str">
            <v>NBO and Demographics P0449/08</v>
          </cell>
          <cell r="K135" t="str">
            <v>Stephen Smith ( STSM )</v>
          </cell>
          <cell r="L135" t="str">
            <v>Steve Bennet ( STBE3 )</v>
          </cell>
          <cell r="M135" t="str">
            <v>Adaptation or alteration, Dissemination or otherwise making available, Recording, Restriction, Retrieval, Storage</v>
          </cell>
          <cell r="O135" t="str">
            <v>Commencement order, Direction (s.254 of Health &amp;amp; Social Care Act 2012)</v>
          </cell>
          <cell r="P135" t="str">
            <v>Data Controller</v>
          </cell>
          <cell r="S135" t="str">
            <v>Processing is necessary for compliance with a legal obligation to which the controller is subject, Processing is necessary for the performance of a contract to which the data subject is party or in order to take steps at the request of the data subject prior to entering into a contract, Processing is necessary for the performance of a task carried out in the public interest or in the exercise of official authority vested in the controller, Processing is necessary in order to protect the vital interests of the data subject or of another natural person, The data subject has given consent to the processing of his or her personal data for one or more specific purposes</v>
          </cell>
          <cell r="V135" t="str">
            <v>Yes</v>
          </cell>
          <cell r="W135" t="str">
            <v>Yes</v>
          </cell>
          <cell r="X135" t="str">
            <v>Yes</v>
          </cell>
          <cell r="Y135" t="str">
            <v>No</v>
          </cell>
          <cell r="Z135" t="str">
            <v>Yes</v>
          </cell>
          <cell r="AA135" t="str">
            <v>Yes</v>
          </cell>
          <cell r="AB135" t="str">
            <v>Yes</v>
          </cell>
          <cell r="AC135" t="str">
            <v>Yes</v>
          </cell>
          <cell r="AD135" t="str">
            <v>Exception (Please specify)</v>
          </cell>
          <cell r="AE135" t="str">
            <v>Indefinite.</v>
          </cell>
          <cell r="AF135" t="str">
            <v>No</v>
          </cell>
          <cell r="AH135" t="str">
            <v>IAR0000183</v>
          </cell>
        </row>
        <row r="136">
          <cell r="A136" t="str">
            <v>IAR0000184</v>
          </cell>
          <cell r="B136">
            <v>2</v>
          </cell>
          <cell r="C136" t="str">
            <v>Steven Webster (STWE1)</v>
          </cell>
          <cell r="D136" t="str">
            <v>4/25/2018 2:20:48 PM</v>
          </cell>
          <cell r="E136" t="str">
            <v>OECD dataset</v>
          </cell>
          <cell r="F136" t="str">
            <v>Annual dataset compiled to meet UK's obligations to Organisation for Economic Cooperation and Development's requirements. UK level aggregation of health data and indicators complied from all four home countries. Forms part of annual OECD Health Statistics publication.</v>
          </cell>
          <cell r="G136">
            <v>38718</v>
          </cell>
          <cell r="I136" t="str">
            <v>Relating to non- confidential/ non- personal data</v>
          </cell>
          <cell r="J136" t="str">
            <v>Population Health Activities P0284/35</v>
          </cell>
          <cell r="K136" t="str">
            <v>Steven Webster ( STWE1 )</v>
          </cell>
          <cell r="L136" t="str">
            <v>Robyn Wilson ( ROWI4 )</v>
          </cell>
          <cell r="AA136" t="str">
            <v>Not sure</v>
          </cell>
          <cell r="AB136" t="str">
            <v>Yes</v>
          </cell>
          <cell r="AC136" t="str">
            <v>Not sure</v>
          </cell>
          <cell r="AF136" t="str">
            <v>Yes</v>
          </cell>
          <cell r="AG136" t="str">
            <v>No</v>
          </cell>
          <cell r="AH136" t="e">
            <v>#N/A</v>
          </cell>
        </row>
        <row r="137">
          <cell r="A137" t="str">
            <v>IAR0000186</v>
          </cell>
          <cell r="B137">
            <v>9</v>
          </cell>
          <cell r="C137" t="str">
            <v>Rebecca Wolfenden (REJE2)</v>
          </cell>
          <cell r="D137" t="str">
            <v>4/25/2018 3:26:37 PM</v>
          </cell>
          <cell r="E137" t="str">
            <v xml:space="preserve">Occupational Health Service </v>
          </cell>
          <cell r="F137" t="str">
            <v>Contains personal sensitive data relating to health information of an employee</v>
          </cell>
          <cell r="G137">
            <v>43062</v>
          </cell>
          <cell r="I137" t="str">
            <v>Of a confidential or personal nature relating to staff</v>
          </cell>
          <cell r="J137" t="str">
            <v>HR Service Delivery and Business Partnering P0465/02</v>
          </cell>
          <cell r="K137" t="str">
            <v>Michelle Holland ( MIHO3 )</v>
          </cell>
          <cell r="L137" t="str">
            <v>Rebecca Wolfenden ( REJE2 )</v>
          </cell>
          <cell r="M137" t="str">
            <v>Erasure or destruction, Recording, Retrieval, Storage, Use</v>
          </cell>
          <cell r="O137" t="str">
            <v>Additional functions (s.270 of Health and Social Care Act 2012)</v>
          </cell>
          <cell r="P137" t="str">
            <v>Joint Data Controller</v>
          </cell>
          <cell r="Q137" t="str">
            <v>Other (Please specify)</v>
          </cell>
          <cell r="R137" t="str">
            <v>Duradiamond</v>
          </cell>
          <cell r="S137" t="str">
            <v>Processing is necessary for the performance of a contract to which the data subject is party or in order to take steps at the request of the data subject prior to entering into a contract</v>
          </cell>
          <cell r="V137" t="str">
            <v>Yes</v>
          </cell>
          <cell r="W137" t="str">
            <v>No</v>
          </cell>
          <cell r="X137" t="str">
            <v>Yes</v>
          </cell>
          <cell r="Y137" t="str">
            <v>Yes</v>
          </cell>
          <cell r="Z137" t="str">
            <v>Yes</v>
          </cell>
          <cell r="AA137" t="str">
            <v>Yes</v>
          </cell>
          <cell r="AB137" t="str">
            <v>Yes</v>
          </cell>
          <cell r="AC137" t="str">
            <v>Yes</v>
          </cell>
          <cell r="AD137" t="str">
            <v>3 years</v>
          </cell>
          <cell r="AF137" t="str">
            <v>No</v>
          </cell>
          <cell r="AH137" t="e">
            <v>#N/A</v>
          </cell>
        </row>
        <row r="138">
          <cell r="A138" t="str">
            <v>IAR0000188</v>
          </cell>
          <cell r="B138">
            <v>8</v>
          </cell>
          <cell r="C138" t="str">
            <v>Rebecca Wolfenden (REJE2)</v>
          </cell>
          <cell r="D138" t="str">
            <v>4/25/2018 3:27:07 PM</v>
          </cell>
          <cell r="E138" t="str">
            <v>Absence Management Process</v>
          </cell>
          <cell r="F138" t="str">
            <v xml:space="preserve">Absence information is submitted with fit notes and self certification documents through Cherwell and the information is inputted onto ESR. </v>
          </cell>
          <cell r="G138">
            <v>43062</v>
          </cell>
          <cell r="I138" t="str">
            <v>Of a confidential or personal nature relating to staff</v>
          </cell>
          <cell r="J138" t="str">
            <v>HR Service Delivery and Business Partnering P0465/02</v>
          </cell>
          <cell r="K138" t="str">
            <v>Michelle Holland ( MIHO3 )</v>
          </cell>
          <cell r="L138" t="str">
            <v>Rebecca Wolfenden ( REJE2 )</v>
          </cell>
          <cell r="M138" t="str">
            <v>Erasure or destruction, Not sure, Recording, Retrieval, Storage, Structuring, Use</v>
          </cell>
          <cell r="O138" t="str">
            <v>Additional functions (s.270 of Health and Social Care Act 2012)</v>
          </cell>
          <cell r="P138" t="str">
            <v>Data Controller</v>
          </cell>
          <cell r="S138" t="str">
            <v>Processing is necessary for the performance of a contract to which the data subject is party or in order to take steps at the request of the data subject prior to entering into a contract</v>
          </cell>
          <cell r="V138" t="str">
            <v>Yes</v>
          </cell>
          <cell r="W138" t="str">
            <v>No</v>
          </cell>
          <cell r="X138" t="str">
            <v>Yes</v>
          </cell>
          <cell r="Y138" t="str">
            <v>Yes</v>
          </cell>
          <cell r="Z138" t="str">
            <v>Yes</v>
          </cell>
          <cell r="AA138" t="str">
            <v>Yes</v>
          </cell>
          <cell r="AB138" t="str">
            <v>Yes</v>
          </cell>
          <cell r="AC138" t="str">
            <v>Yes</v>
          </cell>
          <cell r="AD138" t="str">
            <v>8 years</v>
          </cell>
          <cell r="AF138" t="str">
            <v>No</v>
          </cell>
          <cell r="AH138" t="e">
            <v>#N/A</v>
          </cell>
        </row>
        <row r="139">
          <cell r="A139" t="str">
            <v>IAR0000189</v>
          </cell>
          <cell r="B139">
            <v>8</v>
          </cell>
          <cell r="C139" t="str">
            <v>Rebecca Wolfenden (REJE2)</v>
          </cell>
          <cell r="D139" t="str">
            <v>4/25/2018 3:28:29 PM</v>
          </cell>
          <cell r="E139" t="str">
            <v xml:space="preserve">Employee Data Reports </v>
          </cell>
          <cell r="F139" t="str">
            <v>Reports produced from ESR containing employee data</v>
          </cell>
          <cell r="G139">
            <v>43062</v>
          </cell>
          <cell r="I139" t="str">
            <v>Of a confidential or personal nature relating to staff</v>
          </cell>
          <cell r="J139" t="str">
            <v>HR Service Delivery and Business Partnering P0465/02</v>
          </cell>
          <cell r="K139" t="str">
            <v>Michelle Holland ( MIHO3 )</v>
          </cell>
          <cell r="L139" t="str">
            <v>Rebecca Wolfenden ( REJE2 )</v>
          </cell>
          <cell r="M139" t="str">
            <v>Adaptation or alteration, Alignment or combination, Dissemination or otherwise making available, Erasure or destruction, Not sure, Organisation, Recording, Retrieval, Storage, Structuring, Use</v>
          </cell>
          <cell r="O139" t="str">
            <v>Additional functions (s.270 of Health and Social Care Act 2012)</v>
          </cell>
          <cell r="P139" t="str">
            <v>Data Controller</v>
          </cell>
          <cell r="S139" t="str">
            <v>Processing is necessary for the performance of a contract to which the data subject is party or in order to take steps at the request of the data subject prior to entering into a contract</v>
          </cell>
          <cell r="V139" t="str">
            <v>Yes</v>
          </cell>
          <cell r="W139" t="str">
            <v>No</v>
          </cell>
          <cell r="X139" t="str">
            <v>Yes</v>
          </cell>
          <cell r="Y139" t="str">
            <v>Yes</v>
          </cell>
          <cell r="Z139" t="str">
            <v>Yes</v>
          </cell>
          <cell r="AA139" t="str">
            <v>Yes</v>
          </cell>
          <cell r="AB139" t="str">
            <v>Yes</v>
          </cell>
          <cell r="AC139" t="str">
            <v>Yes</v>
          </cell>
          <cell r="AD139" t="str">
            <v>3 years</v>
          </cell>
          <cell r="AF139" t="str">
            <v>No</v>
          </cell>
          <cell r="AH139" t="e">
            <v>#N/A</v>
          </cell>
        </row>
        <row r="140">
          <cell r="A140" t="str">
            <v>IAR0000190</v>
          </cell>
          <cell r="B140">
            <v>7</v>
          </cell>
          <cell r="C140" t="str">
            <v>Claire Kirk (CLKI)</v>
          </cell>
          <cell r="D140" t="str">
            <v>4/25/2018 1:59:07 PM</v>
          </cell>
          <cell r="E140" t="str">
            <v xml:space="preserve">Talent Record </v>
          </cell>
          <cell r="F140" t="str">
            <v>Contains PDR / ARF / Talent scores and formal performance process documentation held within a performance system</v>
          </cell>
          <cell r="G140">
            <v>43062</v>
          </cell>
          <cell r="I140" t="str">
            <v>Of a confidential or personal nature relating to staff</v>
          </cell>
          <cell r="J140" t="str">
            <v>HR Service Delivery and Business Partnering P0465/02</v>
          </cell>
          <cell r="K140" t="str">
            <v>Michelle Stansfield ( MIST5 )</v>
          </cell>
          <cell r="L140" t="str">
            <v>Claire Kirk ( CLKI )</v>
          </cell>
          <cell r="M140" t="str">
            <v>Alignment or combination, Dissemination or otherwise making available, Not sure, Organisation, Recording, Retrieval, Storage, Use</v>
          </cell>
          <cell r="O140" t="str">
            <v>Additional functions (s.270 of Health and Social Care Act 2012)</v>
          </cell>
          <cell r="P140" t="str">
            <v>Data Controller</v>
          </cell>
          <cell r="S140" t="str">
            <v>Processing is necessary for the performance of a contract to which the data subject is party or in order to take steps at the request of the data subject prior to entering into a contract</v>
          </cell>
          <cell r="V140" t="str">
            <v>Yes</v>
          </cell>
          <cell r="W140" t="str">
            <v>No</v>
          </cell>
          <cell r="X140" t="str">
            <v>Yes</v>
          </cell>
          <cell r="Y140" t="str">
            <v>No</v>
          </cell>
          <cell r="Z140" t="str">
            <v>Yes</v>
          </cell>
          <cell r="AA140" t="str">
            <v>Yes</v>
          </cell>
          <cell r="AB140" t="str">
            <v>Yes</v>
          </cell>
          <cell r="AC140" t="str">
            <v>Yes</v>
          </cell>
          <cell r="AD140" t="str">
            <v>8 years</v>
          </cell>
          <cell r="AF140" t="str">
            <v>No</v>
          </cell>
          <cell r="AH140" t="e">
            <v>#N/A</v>
          </cell>
        </row>
        <row r="141">
          <cell r="A141" t="str">
            <v>IAR0000191</v>
          </cell>
          <cell r="B141">
            <v>8</v>
          </cell>
          <cell r="C141" t="str">
            <v>Rebecca Wolfenden (REJE2)</v>
          </cell>
          <cell r="D141" t="str">
            <v>4/25/2018 3:29:08 PM</v>
          </cell>
          <cell r="E141" t="str">
            <v xml:space="preserve">Core Employment Record </v>
          </cell>
          <cell r="F141" t="str">
            <v xml:space="preserve">Information recorded to administer the employment contract </v>
          </cell>
          <cell r="G141">
            <v>43062</v>
          </cell>
          <cell r="I141" t="str">
            <v>Of a confidential or personal nature relating to staff</v>
          </cell>
          <cell r="J141" t="str">
            <v>HR Service Delivery and Business Partnering P0465/02</v>
          </cell>
          <cell r="K141" t="str">
            <v>Michelle Holland ( MIHO3 )</v>
          </cell>
          <cell r="L141" t="str">
            <v>Rebecca Wolfenden ( REJE2 )</v>
          </cell>
          <cell r="M141" t="str">
            <v>Erasure or destruction, Not sure, Recording, Retrieval, Storage, Structuring, Use</v>
          </cell>
          <cell r="O141" t="str">
            <v>Additional functions (s.270 of Health and Social Care Act 2012)</v>
          </cell>
          <cell r="P141" t="str">
            <v>Data Controller</v>
          </cell>
          <cell r="S141" t="str">
            <v>Processing is necessary for the performance of a contract to which the data subject is party or in order to take steps at the request of the data subject prior to entering into a contract</v>
          </cell>
          <cell r="V141" t="str">
            <v>Yes</v>
          </cell>
          <cell r="W141" t="str">
            <v>No</v>
          </cell>
          <cell r="X141" t="str">
            <v>Yes</v>
          </cell>
          <cell r="Y141" t="str">
            <v>Yes</v>
          </cell>
          <cell r="Z141" t="str">
            <v>Yes</v>
          </cell>
          <cell r="AA141" t="str">
            <v>Yes</v>
          </cell>
          <cell r="AB141" t="str">
            <v>Yes</v>
          </cell>
          <cell r="AC141" t="str">
            <v>Yes</v>
          </cell>
          <cell r="AD141" t="str">
            <v>8 years</v>
          </cell>
          <cell r="AF141" t="str">
            <v>No</v>
          </cell>
          <cell r="AH141" t="e">
            <v>#N/A</v>
          </cell>
        </row>
        <row r="142">
          <cell r="A142" t="str">
            <v>IAR0000192</v>
          </cell>
          <cell r="B142">
            <v>11</v>
          </cell>
          <cell r="C142" t="str">
            <v>Rebecca Wolfenden (REJE2)</v>
          </cell>
          <cell r="D142" t="str">
            <v>4/26/2018 1:43:18 PM</v>
          </cell>
          <cell r="E142" t="str">
            <v>Record of Employee Queries</v>
          </cell>
          <cell r="F142" t="str">
            <v>Information gathered through Cherwell and email queries</v>
          </cell>
          <cell r="G142">
            <v>43062</v>
          </cell>
          <cell r="I142" t="str">
            <v>Of a confidential or personal nature relating to staff</v>
          </cell>
          <cell r="J142" t="str">
            <v>HR Service Delivery and Business Partnering P0465/02</v>
          </cell>
          <cell r="K142" t="str">
            <v>Michelle Holland ( MIHO3 )</v>
          </cell>
          <cell r="L142" t="str">
            <v>Rebecca Wolfenden ( REJE2 )</v>
          </cell>
          <cell r="M142" t="str">
            <v>Adaptation or alteration, Dissemination or otherwise making available, Erasure or destruction, Not sure, Recording, Retrieval, Storage, Use</v>
          </cell>
          <cell r="O142" t="str">
            <v>Additional functions (s.270 of Health and Social Care Act 2012)</v>
          </cell>
          <cell r="P142" t="str">
            <v>Data Controller</v>
          </cell>
          <cell r="S142" t="str">
            <v>Processing is necessary for the performance of a contract to which the data subject is party or in order to take steps at the request of the data subject prior to entering into a contract</v>
          </cell>
          <cell r="V142" t="str">
            <v>Yes</v>
          </cell>
          <cell r="W142" t="str">
            <v>No</v>
          </cell>
          <cell r="X142" t="str">
            <v>Yes</v>
          </cell>
          <cell r="Y142" t="str">
            <v>Yes</v>
          </cell>
          <cell r="Z142" t="str">
            <v>Yes</v>
          </cell>
          <cell r="AA142" t="str">
            <v>Yes</v>
          </cell>
          <cell r="AB142" t="str">
            <v>Yes</v>
          </cell>
          <cell r="AC142" t="str">
            <v>Yes</v>
          </cell>
          <cell r="AD142" t="str">
            <v>3 years</v>
          </cell>
          <cell r="AF142" t="str">
            <v>No</v>
          </cell>
          <cell r="AH142" t="e">
            <v>#N/A</v>
          </cell>
        </row>
        <row r="143">
          <cell r="A143" t="str">
            <v>IAR0000193</v>
          </cell>
          <cell r="B143">
            <v>11</v>
          </cell>
          <cell r="C143" t="str">
            <v>Nick Armitage (NIAR1)</v>
          </cell>
          <cell r="D143" t="str">
            <v>4/23/2018 11:03:22 AM</v>
          </cell>
          <cell r="E143" t="str">
            <v>General and Personal Medical Services workforce Minimum Data Set (wMDS)</v>
          </cell>
          <cell r="F143" t="str">
            <v xml:space="preserve">Storage of individual level workforce information collected from GP practices in response to the wMDS collection - http://content.digital.nhs.uk/wmds </v>
          </cell>
          <cell r="G143">
            <v>42095</v>
          </cell>
          <cell r="I143" t="str">
            <v>Of a confidential or personal nature relating to staff</v>
          </cell>
          <cell r="J143" t="str">
            <v>Workforce and Estates Activities P0272/01</v>
          </cell>
          <cell r="K143" t="str">
            <v>Kate Bedford ( KAAN2 )</v>
          </cell>
          <cell r="L143" t="str">
            <v>Ian Thornber ( IATH1 ),Nick Armitage ( NIAR1 )</v>
          </cell>
          <cell r="M143" t="str">
            <v>Not sure</v>
          </cell>
          <cell r="O143" t="str">
            <v>Commencement order</v>
          </cell>
          <cell r="P143" t="str">
            <v>Joint Data Controller</v>
          </cell>
          <cell r="Q143" t="str">
            <v>DH</v>
          </cell>
          <cell r="S143" t="str">
            <v>Processing is necessary for compliance with a legal obligation to which the controller is subject, Processing is necessary for the performance of a task carried out in the public interest or in the exercise of official authority vested in the controller</v>
          </cell>
          <cell r="V143" t="str">
            <v>Yes</v>
          </cell>
          <cell r="W143" t="str">
            <v>No</v>
          </cell>
          <cell r="X143" t="str">
            <v>Yes</v>
          </cell>
          <cell r="Y143" t="str">
            <v>Yes</v>
          </cell>
          <cell r="Z143" t="str">
            <v>Yes</v>
          </cell>
          <cell r="AA143" t="str">
            <v>Yes</v>
          </cell>
          <cell r="AB143" t="str">
            <v>Yes</v>
          </cell>
          <cell r="AC143" t="str">
            <v>Yes</v>
          </cell>
          <cell r="AD143" t="str">
            <v>8 years</v>
          </cell>
          <cell r="AE143" t="str">
            <v>11 years</v>
          </cell>
          <cell r="AF143" t="str">
            <v>Yes</v>
          </cell>
          <cell r="AH143" t="str">
            <v>IAR0000193</v>
          </cell>
        </row>
        <row r="144">
          <cell r="A144" t="str">
            <v>IAR0000194</v>
          </cell>
          <cell r="B144">
            <v>7</v>
          </cell>
          <cell r="C144" t="str">
            <v>Nick Armitage (NIAR1)</v>
          </cell>
          <cell r="D144" t="str">
            <v>4/23/2018 11:02:41 AM</v>
          </cell>
          <cell r="E144" t="str">
            <v>General and Personal Medical Services Workforce Census</v>
          </cell>
          <cell r="F144" t="str">
            <v>Storage of individual level workforce information collected by CCGs and formally PCTs on behalf of NHS D from practices and via the NHAIS practice payment system.  Also Aggregated practice information on non GP staff collected by CCGs and formally PCTs from practices.</v>
          </cell>
          <cell r="G144">
            <v>33147</v>
          </cell>
          <cell r="H144">
            <v>42094</v>
          </cell>
          <cell r="I144" t="str">
            <v>Of a confidential or personal nature relating to staff</v>
          </cell>
          <cell r="J144" t="str">
            <v>Workforce and Estates Activities P0272/01</v>
          </cell>
          <cell r="K144" t="str">
            <v>Kate Bedford ( KAAN2 )</v>
          </cell>
          <cell r="L144" t="str">
            <v>Ian Thornber ( IATH1 ),Nick Armitage ( NIAR1 )</v>
          </cell>
          <cell r="M144" t="str">
            <v>Not sure</v>
          </cell>
          <cell r="O144" t="str">
            <v>Commencement order</v>
          </cell>
          <cell r="P144" t="str">
            <v>Joint Data Controller</v>
          </cell>
          <cell r="Q144" t="str">
            <v>DH</v>
          </cell>
          <cell r="S144" t="str">
            <v>Processing is necessary for compliance with a legal obligation to which the controller is subject, Processing is necessary for the performance of a task carried out in the public interest or in the exercise of official authority vested in the controller</v>
          </cell>
          <cell r="V144" t="str">
            <v>Yes</v>
          </cell>
          <cell r="W144" t="str">
            <v>No</v>
          </cell>
          <cell r="X144" t="str">
            <v>Yes</v>
          </cell>
          <cell r="Y144" t="str">
            <v>No</v>
          </cell>
          <cell r="Z144" t="str">
            <v>Yes</v>
          </cell>
          <cell r="AA144" t="str">
            <v>Yes</v>
          </cell>
          <cell r="AB144" t="str">
            <v>Yes</v>
          </cell>
          <cell r="AC144" t="str">
            <v>Yes</v>
          </cell>
          <cell r="AD144" t="str">
            <v>8 years</v>
          </cell>
          <cell r="AF144" t="str">
            <v>Yes</v>
          </cell>
          <cell r="AH144" t="e">
            <v>#N/A</v>
          </cell>
        </row>
        <row r="145">
          <cell r="A145" t="str">
            <v>IAR0000195</v>
          </cell>
          <cell r="B145">
            <v>10</v>
          </cell>
          <cell r="C145" t="str">
            <v>Nick Armitage (NIAR1)</v>
          </cell>
          <cell r="D145" t="str">
            <v>4/27/2018 12:11:23 PM</v>
          </cell>
          <cell r="E145" t="str">
            <v>Primary Care Web Tool (PCWT)</v>
          </cell>
          <cell r="F145" t="str">
            <v>Webbased tool which GP practices use to provide information for the General and Personel Medical Services workforce Minimum Data Set (wMDS)  and Data on Written Compliants collections</v>
          </cell>
          <cell r="G145">
            <v>42095</v>
          </cell>
          <cell r="I145" t="str">
            <v>Of a confidential or personal nature relating to staff</v>
          </cell>
          <cell r="J145" t="str">
            <v>Workforce and Estates Activities P0272/01</v>
          </cell>
          <cell r="K145" t="str">
            <v>Kate Bedford ( KAAN2 )</v>
          </cell>
          <cell r="L145" t="str">
            <v>Ian Thornber ( IATH1 ),Nick Armitage ( NIAR1 )</v>
          </cell>
          <cell r="M145" t="str">
            <v>Not sure</v>
          </cell>
          <cell r="O145" t="str">
            <v>Commencement order</v>
          </cell>
          <cell r="P145" t="str">
            <v>Joint Data Controller</v>
          </cell>
          <cell r="Q145" t="str">
            <v>DH</v>
          </cell>
          <cell r="S145" t="str">
            <v>Processing is necessary for compliance with a legal obligation to which the controller is subject, Processing is necessary for the performance of a task carried out in the public interest or in the exercise of official authority vested in the controller</v>
          </cell>
          <cell r="V145" t="str">
            <v>Yes</v>
          </cell>
          <cell r="W145" t="str">
            <v>No</v>
          </cell>
          <cell r="X145" t="str">
            <v>Yes</v>
          </cell>
          <cell r="Y145" t="str">
            <v>Yes</v>
          </cell>
          <cell r="Z145" t="str">
            <v>Yes</v>
          </cell>
          <cell r="AA145" t="str">
            <v>Yes</v>
          </cell>
          <cell r="AB145" t="str">
            <v>Yes</v>
          </cell>
          <cell r="AC145" t="str">
            <v>Yes</v>
          </cell>
          <cell r="AD145" t="str">
            <v>8 years</v>
          </cell>
          <cell r="AF145" t="str">
            <v>Yes</v>
          </cell>
          <cell r="AH145" t="e">
            <v>#N/A</v>
          </cell>
        </row>
        <row r="146">
          <cell r="A146" t="str">
            <v>IAR0000196</v>
          </cell>
          <cell r="B146">
            <v>6</v>
          </cell>
          <cell r="C146" t="str">
            <v>Nick Armitage (NIAR1)</v>
          </cell>
          <cell r="D146" t="str">
            <v>4/23/2018 11:01:06 AM</v>
          </cell>
          <cell r="E146" t="str">
            <v>General Ophthalmic Services Workforce</v>
          </cell>
          <cell r="F146" t="str">
            <v xml:space="preserve">Ophthalmic workforce population who perform NHS activity, for all workforce professionals in England and Wales. </v>
          </cell>
          <cell r="G146">
            <v>39814</v>
          </cell>
          <cell r="I146" t="str">
            <v>Of a confidential or personal nature relating to staff</v>
          </cell>
          <cell r="J146" t="str">
            <v>Workforce and Estates Activities P0272/01</v>
          </cell>
          <cell r="K146" t="str">
            <v>Kate Bedford ( KAAN2 )</v>
          </cell>
          <cell r="L146" t="str">
            <v>Ian Thornber ( IATH1 ),Nick Armitage ( NIAR1 )</v>
          </cell>
          <cell r="M146" t="str">
            <v>Not sure</v>
          </cell>
          <cell r="O146" t="str">
            <v>Commencement order</v>
          </cell>
          <cell r="P146" t="str">
            <v>Joint Data Controller</v>
          </cell>
          <cell r="Q146" t="str">
            <v>DH</v>
          </cell>
          <cell r="S146" t="str">
            <v>Processing is necessary for compliance with a legal obligation to which the controller is subject, Processing is necessary for the performance of a task carried out in the public interest or in the exercise of official authority vested in the controller</v>
          </cell>
          <cell r="V146" t="str">
            <v>Yes</v>
          </cell>
          <cell r="W146" t="str">
            <v>No</v>
          </cell>
          <cell r="X146" t="str">
            <v>Yes</v>
          </cell>
          <cell r="Y146" t="str">
            <v>No</v>
          </cell>
          <cell r="Z146" t="str">
            <v>Yes</v>
          </cell>
          <cell r="AA146" t="str">
            <v>Yes</v>
          </cell>
          <cell r="AB146" t="str">
            <v>Yes</v>
          </cell>
          <cell r="AC146" t="str">
            <v>Yes</v>
          </cell>
          <cell r="AD146" t="str">
            <v>8 years</v>
          </cell>
          <cell r="AF146" t="str">
            <v>Yes</v>
          </cell>
          <cell r="AH146" t="e">
            <v>#N/A</v>
          </cell>
        </row>
        <row r="147">
          <cell r="A147" t="str">
            <v>IAR0000197</v>
          </cell>
          <cell r="B147">
            <v>5</v>
          </cell>
          <cell r="C147" t="str">
            <v>Nick Armitage (NIAR1)</v>
          </cell>
          <cell r="D147" t="str">
            <v>4/23/2018 10:54:40 AM</v>
          </cell>
          <cell r="E147" t="str">
            <v>Dental Workforce</v>
          </cell>
          <cell r="F147" t="str">
            <v>Dental workforce information for all dentists who have provided NHS dental services at a traditional high street dental practice</v>
          </cell>
          <cell r="G147">
            <v>39904</v>
          </cell>
          <cell r="I147" t="str">
            <v>Of a confidential or personal nature relating to staff</v>
          </cell>
          <cell r="J147" t="str">
            <v>Workforce and Estates Activities P0272/01</v>
          </cell>
          <cell r="K147" t="str">
            <v>Kate Bedford ( KAAN2 )</v>
          </cell>
          <cell r="L147" t="str">
            <v>Ian Thornber ( IATH1 ),Nick Armitage ( NIAR1 )</v>
          </cell>
          <cell r="M147" t="str">
            <v>Not sure</v>
          </cell>
          <cell r="O147" t="str">
            <v>Commencement order</v>
          </cell>
          <cell r="P147" t="str">
            <v>Joint Data Controller</v>
          </cell>
          <cell r="Q147" t="str">
            <v>DH</v>
          </cell>
          <cell r="S147" t="str">
            <v>Processing is necessary for compliance with a legal obligation to which the controller is subject, Processing is necessary for the performance of a task carried out in the public interest or in the exercise of official authority vested in the controller</v>
          </cell>
          <cell r="V147" t="str">
            <v>Yes</v>
          </cell>
          <cell r="W147" t="str">
            <v>No</v>
          </cell>
          <cell r="X147" t="str">
            <v>Yes</v>
          </cell>
          <cell r="Y147" t="str">
            <v>No</v>
          </cell>
          <cell r="Z147" t="str">
            <v>Yes</v>
          </cell>
          <cell r="AA147" t="str">
            <v>Yes</v>
          </cell>
          <cell r="AB147" t="str">
            <v>Yes</v>
          </cell>
          <cell r="AC147" t="str">
            <v>Yes</v>
          </cell>
          <cell r="AD147" t="str">
            <v>8 years</v>
          </cell>
          <cell r="AF147" t="str">
            <v>Yes</v>
          </cell>
          <cell r="AH147" t="e">
            <v>#N/A</v>
          </cell>
        </row>
        <row r="148">
          <cell r="A148" t="str">
            <v>IAR0000198</v>
          </cell>
          <cell r="B148">
            <v>5</v>
          </cell>
          <cell r="C148" t="str">
            <v>Kate Bedford (KAAN2)</v>
          </cell>
          <cell r="D148" t="str">
            <v>4/20/2018 1:49:14 PM</v>
          </cell>
          <cell r="E148" t="str">
            <v>Data on Written Complaints</v>
          </cell>
          <cell r="F148" t="str">
            <v xml:space="preserve">Information on written complaints made by (or on behalf of) patients, in England. Data are collected from two areas i)quarterly KO41a (NHS Hospital and Community Health Service (HCHS)) and ii) annual KO41b (Primary Care - GP and Dental). </v>
          </cell>
          <cell r="G148">
            <v>38078</v>
          </cell>
          <cell r="I148" t="str">
            <v>Relating to non- confidential/ non- personal data</v>
          </cell>
          <cell r="J148" t="str">
            <v>Workforce and Estates Activities P0272/01</v>
          </cell>
          <cell r="K148" t="str">
            <v>Kate Bedford ( KAAN2 )</v>
          </cell>
          <cell r="L148" t="str">
            <v>Ian Thornber ( IATH1 ),Nick Armitage ( NIAR1 )</v>
          </cell>
          <cell r="AA148" t="str">
            <v>Yes</v>
          </cell>
          <cell r="AB148" t="str">
            <v>Yes</v>
          </cell>
          <cell r="AC148" t="str">
            <v>Yes</v>
          </cell>
          <cell r="AD148" t="str">
            <v>8 years</v>
          </cell>
          <cell r="AF148" t="str">
            <v>Yes</v>
          </cell>
          <cell r="AG148" t="str">
            <v>No</v>
          </cell>
          <cell r="AH148" t="e">
            <v>#N/A</v>
          </cell>
        </row>
        <row r="149">
          <cell r="A149" t="str">
            <v>IAR0000199</v>
          </cell>
          <cell r="B149">
            <v>7</v>
          </cell>
          <cell r="C149" t="str">
            <v>Nick Armitage (NIAR1)</v>
          </cell>
          <cell r="D149" t="str">
            <v>4/23/2018 10:53:58 AM</v>
          </cell>
          <cell r="E149" t="str">
            <v>Doctor Index Number (DIN) - PStock</v>
          </cell>
          <cell r="F149" t="str">
            <v>Storage of Doctor Index Numbers issued by IC to new doctors when they join a PCT/LHB i.e. commence general practice</v>
          </cell>
          <cell r="G149">
            <v>32874</v>
          </cell>
          <cell r="I149" t="str">
            <v>Of a confidential or personal nature relating to staff</v>
          </cell>
          <cell r="J149" t="str">
            <v>Workforce and Estates Activities P0272/01</v>
          </cell>
          <cell r="K149" t="str">
            <v>Kate Bedford ( KAAN2 )</v>
          </cell>
          <cell r="L149" t="str">
            <v>Ian Thornber ( IATH1 ),Nick Armitage ( NIAR1 )</v>
          </cell>
          <cell r="M149" t="str">
            <v>Not sure</v>
          </cell>
          <cell r="O149" t="str">
            <v>Commencement order</v>
          </cell>
          <cell r="P149" t="str">
            <v>Joint Data Controller</v>
          </cell>
          <cell r="Q149" t="str">
            <v>DH</v>
          </cell>
          <cell r="S149" t="str">
            <v>Processing is necessary for compliance with a legal obligation to which the controller is subject, Processing is necessary for the performance of a task carried out in the public interest or in the exercise of official authority vested in the controller</v>
          </cell>
          <cell r="V149" t="str">
            <v>Yes</v>
          </cell>
          <cell r="W149" t="str">
            <v>No</v>
          </cell>
          <cell r="X149" t="str">
            <v>Yes</v>
          </cell>
          <cell r="Y149" t="str">
            <v>No</v>
          </cell>
          <cell r="Z149" t="str">
            <v>Yes</v>
          </cell>
          <cell r="AA149" t="str">
            <v>Yes</v>
          </cell>
          <cell r="AB149" t="str">
            <v>Yes</v>
          </cell>
          <cell r="AC149" t="str">
            <v>Yes</v>
          </cell>
          <cell r="AD149" t="str">
            <v>8 years</v>
          </cell>
          <cell r="AF149" t="str">
            <v>No</v>
          </cell>
          <cell r="AH149" t="e">
            <v>#N/A</v>
          </cell>
        </row>
        <row r="150">
          <cell r="A150" t="str">
            <v>IAR0000200</v>
          </cell>
          <cell r="B150">
            <v>6</v>
          </cell>
          <cell r="C150" t="str">
            <v>Jane Winter (JAWI4)</v>
          </cell>
          <cell r="D150" t="str">
            <v>4/27/2018 12:50:08 PM</v>
          </cell>
          <cell r="E150" t="str">
            <v xml:space="preserve">Electronic Prescribing Service (SPINE extract) dataset </v>
          </cell>
          <cell r="F150" t="str">
            <v>Electronic prescribing data taken directly from SPINE transactional messaging for secondary uses.</v>
          </cell>
          <cell r="I150" t="str">
            <v>Of a confidential or personal nature relating to patients, service users or the public</v>
          </cell>
          <cell r="J150" t="str">
            <v>Prescribing and Medicines Information and Analysis P0275/02</v>
          </cell>
          <cell r="K150" t="str">
            <v>Jane Winter ( JAWI4 )</v>
          </cell>
          <cell r="L150" t="str">
            <v>Ian Bullard ( IABU1 )</v>
          </cell>
          <cell r="M150" t="str">
            <v>Dissemination or otherwise making available, Storage</v>
          </cell>
          <cell r="O150" t="str">
            <v>Direction (s.254 of Health &amp;amp; Social Care Act 2012)</v>
          </cell>
          <cell r="P150" t="str">
            <v>Joint Data Controller</v>
          </cell>
          <cell r="Q150" t="str">
            <v>DH</v>
          </cell>
          <cell r="S150" t="str">
            <v>Processing is necessary for compliance with a legal obligation to which the controller is subject</v>
          </cell>
          <cell r="V150" t="str">
            <v>No</v>
          </cell>
          <cell r="W150" t="str">
            <v>No</v>
          </cell>
          <cell r="X150" t="str">
            <v>No</v>
          </cell>
          <cell r="Y150" t="str">
            <v>No</v>
          </cell>
          <cell r="Z150" t="str">
            <v>No</v>
          </cell>
          <cell r="AA150" t="str">
            <v>Yes</v>
          </cell>
          <cell r="AB150" t="str">
            <v>Yes</v>
          </cell>
          <cell r="AC150" t="str">
            <v>Yes</v>
          </cell>
          <cell r="AD150" t="str">
            <v>Exception (Please specify)</v>
          </cell>
          <cell r="AE150" t="str">
            <v>To be reviewed after 5 years</v>
          </cell>
          <cell r="AF150" t="str">
            <v>No</v>
          </cell>
          <cell r="AH150" t="e">
            <v>#N/A</v>
          </cell>
        </row>
        <row r="151">
          <cell r="A151" t="str">
            <v>IAR0000204</v>
          </cell>
          <cell r="B151">
            <v>12</v>
          </cell>
          <cell r="C151" t="str">
            <v>Mark Hillman (MZH)</v>
          </cell>
          <cell r="D151" t="str">
            <v>4/18/2018 4:59:39 PM</v>
          </cell>
          <cell r="E151" t="str">
            <v>Breast Screening  Select Isle of Man (IAR Ref: 1386)</v>
          </cell>
          <cell r="F151" t="str">
            <v>The Breast Screening Select (BS-Select) System is used to select women for screening and maintains an electronic register of patients on the lists of NHS family doctors. This information is used to identify women eligible for screening.</v>
          </cell>
          <cell r="G151">
            <v>42917</v>
          </cell>
          <cell r="I151" t="str">
            <v>Of a confidential or personal nature relating to patients, service users or the public</v>
          </cell>
          <cell r="J151" t="str">
            <v>Breast Screening P0557/02</v>
          </cell>
          <cell r="K151" t="str">
            <v>Mark Hillman ( MZH )</v>
          </cell>
          <cell r="L151" t="str">
            <v>Jill Jobson (JTT),Michael Presneill ( MIPR1 )</v>
          </cell>
          <cell r="M151" t="str">
            <v>Adaptation or alteration, Disclosure by transmission, Dissemination or otherwise making available, Erasure or destruction, Organisation, Recording, Retrieval, Storage, Structuring, Use</v>
          </cell>
          <cell r="O151" t="str">
            <v>Direction (s.254 of Health &amp;amp; Social Care Act 2012)</v>
          </cell>
          <cell r="P151" t="str">
            <v>Data Processor</v>
          </cell>
          <cell r="U151" t="str">
            <v>Yes</v>
          </cell>
          <cell r="W151" t="str">
            <v>Yes</v>
          </cell>
          <cell r="X151" t="str">
            <v>Yes</v>
          </cell>
          <cell r="Y151" t="str">
            <v>Yes</v>
          </cell>
          <cell r="Z151" t="str">
            <v>Yes</v>
          </cell>
          <cell r="AA151" t="str">
            <v>Yes</v>
          </cell>
          <cell r="AB151" t="str">
            <v>Yes</v>
          </cell>
          <cell r="AC151" t="str">
            <v>Yes</v>
          </cell>
          <cell r="AD151" t="str">
            <v>Exception (Please specify)</v>
          </cell>
          <cell r="AE151" t="str">
            <v>Indefinite</v>
          </cell>
          <cell r="AF151" t="str">
            <v>Yes</v>
          </cell>
          <cell r="AG151" t="str">
            <v>No</v>
          </cell>
          <cell r="AH151" t="str">
            <v>IAR0000204</v>
          </cell>
        </row>
        <row r="152">
          <cell r="A152" t="str">
            <v>IAR0000206</v>
          </cell>
          <cell r="B152">
            <v>18</v>
          </cell>
          <cell r="C152" t="str">
            <v>Ben Halliday (BEHA)</v>
          </cell>
          <cell r="D152" t="str">
            <v>4/24/2018 7:52:18 AM</v>
          </cell>
          <cell r="E152" t="str">
            <v>Tracking Database (TRACKDB) (IAR Ref: 953)</v>
          </cell>
          <cell r="F152" t="str">
            <v>To support the delivery of national projects through provision of project and programme support tools, business process workflow and reporting.</v>
          </cell>
          <cell r="G152">
            <v>35886</v>
          </cell>
          <cell r="H152">
            <v>43556</v>
          </cell>
          <cell r="I152" t="str">
            <v>Of a confidential or personal nature relating to patients, service users or the public</v>
          </cell>
          <cell r="J152" t="str">
            <v>Tracking Database P0556/06</v>
          </cell>
          <cell r="K152" t="str">
            <v>Ben Halliday ( BEHA )</v>
          </cell>
          <cell r="L152" t="str">
            <v>Ben Halliday ( BEHA ),Anita Bunt ( ANBU ),Michael Presneill ( MIPR1 )</v>
          </cell>
          <cell r="M152" t="str">
            <v>Disclosure by transmission, Organisation, Recording, Retrieval, Storage, Structuring</v>
          </cell>
          <cell r="O152" t="str">
            <v>Additional functions (s.270 of Health and Social Care Act 2012)</v>
          </cell>
          <cell r="P152" t="str">
            <v>Data Controller</v>
          </cell>
          <cell r="S152" t="str">
            <v>Processing is necessary for the performance of a task carried out in the public interest or in the exercise of official authority vested in the controller</v>
          </cell>
          <cell r="V152" t="str">
            <v>Yes</v>
          </cell>
          <cell r="W152" t="str">
            <v>No</v>
          </cell>
          <cell r="X152" t="str">
            <v>Yes</v>
          </cell>
          <cell r="Y152" t="str">
            <v>No</v>
          </cell>
          <cell r="Z152" t="str">
            <v>No</v>
          </cell>
          <cell r="AA152" t="str">
            <v>Yes</v>
          </cell>
          <cell r="AB152" t="str">
            <v>Yes</v>
          </cell>
          <cell r="AC152" t="str">
            <v>Not sure</v>
          </cell>
          <cell r="AF152" t="str">
            <v>Yes</v>
          </cell>
          <cell r="AH152" t="str">
            <v>IAR0000206</v>
          </cell>
        </row>
        <row r="153">
          <cell r="A153" t="str">
            <v>IAR0000211</v>
          </cell>
          <cell r="B153">
            <v>17</v>
          </cell>
          <cell r="C153" t="str">
            <v>Mark Dye (MXD)</v>
          </cell>
          <cell r="D153" t="str">
            <v>4/25/2018 7:46:32 AM</v>
          </cell>
          <cell r="E153" t="str">
            <v>Organisation Standards Codes &amp; Reference (OSCAR) (P0559/02)</v>
          </cell>
          <cell r="F153" t="str">
            <v xml:space="preserve">OSCAR is the primary system used by the Organisation Data Service to manage Organisation Reference Data required by NHS systems and services. OSCAR produces files which are published publicly via the ODS website </v>
          </cell>
          <cell r="G153">
            <v>35886</v>
          </cell>
          <cell r="H153">
            <v>44287</v>
          </cell>
          <cell r="I153" t="str">
            <v>Of a confidential or personal nature relating to staff</v>
          </cell>
          <cell r="J153" t="str">
            <v>Organisation Data Service - Maintain P0559/02</v>
          </cell>
          <cell r="K153" t="str">
            <v>Mark Dye ( MXD )</v>
          </cell>
          <cell r="L153" t="str">
            <v>Michael Presneill ( MIPR1 ),Ben Halliday ( BEHA )</v>
          </cell>
          <cell r="M153" t="str">
            <v>Organisation</v>
          </cell>
          <cell r="O153" t="str">
            <v>Mandatory Request (s. 255 of Health &amp;amp; Social Care Act 2012)</v>
          </cell>
          <cell r="P153" t="str">
            <v>Data Controller</v>
          </cell>
          <cell r="S153" t="str">
            <v>Processing is necessary for the performance of a task carried out in the public interest or in the exercise of official authority vested in the controller</v>
          </cell>
          <cell r="V153" t="str">
            <v>Yes</v>
          </cell>
          <cell r="W153" t="str">
            <v>No</v>
          </cell>
          <cell r="X153" t="str">
            <v>Yes</v>
          </cell>
          <cell r="Y153" t="str">
            <v>No</v>
          </cell>
          <cell r="Z153" t="str">
            <v>No</v>
          </cell>
          <cell r="AA153" t="str">
            <v>Yes</v>
          </cell>
          <cell r="AB153" t="str">
            <v>Yes</v>
          </cell>
          <cell r="AC153" t="str">
            <v>Yes</v>
          </cell>
          <cell r="AD153" t="str">
            <v>Exception (Please specify)</v>
          </cell>
          <cell r="AE153" t="str">
            <v>Data kept indefinately as a historic tracker</v>
          </cell>
          <cell r="AF153" t="str">
            <v>Yes</v>
          </cell>
          <cell r="AH153" t="str">
            <v>IAR0000211</v>
          </cell>
        </row>
        <row r="154">
          <cell r="A154" t="str">
            <v>IAR0000220</v>
          </cell>
          <cell r="B154">
            <v>9</v>
          </cell>
          <cell r="C154" t="str">
            <v>Clare Westrop (ECM)</v>
          </cell>
          <cell r="D154" t="str">
            <v>4/18/2018 3:35:46 PM</v>
          </cell>
          <cell r="E154" t="str">
            <v>NHS Blood Donor Register (IAR Ref: 923)</v>
          </cell>
          <cell r="F154" t="str">
            <v>The NHS Blood Donor Register System provides a facility to register potential donors in the NHAIS systems. Potential donors may register via the GMS1 or L08 leaflets in GP surgeries, forwarded to PCTs for input to the NHAIS systems, either manually or via electronic links. Also, donor details may be registered by GP practices via Open Exeter accounts having the appropriate permissions. Once input to the NHAIS systems, records are transmitted automatically to the HSCIC Bureau Service by NHAIS systems for collation and onward transmission to the National Blood Service</v>
          </cell>
          <cell r="G154">
            <v>36161</v>
          </cell>
          <cell r="H154">
            <v>43818</v>
          </cell>
          <cell r="I154" t="str">
            <v>Of a confidential or personal nature relating to patients, service users or the public</v>
          </cell>
          <cell r="J154" t="str">
            <v>National Blood and Transplant P0608/01</v>
          </cell>
          <cell r="K154" t="str">
            <v>Clare Westrop ( ECM )</v>
          </cell>
          <cell r="L154" t="str">
            <v>Clare Westrop (ECM)</v>
          </cell>
          <cell r="M154" t="str">
            <v>Consultation, Disclosure by transmission, Erasure or destruction, Organisation, Recording, Retrieval, Storage, Structuring</v>
          </cell>
          <cell r="O154" t="str">
            <v>Direction (s.254 of Health &amp;amp; Social Care Act 2012)</v>
          </cell>
          <cell r="P154" t="str">
            <v>Data Processor</v>
          </cell>
          <cell r="U154" t="str">
            <v>Yes</v>
          </cell>
          <cell r="W154" t="str">
            <v>Yes</v>
          </cell>
          <cell r="X154" t="str">
            <v>Yes</v>
          </cell>
          <cell r="Y154" t="str">
            <v>No</v>
          </cell>
          <cell r="Z154" t="str">
            <v>Yes</v>
          </cell>
          <cell r="AA154" t="str">
            <v>Yes</v>
          </cell>
          <cell r="AB154" t="str">
            <v>Yes</v>
          </cell>
          <cell r="AC154" t="str">
            <v>Yes</v>
          </cell>
          <cell r="AD154" t="str">
            <v>Exception (Please specify)</v>
          </cell>
          <cell r="AE154" t="str">
            <v>12 months (data exists in source systems)</v>
          </cell>
          <cell r="AF154" t="str">
            <v>No</v>
          </cell>
          <cell r="AG154" t="str">
            <v>No</v>
          </cell>
          <cell r="AH154" t="e">
            <v>#N/A</v>
          </cell>
        </row>
        <row r="155">
          <cell r="A155" t="str">
            <v>IAR0000229</v>
          </cell>
          <cell r="B155">
            <v>9</v>
          </cell>
          <cell r="C155" t="str">
            <v>Mark Hillman (MZH)</v>
          </cell>
          <cell r="D155" t="str">
            <v>4/18/2018 4:55:28 PM</v>
          </cell>
          <cell r="E155" t="str">
            <v>Isle of Man - Bowel Cancer Screening (IoM BCSS) (IAR Ref: 911)</v>
          </cell>
          <cell r="F155" t="str">
            <v xml:space="preserve">The Isle of Man (IoM) Bowel Cancer Screening System identifies and invites eligible men and women (aged between 60 and 74) to participate in bowel cancer screening. </v>
          </cell>
          <cell r="G155">
            <v>40544</v>
          </cell>
          <cell r="I155" t="str">
            <v>Of a confidential or personal nature relating to patients, service users or the public</v>
          </cell>
          <cell r="J155" t="str">
            <v>Isle of Man Bowel Cancer Screening System (BCSS) Service P0601/02</v>
          </cell>
          <cell r="K155" t="str">
            <v>Mark Hillman ( MZH )</v>
          </cell>
          <cell r="L155" t="str">
            <v>Nikki Fish ( NIFI ),Michael Presneill ( MIPR1 )</v>
          </cell>
          <cell r="M155" t="str">
            <v>Adaptation or alteration, Disclosure by transmission, Dissemination or otherwise making available, Erasure or destruction, Organisation, Recording, Retrieval, Storage, Structuring</v>
          </cell>
          <cell r="O155" t="str">
            <v>Direction (s.254 of Health &amp;amp; Social Care Act 2012)</v>
          </cell>
          <cell r="P155" t="str">
            <v>Data Processor</v>
          </cell>
          <cell r="U155" t="str">
            <v>Yes</v>
          </cell>
          <cell r="W155" t="str">
            <v>Yes</v>
          </cell>
          <cell r="X155" t="str">
            <v>Yes</v>
          </cell>
          <cell r="Y155" t="str">
            <v>Yes</v>
          </cell>
          <cell r="Z155" t="str">
            <v>Yes</v>
          </cell>
          <cell r="AA155" t="str">
            <v>Yes</v>
          </cell>
          <cell r="AB155" t="str">
            <v>Yes</v>
          </cell>
          <cell r="AC155" t="str">
            <v>Yes</v>
          </cell>
          <cell r="AD155" t="str">
            <v>Exception (Please specify)</v>
          </cell>
          <cell r="AE155" t="str">
            <v>Indefinite</v>
          </cell>
          <cell r="AF155" t="str">
            <v>Yes</v>
          </cell>
          <cell r="AG155" t="str">
            <v>No</v>
          </cell>
          <cell r="AH155" t="str">
            <v>IAR0000229</v>
          </cell>
        </row>
        <row r="156">
          <cell r="A156" t="str">
            <v>IAR0000235</v>
          </cell>
          <cell r="B156">
            <v>9</v>
          </cell>
          <cell r="C156" t="str">
            <v>Mark Hillman (MZH)</v>
          </cell>
          <cell r="D156" t="str">
            <v>4/18/2018 5:04:32 PM</v>
          </cell>
          <cell r="E156" t="str">
            <v>Family Nurse Partnership (FNP) (IAR Ref: 904)</v>
          </cell>
          <cell r="F156" t="str">
            <v>The Family Nurse Partnership Programme (FNP) is a programme run by the Tavistock and Portman NHS Trust under licence from the Department of Health it is a programme of intensive, nurse-led home visiting for vulnerable, first time, young parents. FNP nurses visit parents from early pregnancy until the child is two years old, building a close, supportive relationship with the whole family and guiding mothers to adopt healthier lifestyles, improve their parenting skills, and become self-sufficient. _x000D_
_x000D_
HSCIC SSD developed an application to give accredited users access to a database scheduling visits to FNP clients and recording outcomes</v>
          </cell>
          <cell r="G156">
            <v>39873</v>
          </cell>
          <cell r="I156" t="str">
            <v>Of a confidential or personal nature relating to patients, service users or the public</v>
          </cell>
          <cell r="J156" t="str">
            <v>Family Nurse Partnership P0557/08</v>
          </cell>
          <cell r="K156" t="str">
            <v>Mark Hillman ( MZH )</v>
          </cell>
          <cell r="L156" t="str">
            <v>Jill Tonkin (JST),Michael Presneill ( MIPR1 )</v>
          </cell>
          <cell r="M156" t="str">
            <v>Adaptation or alteration, Consultation, Dissemination or otherwise making available, Erasure or destruction, Organisation, Recording, Retrieval, Storage, Structuring</v>
          </cell>
          <cell r="O156" t="str">
            <v>Direction (s.254 of Health &amp;amp; Social Care Act 2012)</v>
          </cell>
          <cell r="P156" t="str">
            <v>Data Processor</v>
          </cell>
          <cell r="U156" t="str">
            <v>Yes</v>
          </cell>
          <cell r="W156" t="str">
            <v>Yes</v>
          </cell>
          <cell r="X156" t="str">
            <v>Yes</v>
          </cell>
          <cell r="Y156" t="str">
            <v>Yes</v>
          </cell>
          <cell r="Z156" t="str">
            <v>Yes</v>
          </cell>
          <cell r="AA156" t="str">
            <v>Yes</v>
          </cell>
          <cell r="AB156" t="str">
            <v>Yes</v>
          </cell>
          <cell r="AC156" t="str">
            <v>Not sure</v>
          </cell>
          <cell r="AF156" t="str">
            <v>Yes</v>
          </cell>
          <cell r="AG156" t="str">
            <v>No</v>
          </cell>
          <cell r="AH156" t="e">
            <v>#N/A</v>
          </cell>
        </row>
        <row r="157">
          <cell r="A157" t="str">
            <v>IAR0000236</v>
          </cell>
          <cell r="B157">
            <v>10</v>
          </cell>
          <cell r="C157" t="str">
            <v>Noela Almeida (NOAL1)</v>
          </cell>
          <cell r="D157" t="str">
            <v>4/30/2018 12:05:17 PM</v>
          </cell>
          <cell r="E157" t="str">
            <v>E-Contract (IAR Ref: 903)</v>
          </cell>
          <cell r="F157" t="str">
            <v>To provide web access to enable electronic creation of Standard Contract data.</v>
          </cell>
          <cell r="G157">
            <v>41275</v>
          </cell>
          <cell r="I157" t="str">
            <v>Other confidential or personal data (e.g. finance or contracts etc)</v>
          </cell>
          <cell r="J157" t="str">
            <v>eContract P0607/05</v>
          </cell>
          <cell r="K157" t="str">
            <v>John Martin ( JOMA4 )</v>
          </cell>
          <cell r="L157" t="str">
            <v>John Martin (JOMA4)</v>
          </cell>
          <cell r="M157" t="str">
            <v>Adaptation or alteration, Consultation, Not sure, Organisation, Recording, Storage, Structuring, Use</v>
          </cell>
          <cell r="O157" t="str">
            <v>Additional functions (s.270 of Health and Social Care Act 2012)</v>
          </cell>
          <cell r="P157" t="str">
            <v>Data Processor</v>
          </cell>
          <cell r="U157" t="str">
            <v>Yes</v>
          </cell>
          <cell r="W157" t="str">
            <v>No</v>
          </cell>
          <cell r="X157" t="str">
            <v>Yes</v>
          </cell>
          <cell r="Y157" t="str">
            <v>No</v>
          </cell>
          <cell r="Z157" t="str">
            <v>Yes</v>
          </cell>
          <cell r="AA157" t="str">
            <v>Yes</v>
          </cell>
          <cell r="AB157" t="str">
            <v>Yes</v>
          </cell>
          <cell r="AC157" t="str">
            <v>Not sure</v>
          </cell>
          <cell r="AF157" t="str">
            <v>Yes</v>
          </cell>
          <cell r="AG157" t="str">
            <v>No</v>
          </cell>
          <cell r="AH157" t="str">
            <v>IAR0000236</v>
          </cell>
        </row>
        <row r="158">
          <cell r="A158" t="str">
            <v>IAR0000246</v>
          </cell>
          <cell r="B158">
            <v>7</v>
          </cell>
          <cell r="C158" t="str">
            <v>Sharon Goodall (SHGO1)</v>
          </cell>
          <cell r="D158" t="str">
            <v>4/25/2018 1:46:15 PM</v>
          </cell>
          <cell r="E158" t="str">
            <v>Candidate Record</v>
          </cell>
          <cell r="F158" t="str">
            <v xml:space="preserve">Contains personal &amp; sensitive data for candidates who have applied for roles with NHS Digital but may have not secured employment. </v>
          </cell>
          <cell r="G158">
            <v>43068</v>
          </cell>
          <cell r="I158" t="str">
            <v>Of a confidential or personal nature relating to staff</v>
          </cell>
          <cell r="J158" t="str">
            <v>Workforce Leadership and Operational Delivery P0455/03</v>
          </cell>
          <cell r="K158" t="str">
            <v>Steven McDonald ( STMC5 )</v>
          </cell>
          <cell r="L158" t="str">
            <v>Sharon Goodall ( SHGO1 )</v>
          </cell>
          <cell r="M158" t="str">
            <v>Dissemination or otherwise making available, Erasure or destruction, Not sure, Recording, Retrieval, Storage, Use</v>
          </cell>
          <cell r="O158" t="str">
            <v>Additional functions (s.270 of Health and Social Care Act 2012), Not sure</v>
          </cell>
          <cell r="P158" t="str">
            <v>Data Controller</v>
          </cell>
          <cell r="S158" t="str">
            <v>Processing is necessary for the performance of a contract to which the data subject is party or in order to take steps at the request of the data subject prior to entering into a contract</v>
          </cell>
          <cell r="V158" t="str">
            <v>Yes</v>
          </cell>
          <cell r="W158" t="str">
            <v>No</v>
          </cell>
          <cell r="X158" t="str">
            <v>Yes</v>
          </cell>
          <cell r="Y158" t="str">
            <v>Yes</v>
          </cell>
          <cell r="Z158" t="str">
            <v>Yes</v>
          </cell>
          <cell r="AA158" t="str">
            <v>Yes</v>
          </cell>
          <cell r="AB158" t="str">
            <v>Yes</v>
          </cell>
          <cell r="AC158" t="str">
            <v>Yes</v>
          </cell>
          <cell r="AD158" t="str">
            <v>Exception (Please specify)</v>
          </cell>
          <cell r="AE158" t="str">
            <v>12 months</v>
          </cell>
          <cell r="AF158" t="str">
            <v>Yes</v>
          </cell>
          <cell r="AH158" t="e">
            <v>#N/A</v>
          </cell>
        </row>
        <row r="159">
          <cell r="A159" t="str">
            <v>IAR0000247</v>
          </cell>
          <cell r="B159">
            <v>6</v>
          </cell>
          <cell r="C159" t="str">
            <v>Claire Kirk (CLKI)</v>
          </cell>
          <cell r="D159" t="str">
            <v>4/25/2018 1:59:45 PM</v>
          </cell>
          <cell r="E159" t="str">
            <v>Training Record</v>
          </cell>
          <cell r="F159" t="str">
            <v>Record of all mandatory and additional training undertaken by an employee on the Insight 4 system only.</v>
          </cell>
          <cell r="G159">
            <v>43068</v>
          </cell>
          <cell r="I159" t="str">
            <v>Of a confidential or personal nature relating to staff</v>
          </cell>
          <cell r="J159" t="str">
            <v>HR Innovation and Expert Services P0465/01</v>
          </cell>
          <cell r="K159" t="str">
            <v>Michelle Stansfield ( MIST5 )</v>
          </cell>
          <cell r="L159" t="str">
            <v>Claire Kirk ( CLKI )</v>
          </cell>
          <cell r="M159" t="str">
            <v>Dissemination or otherwise making available, Not sure, Recording, Retrieval, Storage, Use</v>
          </cell>
          <cell r="O159" t="str">
            <v>Additional functions (s.270 of Health and Social Care Act 2012)</v>
          </cell>
          <cell r="P159" t="str">
            <v>Data Controller</v>
          </cell>
          <cell r="S159" t="str">
            <v>Processing is necessary for the performance of a contract to which the data subject is party or in order to take steps at the request of the data subject prior to entering into a contract</v>
          </cell>
          <cell r="V159" t="str">
            <v>Yes</v>
          </cell>
          <cell r="W159" t="str">
            <v>No</v>
          </cell>
          <cell r="X159" t="str">
            <v>Yes</v>
          </cell>
          <cell r="Y159" t="str">
            <v>No</v>
          </cell>
          <cell r="Z159" t="str">
            <v>Yes</v>
          </cell>
          <cell r="AA159" t="str">
            <v>Yes</v>
          </cell>
          <cell r="AB159" t="str">
            <v>Yes</v>
          </cell>
          <cell r="AC159" t="str">
            <v>Yes</v>
          </cell>
          <cell r="AD159" t="str">
            <v>20 years</v>
          </cell>
          <cell r="AF159" t="str">
            <v>No</v>
          </cell>
          <cell r="AH159" t="e">
            <v>#N/A</v>
          </cell>
        </row>
        <row r="160">
          <cell r="A160" t="str">
            <v>IAR0000248</v>
          </cell>
          <cell r="B160">
            <v>8</v>
          </cell>
          <cell r="C160" t="str">
            <v>Nick Armitage (NIAR1)</v>
          </cell>
          <cell r="D160" t="str">
            <v>4/23/2018 10:53:31 AM</v>
          </cell>
          <cell r="E160" t="str">
            <v>workforce Minimum Data Set Collection Vehicle (wMDSCV)</v>
          </cell>
          <cell r="F160" t="str">
            <v>Secure data collection software developed by NHS Digital to allow the capture of individual level workforce Minimum Data Set (wMDS) information collected from non-ESR providers of NHS funded care under the workforce Minimum Data Set - non-ESR FTs, Independent Sector Healthcare Providers and Primary Care wMDS Submissions from HEE Regional tools. Securely protected via Single Sign-on, the wMDSCV sits here: http://admin.wmdscv.digital.nhs.uk/ for internal admin users and here: https://wmdscv.digital.nhs.uk/ for external data submitters.</v>
          </cell>
          <cell r="G160">
            <v>42095</v>
          </cell>
          <cell r="I160" t="str">
            <v>Of a confidential or personal nature relating to staff</v>
          </cell>
          <cell r="J160" t="str">
            <v>Workforce and Estates Activities P0272/01</v>
          </cell>
          <cell r="K160" t="str">
            <v>Kate Bedford ( KAAN2 )</v>
          </cell>
          <cell r="L160" t="str">
            <v>Nick Armitage ( NIAR1 )</v>
          </cell>
          <cell r="M160" t="str">
            <v>Not sure</v>
          </cell>
          <cell r="O160" t="str">
            <v>Commencement order</v>
          </cell>
          <cell r="P160" t="str">
            <v>Joint Data Controller</v>
          </cell>
          <cell r="Q160" t="str">
            <v>DH</v>
          </cell>
          <cell r="S160" t="str">
            <v>Processing is necessary for compliance with a legal obligation to which the controller is subject, Processing is necessary for the performance of a task carried out in the public interest or in the exercise of official authority vested in the controller</v>
          </cell>
          <cell r="V160" t="str">
            <v>Yes</v>
          </cell>
          <cell r="W160" t="str">
            <v>No</v>
          </cell>
          <cell r="X160" t="str">
            <v>Yes</v>
          </cell>
          <cell r="Y160" t="str">
            <v>Yes</v>
          </cell>
          <cell r="Z160" t="str">
            <v>Yes</v>
          </cell>
          <cell r="AA160" t="str">
            <v>Yes</v>
          </cell>
          <cell r="AB160" t="str">
            <v>Yes</v>
          </cell>
          <cell r="AC160" t="str">
            <v>Yes</v>
          </cell>
          <cell r="AD160" t="str">
            <v>8 years</v>
          </cell>
          <cell r="AF160" t="str">
            <v>Yes</v>
          </cell>
          <cell r="AH160" t="e">
            <v>#N/A</v>
          </cell>
        </row>
        <row r="161">
          <cell r="A161" t="str">
            <v>IAR0000249</v>
          </cell>
          <cell r="B161">
            <v>7</v>
          </cell>
          <cell r="C161" t="str">
            <v>Nick Armitage (NIAR1)</v>
          </cell>
          <cell r="D161" t="str">
            <v>4/23/2018 10:52:58 AM</v>
          </cell>
          <cell r="E161" t="str">
            <v>ESR WOVEN Data Quality Reports - England</v>
          </cell>
          <cell r="F161" t="str">
            <v>The reports generated by WOVEN and distributed to all ESR using organisations in England, highlighting the specific DQ issues related to their workforce information contained in the ESR system. The individual organisations are then expected to improve the data quality at source so that the same issues are not contained in the next monthly extract provided to NHS Digital by the ESR Central Team.</v>
          </cell>
          <cell r="G161">
            <v>40086</v>
          </cell>
          <cell r="I161" t="str">
            <v>Of a confidential or personal nature relating to staff</v>
          </cell>
          <cell r="J161" t="str">
            <v>Workforce and Estates Activities P0272/01</v>
          </cell>
          <cell r="K161" t="str">
            <v>Kate Bedford ( KAAN2 )</v>
          </cell>
          <cell r="L161" t="str">
            <v>Nick Armitage ( NIAR1 )</v>
          </cell>
          <cell r="M161" t="str">
            <v>Not sure</v>
          </cell>
          <cell r="O161" t="str">
            <v>Commencement order</v>
          </cell>
          <cell r="P161" t="str">
            <v>Joint Data Controller</v>
          </cell>
          <cell r="Q161" t="str">
            <v>DH</v>
          </cell>
          <cell r="S161" t="str">
            <v>Processing is necessary for compliance with a legal obligation to which the controller is subject, Processing is necessary for the performance of a task carried out in the public interest or in the exercise of official authority vested in the controller</v>
          </cell>
          <cell r="V161" t="str">
            <v>Yes</v>
          </cell>
          <cell r="W161" t="str">
            <v>No</v>
          </cell>
          <cell r="X161" t="str">
            <v>Yes</v>
          </cell>
          <cell r="Y161" t="str">
            <v>Yes</v>
          </cell>
          <cell r="Z161" t="str">
            <v>Yes</v>
          </cell>
          <cell r="AA161" t="str">
            <v>Yes</v>
          </cell>
          <cell r="AB161" t="str">
            <v>Yes</v>
          </cell>
          <cell r="AC161" t="str">
            <v>Yes</v>
          </cell>
          <cell r="AD161" t="str">
            <v>8 years</v>
          </cell>
          <cell r="AF161" t="str">
            <v>Yes</v>
          </cell>
          <cell r="AH161" t="e">
            <v>#N/A</v>
          </cell>
        </row>
        <row r="162">
          <cell r="A162" t="str">
            <v>IAR0000250</v>
          </cell>
          <cell r="B162">
            <v>9</v>
          </cell>
          <cell r="C162" t="str">
            <v>Kate Bedford (KAAN2)</v>
          </cell>
          <cell r="D162" t="str">
            <v>4/20/2018 12:30:35 PM</v>
          </cell>
          <cell r="E162" t="str">
            <v>ESR WOVEN Data Quality Reports - Wales</v>
          </cell>
          <cell r="F162" t="str">
            <v>The reports generated by WOVEN and distributed to all ESR using organisations in Wales, highlighting the specific DQ issues related to their workforce information contained in the ESR system. The individual organisations are then expected to improve the data quality at source so that the same issues are not contained in the next monthly extract provided to NHS Digital by the ESR Central Team.</v>
          </cell>
          <cell r="G162">
            <v>40086</v>
          </cell>
          <cell r="I162" t="str">
            <v>Of a confidential or personal nature relating to staff</v>
          </cell>
          <cell r="J162" t="str">
            <v>Workforce and Estates Activities P0272/01</v>
          </cell>
          <cell r="K162" t="str">
            <v>Kate Bedford ( KAAN2 )</v>
          </cell>
          <cell r="L162" t="str">
            <v>Nick Armitage ( NIAR1 )</v>
          </cell>
          <cell r="M162" t="str">
            <v>Not sure</v>
          </cell>
          <cell r="O162" t="str">
            <v>Additional functions (s.270 of Health and Social Care Act 2012)</v>
          </cell>
          <cell r="P162" t="str">
            <v>Data Processor</v>
          </cell>
          <cell r="U162" t="str">
            <v>Yes</v>
          </cell>
          <cell r="W162" t="str">
            <v>No</v>
          </cell>
          <cell r="X162" t="str">
            <v>Yes</v>
          </cell>
          <cell r="Y162" t="str">
            <v>Yes</v>
          </cell>
          <cell r="Z162" t="str">
            <v>Yes</v>
          </cell>
          <cell r="AA162" t="str">
            <v>Yes</v>
          </cell>
          <cell r="AB162" t="str">
            <v>Yes</v>
          </cell>
          <cell r="AC162" t="str">
            <v>Yes</v>
          </cell>
          <cell r="AD162" t="str">
            <v>8 years</v>
          </cell>
          <cell r="AF162" t="str">
            <v>Yes</v>
          </cell>
          <cell r="AG162" t="str">
            <v>No</v>
          </cell>
          <cell r="AH162" t="e">
            <v>#N/A</v>
          </cell>
        </row>
        <row r="163">
          <cell r="A163" t="str">
            <v>IAR0000251</v>
          </cell>
          <cell r="B163">
            <v>6</v>
          </cell>
          <cell r="C163" t="str">
            <v>Nick Armitage (NIAR1)</v>
          </cell>
          <cell r="D163" t="str">
            <v>4/23/2018 10:52:21 AM</v>
          </cell>
          <cell r="E163" t="str">
            <v>ESR WOVEN Extract - England</v>
          </cell>
          <cell r="F163" t="str">
            <v>To allow NHS Digital workforce team to generate the WOVEN data quality reports for Trusts in England, on behalf of itself and the ESR Central team to help to drive up the data quality of workforce data contained within the ESR system. The extract is to be put to this purpose only and no other and there is a Data Depositor Agreement to that effect.</v>
          </cell>
          <cell r="G163">
            <v>40086</v>
          </cell>
          <cell r="I163" t="str">
            <v>Of a confidential or personal nature relating to staff</v>
          </cell>
          <cell r="J163" t="str">
            <v>Workforce and Estates Activities P0272/01</v>
          </cell>
          <cell r="K163" t="str">
            <v>Kate Bedford ( KAAN2 )</v>
          </cell>
          <cell r="L163" t="str">
            <v>Nick Armitage ( NIAR1 )</v>
          </cell>
          <cell r="M163" t="str">
            <v>Not sure</v>
          </cell>
          <cell r="O163" t="str">
            <v>Commencement order</v>
          </cell>
          <cell r="P163" t="str">
            <v>Joint Data Controller</v>
          </cell>
          <cell r="Q163" t="str">
            <v>DH</v>
          </cell>
          <cell r="S163" t="str">
            <v>Processing is necessary for compliance with a legal obligation to which the controller is subject, Processing is necessary for the performance of a task carried out in the public interest or in the exercise of official authority vested in the controller</v>
          </cell>
          <cell r="V163" t="str">
            <v>Yes</v>
          </cell>
          <cell r="W163" t="str">
            <v>No</v>
          </cell>
          <cell r="X163" t="str">
            <v>Yes</v>
          </cell>
          <cell r="Y163" t="str">
            <v>Yes</v>
          </cell>
          <cell r="Z163" t="str">
            <v>Yes</v>
          </cell>
          <cell r="AA163" t="str">
            <v>Yes</v>
          </cell>
          <cell r="AB163" t="str">
            <v>Yes</v>
          </cell>
          <cell r="AC163" t="str">
            <v>Yes</v>
          </cell>
          <cell r="AD163" t="str">
            <v>8 years</v>
          </cell>
          <cell r="AF163" t="str">
            <v>Yes</v>
          </cell>
          <cell r="AH163" t="e">
            <v>#N/A</v>
          </cell>
        </row>
        <row r="164">
          <cell r="A164" t="str">
            <v>IAR0000254</v>
          </cell>
          <cell r="B164">
            <v>8</v>
          </cell>
          <cell r="C164" t="str">
            <v>Kate Bedford (KAAN2)</v>
          </cell>
          <cell r="D164" t="str">
            <v>4/20/2018 12:31:34 PM</v>
          </cell>
          <cell r="E164" t="str">
            <v>ESR WOVEN Extract - Wales</v>
          </cell>
          <cell r="F164" t="str">
            <v>To allow NHS Digital workforce team to generate the WOVEN data quality reports for Trusts in Wales, on behalf of itself and the ESR Central team to help to drive up the data quality of workforce data contained within the ESR system. The extract is to be put to this purpose only and no other and there is a Data Depositor Agreement to that effect.</v>
          </cell>
          <cell r="G164">
            <v>40086</v>
          </cell>
          <cell r="I164" t="str">
            <v>Of a confidential or personal nature relating to staff</v>
          </cell>
          <cell r="J164" t="str">
            <v>Workforce and Estates Activities P0272/01</v>
          </cell>
          <cell r="K164" t="str">
            <v>Kate Bedford ( KAAN2 )</v>
          </cell>
          <cell r="L164" t="str">
            <v>Nick Armitage ( NIAR1 )</v>
          </cell>
          <cell r="M164" t="str">
            <v>Not sure</v>
          </cell>
          <cell r="O164" t="str">
            <v>Additional functions (s.270 of Health and Social Care Act 2012)</v>
          </cell>
          <cell r="P164" t="str">
            <v>Data Processor</v>
          </cell>
          <cell r="U164" t="str">
            <v>Yes</v>
          </cell>
          <cell r="W164" t="str">
            <v>No</v>
          </cell>
          <cell r="X164" t="str">
            <v>Yes</v>
          </cell>
          <cell r="Y164" t="str">
            <v>Yes</v>
          </cell>
          <cell r="Z164" t="str">
            <v>Yes</v>
          </cell>
          <cell r="AA164" t="str">
            <v>Yes</v>
          </cell>
          <cell r="AB164" t="str">
            <v>Yes</v>
          </cell>
          <cell r="AC164" t="str">
            <v>Yes</v>
          </cell>
          <cell r="AD164" t="str">
            <v>8 years</v>
          </cell>
          <cell r="AF164" t="str">
            <v>Yes</v>
          </cell>
          <cell r="AG164" t="str">
            <v>No</v>
          </cell>
          <cell r="AH164" t="e">
            <v>#N/A</v>
          </cell>
        </row>
        <row r="165">
          <cell r="A165" t="str">
            <v>IAR0000255</v>
          </cell>
          <cell r="B165">
            <v>3</v>
          </cell>
          <cell r="C165" t="str">
            <v>Nick Armitage (NIAR1)</v>
          </cell>
          <cell r="D165" t="str">
            <v>4/13/2018 12:51:06 PM</v>
          </cell>
          <cell r="E165" t="str">
            <v>NHS Vacancy Statistics</v>
          </cell>
          <cell r="F165" t="str">
            <v>Based on Administrative data extracted from NHS Jobs Web system - forms part of the HCHS wMDS suite of information. Technically information about Job Adverts rather than Vacancies._x000D_
_x000D_
From January 2017 publication, also includes a high-level summary of Vacancy information extracted from the ESR data Warehouse compared to the NHS Jobs data at a region level.</v>
          </cell>
          <cell r="G165">
            <v>41699</v>
          </cell>
          <cell r="I165" t="str">
            <v>Relating to non- confidential/ non- personal data</v>
          </cell>
          <cell r="J165" t="str">
            <v>Workforce and Estates Activities P0272/01</v>
          </cell>
          <cell r="K165" t="str">
            <v>Kate Bedford ( KAAN2 )</v>
          </cell>
          <cell r="L165" t="str">
            <v>Nick Armitage ( NIAR1 )</v>
          </cell>
          <cell r="AA165" t="str">
            <v>Yes</v>
          </cell>
          <cell r="AB165" t="str">
            <v>No</v>
          </cell>
          <cell r="AC165" t="str">
            <v>Yes</v>
          </cell>
          <cell r="AD165" t="str">
            <v>8 years</v>
          </cell>
          <cell r="AF165" t="str">
            <v>Yes</v>
          </cell>
          <cell r="AG165" t="str">
            <v>No</v>
          </cell>
          <cell r="AH165" t="e">
            <v>#N/A</v>
          </cell>
        </row>
        <row r="166">
          <cell r="A166" t="str">
            <v>IAR0000256</v>
          </cell>
          <cell r="B166">
            <v>5</v>
          </cell>
          <cell r="C166" t="str">
            <v>Sarge Horan (BHORAN)</v>
          </cell>
          <cell r="D166" t="str">
            <v>4/20/2018 3:12:34 PM</v>
          </cell>
          <cell r="E166" t="str">
            <v>Reason for leaving</v>
          </cell>
          <cell r="F166" t="str">
            <v>Personal level data on reasons NHS staff left their jobs</v>
          </cell>
          <cell r="G166">
            <v>40634</v>
          </cell>
          <cell r="I166" t="str">
            <v>Of a confidential or personal nature relating to staff</v>
          </cell>
          <cell r="J166" t="str">
            <v>Workforce and Estates Activities P0272/01</v>
          </cell>
          <cell r="K166" t="str">
            <v>Kate Bedford ( KAAN2 )</v>
          </cell>
          <cell r="L166" t="str">
            <v>Sarge Horan ( BEHO1 )</v>
          </cell>
          <cell r="M166" t="str">
            <v>Not sure</v>
          </cell>
          <cell r="O166" t="str">
            <v>Commencement order</v>
          </cell>
          <cell r="P166" t="str">
            <v>Joint Data Controller</v>
          </cell>
          <cell r="Q166" t="str">
            <v>DH</v>
          </cell>
          <cell r="S166" t="str">
            <v>Processing is necessary for compliance with a legal obligation to which the controller is subject</v>
          </cell>
          <cell r="V166" t="str">
            <v>Yes</v>
          </cell>
          <cell r="W166" t="str">
            <v>No</v>
          </cell>
          <cell r="X166" t="str">
            <v>Yes</v>
          </cell>
          <cell r="Y166" t="str">
            <v>Yes</v>
          </cell>
          <cell r="Z166" t="str">
            <v>Yes</v>
          </cell>
          <cell r="AA166" t="str">
            <v>Yes</v>
          </cell>
          <cell r="AB166" t="str">
            <v>Yes</v>
          </cell>
          <cell r="AC166" t="str">
            <v>Yes</v>
          </cell>
          <cell r="AD166" t="str">
            <v>8 years</v>
          </cell>
          <cell r="AF166" t="str">
            <v>Yes</v>
          </cell>
          <cell r="AH166" t="e">
            <v>#N/A</v>
          </cell>
        </row>
        <row r="167">
          <cell r="A167" t="str">
            <v>IAR0000257</v>
          </cell>
          <cell r="B167">
            <v>5</v>
          </cell>
          <cell r="C167" t="str">
            <v>Sarge Horan (BHORAN)</v>
          </cell>
          <cell r="D167" t="str">
            <v>4/20/2018 3:14:59 PM</v>
          </cell>
          <cell r="E167" t="str">
            <v>ESR Earnings data</v>
          </cell>
          <cell r="F167" t="str">
            <v>Person level data on the earnings of NHS staff in England</v>
          </cell>
          <cell r="G167">
            <v>39448</v>
          </cell>
          <cell r="I167" t="str">
            <v>Of a confidential or personal nature relating to staff</v>
          </cell>
          <cell r="J167" t="str">
            <v>Workforce and Estates Activities P0272/01</v>
          </cell>
          <cell r="K167" t="str">
            <v>Kate Bedford ( KAAN2 )</v>
          </cell>
          <cell r="L167" t="str">
            <v>Sarge Horan ( BEHO1 )</v>
          </cell>
          <cell r="M167" t="str">
            <v>Not sure</v>
          </cell>
          <cell r="O167" t="str">
            <v>Commencement order</v>
          </cell>
          <cell r="P167" t="str">
            <v>Joint Data Controller</v>
          </cell>
          <cell r="Q167" t="str">
            <v>DH</v>
          </cell>
          <cell r="S167" t="str">
            <v>Processing is necessary for compliance with a legal obligation to which the controller is subject, Processing is necessary for the performance of a task carried out in the public interest or in the exercise of official authority vested in the controller</v>
          </cell>
          <cell r="V167" t="str">
            <v>Yes</v>
          </cell>
          <cell r="W167" t="str">
            <v>No</v>
          </cell>
          <cell r="X167" t="str">
            <v>Yes</v>
          </cell>
          <cell r="Y167" t="str">
            <v>Yes</v>
          </cell>
          <cell r="Z167" t="str">
            <v>Yes</v>
          </cell>
          <cell r="AA167" t="str">
            <v>Yes</v>
          </cell>
          <cell r="AB167" t="str">
            <v>Yes</v>
          </cell>
          <cell r="AC167" t="str">
            <v>Yes</v>
          </cell>
          <cell r="AD167" t="str">
            <v>8 years</v>
          </cell>
          <cell r="AF167" t="str">
            <v>Yes</v>
          </cell>
          <cell r="AH167" t="e">
            <v>#N/A</v>
          </cell>
        </row>
        <row r="168">
          <cell r="A168" t="str">
            <v>IAR0000258</v>
          </cell>
          <cell r="B168">
            <v>8</v>
          </cell>
          <cell r="C168" t="str">
            <v>Kate Bedford (KAAN2)</v>
          </cell>
          <cell r="D168" t="str">
            <v>4/20/2018 12:28:03 PM</v>
          </cell>
          <cell r="E168" t="str">
            <v>ESR Earnings data for Wales</v>
          </cell>
          <cell r="F168" t="str">
            <v>Person level earnings data for NHS staff in Wales</v>
          </cell>
          <cell r="G168">
            <v>39539</v>
          </cell>
          <cell r="I168" t="str">
            <v>Of a confidential or personal nature relating to staff</v>
          </cell>
          <cell r="J168" t="str">
            <v>Workforce and Estates Activities P0272/01</v>
          </cell>
          <cell r="K168" t="str">
            <v>Kate Bedford ( KAAN2 )</v>
          </cell>
          <cell r="L168" t="str">
            <v>Sarge Horan ( BEHO1 )</v>
          </cell>
          <cell r="M168" t="str">
            <v>Not sure</v>
          </cell>
          <cell r="O168" t="str">
            <v>Additional functions (s.270 of Health and Social Care Act 2012)</v>
          </cell>
          <cell r="P168" t="str">
            <v>Data Processor</v>
          </cell>
          <cell r="U168" t="str">
            <v>Yes</v>
          </cell>
          <cell r="W168" t="str">
            <v>No</v>
          </cell>
          <cell r="X168" t="str">
            <v>Yes</v>
          </cell>
          <cell r="Y168" t="str">
            <v>Yes</v>
          </cell>
          <cell r="Z168" t="str">
            <v>Yes</v>
          </cell>
          <cell r="AA168" t="str">
            <v>Yes</v>
          </cell>
          <cell r="AB168" t="str">
            <v>Yes</v>
          </cell>
          <cell r="AC168" t="str">
            <v>Yes</v>
          </cell>
          <cell r="AD168" t="str">
            <v>8 years</v>
          </cell>
          <cell r="AF168" t="str">
            <v>Yes</v>
          </cell>
          <cell r="AG168" t="str">
            <v>No</v>
          </cell>
          <cell r="AH168" t="e">
            <v>#N/A</v>
          </cell>
        </row>
        <row r="169">
          <cell r="A169" t="str">
            <v>IAR0000259</v>
          </cell>
          <cell r="B169">
            <v>4</v>
          </cell>
          <cell r="C169" t="str">
            <v>Sarge Horan (BHORAN)</v>
          </cell>
          <cell r="D169" t="str">
            <v>4/20/2018 3:15:45 PM</v>
          </cell>
          <cell r="E169" t="str">
            <v>ESR Staff in post data for England</v>
          </cell>
          <cell r="F169" t="str">
            <v>Person level details of NHS staff and their jobs in England</v>
          </cell>
          <cell r="G169">
            <v>39538</v>
          </cell>
          <cell r="I169" t="str">
            <v>Of a confidential or personal nature relating to staff</v>
          </cell>
          <cell r="J169" t="str">
            <v>Workforce and Estates Activities P0272/01</v>
          </cell>
          <cell r="K169" t="str">
            <v>Kate Bedford ( KAAN2 )</v>
          </cell>
          <cell r="L169" t="str">
            <v>Sarge Horan ( BEHO1 )</v>
          </cell>
          <cell r="M169" t="str">
            <v>Not sure</v>
          </cell>
          <cell r="O169" t="str">
            <v>Commencement order</v>
          </cell>
          <cell r="P169" t="str">
            <v>Joint Data Controller</v>
          </cell>
          <cell r="Q169" t="str">
            <v>DH</v>
          </cell>
          <cell r="S169" t="str">
            <v>Processing is necessary for compliance with a legal obligation to which the controller is subject, Processing is necessary for the performance of a task carried out in the public interest or in the exercise of official authority vested in the controller</v>
          </cell>
          <cell r="V169" t="str">
            <v>Yes</v>
          </cell>
          <cell r="W169" t="str">
            <v>No</v>
          </cell>
          <cell r="X169" t="str">
            <v>Yes</v>
          </cell>
          <cell r="Y169" t="str">
            <v>Yes</v>
          </cell>
          <cell r="Z169" t="str">
            <v>Yes</v>
          </cell>
          <cell r="AA169" t="str">
            <v>Yes</v>
          </cell>
          <cell r="AB169" t="str">
            <v>Yes</v>
          </cell>
          <cell r="AC169" t="str">
            <v>Yes</v>
          </cell>
          <cell r="AD169" t="str">
            <v>8 years</v>
          </cell>
          <cell r="AF169" t="str">
            <v>Yes</v>
          </cell>
          <cell r="AH169" t="e">
            <v>#N/A</v>
          </cell>
        </row>
        <row r="170">
          <cell r="A170" t="str">
            <v>IAR0000260</v>
          </cell>
          <cell r="B170">
            <v>6</v>
          </cell>
          <cell r="C170" t="str">
            <v>Kate Bedford (KAAN2)</v>
          </cell>
          <cell r="D170" t="str">
            <v>4/20/2018 12:29:16 PM</v>
          </cell>
          <cell r="E170" t="str">
            <v>ESR Staff in post data for Wales</v>
          </cell>
          <cell r="F170" t="str">
            <v>Person level details of NHS staff and their jobs in Wales</v>
          </cell>
          <cell r="G170">
            <v>39538</v>
          </cell>
          <cell r="I170" t="str">
            <v>Of a confidential or personal nature relating to staff</v>
          </cell>
          <cell r="J170" t="str">
            <v>Workforce and Estates Activities P0272/01</v>
          </cell>
          <cell r="K170" t="str">
            <v>Kate Bedford ( KAAN2 )</v>
          </cell>
          <cell r="L170" t="str">
            <v>Sarge Horan ( BEHO1 )</v>
          </cell>
          <cell r="M170" t="str">
            <v>Not sure</v>
          </cell>
          <cell r="O170" t="str">
            <v>Additional functions (s.270 of Health and Social Care Act 2012)</v>
          </cell>
          <cell r="P170" t="str">
            <v>Data Processor</v>
          </cell>
          <cell r="U170" t="str">
            <v>Yes</v>
          </cell>
          <cell r="W170" t="str">
            <v>No</v>
          </cell>
          <cell r="X170" t="str">
            <v>Yes</v>
          </cell>
          <cell r="Y170" t="str">
            <v>Yes</v>
          </cell>
          <cell r="Z170" t="str">
            <v>Yes</v>
          </cell>
          <cell r="AA170" t="str">
            <v>Yes</v>
          </cell>
          <cell r="AB170" t="str">
            <v>Yes</v>
          </cell>
          <cell r="AC170" t="str">
            <v>Yes</v>
          </cell>
          <cell r="AD170" t="str">
            <v>8 years</v>
          </cell>
          <cell r="AF170" t="str">
            <v>Yes</v>
          </cell>
          <cell r="AG170" t="str">
            <v>No</v>
          </cell>
          <cell r="AH170" t="e">
            <v>#N/A</v>
          </cell>
        </row>
        <row r="171">
          <cell r="A171" t="str">
            <v>IAR0000261</v>
          </cell>
          <cell r="B171">
            <v>6</v>
          </cell>
          <cell r="C171" t="str">
            <v>Sarge Horan (BHORAN)</v>
          </cell>
          <cell r="D171" t="str">
            <v>4/20/2018 3:17:04 PM</v>
          </cell>
          <cell r="E171" t="str">
            <v>Absence minimum data set for England</v>
          </cell>
          <cell r="F171" t="str">
            <v>Details of absence from work of NHS staff in England</v>
          </cell>
          <cell r="G171">
            <v>39904</v>
          </cell>
          <cell r="I171" t="str">
            <v>Of a confidential or personal nature relating to staff</v>
          </cell>
          <cell r="J171" t="str">
            <v>Workforce and Estates Activities P0272/01</v>
          </cell>
          <cell r="K171" t="str">
            <v>Kate Bedford ( KAAN2 )</v>
          </cell>
          <cell r="L171" t="str">
            <v>Sarge Horan ( BEHO1 )</v>
          </cell>
          <cell r="M171" t="str">
            <v>Not sure</v>
          </cell>
          <cell r="O171" t="str">
            <v>Commencement order</v>
          </cell>
          <cell r="P171" t="str">
            <v>Joint Data Controller</v>
          </cell>
          <cell r="Q171" t="str">
            <v>DH</v>
          </cell>
          <cell r="S171" t="str">
            <v>Processing is necessary for compliance with a legal obligation to which the controller is subject, Processing is necessary for the performance of a task carried out in the public interest or in the exercise of official authority vested in the controller</v>
          </cell>
          <cell r="V171" t="str">
            <v>Yes</v>
          </cell>
          <cell r="W171" t="str">
            <v>No</v>
          </cell>
          <cell r="X171" t="str">
            <v>Yes</v>
          </cell>
          <cell r="Y171" t="str">
            <v>Yes</v>
          </cell>
          <cell r="Z171" t="str">
            <v>Yes</v>
          </cell>
          <cell r="AA171" t="str">
            <v>Yes</v>
          </cell>
          <cell r="AB171" t="str">
            <v>Yes</v>
          </cell>
          <cell r="AC171" t="str">
            <v>Yes</v>
          </cell>
          <cell r="AD171" t="str">
            <v>8 years</v>
          </cell>
          <cell r="AF171" t="str">
            <v>Yes</v>
          </cell>
          <cell r="AH171" t="e">
            <v>#N/A</v>
          </cell>
        </row>
        <row r="172">
          <cell r="A172" t="str">
            <v>IAR0000262</v>
          </cell>
          <cell r="B172">
            <v>5</v>
          </cell>
          <cell r="C172" t="str">
            <v>Sarge Horan (BHORAN)</v>
          </cell>
          <cell r="D172" t="str">
            <v>4/20/2018 3:18:16 PM</v>
          </cell>
          <cell r="E172" t="str">
            <v>Sickness Absence for England</v>
          </cell>
          <cell r="F172" t="str">
            <v>Details of sickness absences for NHS staff in England</v>
          </cell>
          <cell r="G172">
            <v>39904</v>
          </cell>
          <cell r="I172" t="str">
            <v>Of a confidential or personal nature relating to staff</v>
          </cell>
          <cell r="J172" t="str">
            <v>Workforce and Estates Activities P0272/01</v>
          </cell>
          <cell r="K172" t="str">
            <v>Kate Bedford ( KAAN2 )</v>
          </cell>
          <cell r="L172" t="str">
            <v>Sarge Horan ( BEHO1 )</v>
          </cell>
          <cell r="M172" t="str">
            <v>Not sure</v>
          </cell>
          <cell r="O172" t="str">
            <v>Commencement order</v>
          </cell>
          <cell r="P172" t="str">
            <v>Joint Data Controller</v>
          </cell>
          <cell r="Q172" t="str">
            <v>DH</v>
          </cell>
          <cell r="S172" t="str">
            <v>Processing is necessary for compliance with a legal obligation to which the controller is subject, Processing is necessary for the performance of a task carried out in the public interest or in the exercise of official authority vested in the controller</v>
          </cell>
          <cell r="V172" t="str">
            <v>Yes</v>
          </cell>
          <cell r="W172" t="str">
            <v>No</v>
          </cell>
          <cell r="X172" t="str">
            <v>Yes</v>
          </cell>
          <cell r="Y172" t="str">
            <v>Yes</v>
          </cell>
          <cell r="Z172" t="str">
            <v>Yes</v>
          </cell>
          <cell r="AA172" t="str">
            <v>Yes</v>
          </cell>
          <cell r="AB172" t="str">
            <v>Yes</v>
          </cell>
          <cell r="AC172" t="str">
            <v>Yes</v>
          </cell>
          <cell r="AD172" t="str">
            <v>8 years</v>
          </cell>
          <cell r="AF172" t="str">
            <v>Yes</v>
          </cell>
          <cell r="AH172" t="e">
            <v>#N/A</v>
          </cell>
        </row>
        <row r="173">
          <cell r="A173" t="str">
            <v>IAR0000263</v>
          </cell>
          <cell r="B173">
            <v>7</v>
          </cell>
          <cell r="C173" t="str">
            <v>Kate Bedford (KAAN2)</v>
          </cell>
          <cell r="D173" t="str">
            <v>4/20/2018 12:32:44 PM</v>
          </cell>
          <cell r="E173" t="str">
            <v>Sickness Absence for Wales</v>
          </cell>
          <cell r="F173" t="str">
            <v>Details of sickness absence details for NHS staff in Wales</v>
          </cell>
          <cell r="G173">
            <v>39904</v>
          </cell>
          <cell r="I173" t="str">
            <v>Of a confidential or personal nature relating to staff</v>
          </cell>
          <cell r="J173" t="str">
            <v>Workforce and Estates Activities P0272/01</v>
          </cell>
          <cell r="K173" t="str">
            <v>Kate Bedford ( KAAN2 )</v>
          </cell>
          <cell r="L173" t="str">
            <v>Sarge Horan ( BEHO1 )</v>
          </cell>
          <cell r="M173" t="str">
            <v>Not sure</v>
          </cell>
          <cell r="O173" t="str">
            <v>Additional functions (s.270 of Health and Social Care Act 2012)</v>
          </cell>
          <cell r="P173" t="str">
            <v>Data Processor</v>
          </cell>
          <cell r="U173" t="str">
            <v>Yes</v>
          </cell>
          <cell r="W173" t="str">
            <v>No</v>
          </cell>
          <cell r="X173" t="str">
            <v>Yes</v>
          </cell>
          <cell r="Y173" t="str">
            <v>Yes</v>
          </cell>
          <cell r="Z173" t="str">
            <v>Yes</v>
          </cell>
          <cell r="AA173" t="str">
            <v>Yes</v>
          </cell>
          <cell r="AB173" t="str">
            <v>Yes</v>
          </cell>
          <cell r="AC173" t="str">
            <v>Yes</v>
          </cell>
          <cell r="AD173" t="str">
            <v>8 years</v>
          </cell>
          <cell r="AF173" t="str">
            <v>Yes</v>
          </cell>
          <cell r="AG173" t="str">
            <v>No</v>
          </cell>
          <cell r="AH173" t="e">
            <v>#N/A</v>
          </cell>
        </row>
        <row r="174">
          <cell r="A174" t="str">
            <v>IAR0000264</v>
          </cell>
          <cell r="B174">
            <v>8</v>
          </cell>
          <cell r="C174" t="str">
            <v>Sarge Horan (BHORAN)</v>
          </cell>
          <cell r="D174" t="str">
            <v>4/20/2018 3:19:00 PM</v>
          </cell>
          <cell r="E174" t="str">
            <v>iView staff in post data</v>
          </cell>
          <cell r="F174" t="str">
            <v>Details of NHS staff and their jobs in England and Wales</v>
          </cell>
          <cell r="G174">
            <v>39538</v>
          </cell>
          <cell r="H174">
            <v>43281</v>
          </cell>
          <cell r="I174" t="str">
            <v>Of a confidential or personal nature relating to staff</v>
          </cell>
          <cell r="J174" t="str">
            <v>Workforce and Estates Activities P0272/01</v>
          </cell>
          <cell r="K174" t="str">
            <v>Kate Bedford ( KAAN2 )</v>
          </cell>
          <cell r="L174" t="str">
            <v>Sarge Horan ( BEHO1 )</v>
          </cell>
          <cell r="M174" t="str">
            <v>Not sure</v>
          </cell>
          <cell r="O174" t="str">
            <v>Commencement order</v>
          </cell>
          <cell r="P174" t="str">
            <v>Joint Data Controller</v>
          </cell>
          <cell r="Q174" t="str">
            <v>DH</v>
          </cell>
          <cell r="S174" t="str">
            <v>Processing is necessary for compliance with a legal obligation to which the controller is subject, Processing is necessary for the performance of a task carried out in the public interest or in the exercise of official authority vested in the controller</v>
          </cell>
          <cell r="V174" t="str">
            <v>Yes</v>
          </cell>
          <cell r="W174" t="str">
            <v>No</v>
          </cell>
          <cell r="X174" t="str">
            <v>Yes</v>
          </cell>
          <cell r="Y174" t="str">
            <v>Yes</v>
          </cell>
          <cell r="Z174" t="str">
            <v>Yes</v>
          </cell>
          <cell r="AA174" t="str">
            <v>Yes</v>
          </cell>
          <cell r="AB174" t="str">
            <v>Yes</v>
          </cell>
          <cell r="AC174" t="str">
            <v>Yes</v>
          </cell>
          <cell r="AD174" t="str">
            <v>8 years</v>
          </cell>
          <cell r="AF174" t="str">
            <v>Yes</v>
          </cell>
          <cell r="AH174" t="e">
            <v>#N/A</v>
          </cell>
        </row>
        <row r="175">
          <cell r="A175" t="str">
            <v>IAR0000265</v>
          </cell>
          <cell r="B175">
            <v>7</v>
          </cell>
          <cell r="C175" t="str">
            <v>Sarge Horan (BHORAN)</v>
          </cell>
          <cell r="D175" t="str">
            <v>4/20/2018 3:19:50 PM</v>
          </cell>
          <cell r="E175" t="str">
            <v>iView Earnings data</v>
          </cell>
          <cell r="F175" t="str">
            <v>Details of NHS staff and their earnings in England and Wales</v>
          </cell>
          <cell r="G175">
            <v>39873</v>
          </cell>
          <cell r="H175">
            <v>43281</v>
          </cell>
          <cell r="I175" t="str">
            <v>Of a confidential or personal nature relating to staff</v>
          </cell>
          <cell r="J175" t="str">
            <v>Workforce and Estates Activities P0272/01</v>
          </cell>
          <cell r="K175" t="str">
            <v>Kate Bedford ( KAAN2 )</v>
          </cell>
          <cell r="L175" t="str">
            <v>Sarge Horan ( BEHO1 )</v>
          </cell>
          <cell r="M175" t="str">
            <v>Not sure</v>
          </cell>
          <cell r="O175" t="str">
            <v>Commencement order</v>
          </cell>
          <cell r="P175" t="str">
            <v>Joint Data Controller</v>
          </cell>
          <cell r="Q175" t="str">
            <v>DH</v>
          </cell>
          <cell r="S175" t="str">
            <v>Processing is necessary for compliance with a legal obligation to which the controller is subject, Processing is necessary for the performance of a task carried out in the public interest or in the exercise of official authority vested in the controller</v>
          </cell>
          <cell r="V175" t="str">
            <v>Yes</v>
          </cell>
          <cell r="W175" t="str">
            <v>No</v>
          </cell>
          <cell r="X175" t="str">
            <v>Yes</v>
          </cell>
          <cell r="Y175" t="str">
            <v>Yes</v>
          </cell>
          <cell r="Z175" t="str">
            <v>Yes</v>
          </cell>
          <cell r="AA175" t="str">
            <v>Yes</v>
          </cell>
          <cell r="AB175" t="str">
            <v>Yes</v>
          </cell>
          <cell r="AC175" t="str">
            <v>Yes</v>
          </cell>
          <cell r="AD175" t="str">
            <v>8 years</v>
          </cell>
          <cell r="AF175" t="str">
            <v>Yes</v>
          </cell>
          <cell r="AH175" t="e">
            <v>#N/A</v>
          </cell>
        </row>
        <row r="176">
          <cell r="A176" t="str">
            <v>IAR0000266</v>
          </cell>
          <cell r="B176">
            <v>5</v>
          </cell>
          <cell r="C176" t="str">
            <v>Sarge Horan (BHORAN)</v>
          </cell>
          <cell r="D176" t="str">
            <v>4/20/2018 3:20:44 PM</v>
          </cell>
          <cell r="E176" t="str">
            <v>Employee File</v>
          </cell>
          <cell r="F176" t="str">
            <v>Historic list doctors that work or have worked in the NHS hospital &amp; community health sector</v>
          </cell>
          <cell r="G176">
            <v>33848</v>
          </cell>
          <cell r="I176" t="str">
            <v>Of a confidential or personal nature relating to staff</v>
          </cell>
          <cell r="J176" t="str">
            <v>Workforce and Estates Activities P0272/01</v>
          </cell>
          <cell r="K176" t="str">
            <v>Kate Bedford ( KAAN2 )</v>
          </cell>
          <cell r="L176" t="str">
            <v>Sarge Horan ( BEHO1 )</v>
          </cell>
          <cell r="M176" t="str">
            <v>Not sure</v>
          </cell>
          <cell r="O176" t="str">
            <v>Commencement order</v>
          </cell>
          <cell r="P176" t="str">
            <v>Joint Data Controller</v>
          </cell>
          <cell r="Q176" t="str">
            <v>DH</v>
          </cell>
          <cell r="S176" t="str">
            <v>Processing is necessary for compliance with a legal obligation to which the controller is subject, Processing is necessary for the performance of a task carried out in the public interest or in the exercise of official authority vested in the controller</v>
          </cell>
          <cell r="V176" t="str">
            <v>Yes</v>
          </cell>
          <cell r="W176" t="str">
            <v>No</v>
          </cell>
          <cell r="X176" t="str">
            <v>Yes</v>
          </cell>
          <cell r="Y176" t="str">
            <v>Yes</v>
          </cell>
          <cell r="Z176" t="str">
            <v>Yes</v>
          </cell>
          <cell r="AA176" t="str">
            <v>Yes</v>
          </cell>
          <cell r="AB176" t="str">
            <v>Yes</v>
          </cell>
          <cell r="AC176" t="str">
            <v>Yes</v>
          </cell>
          <cell r="AD176" t="str">
            <v>8 years</v>
          </cell>
          <cell r="AF176" t="str">
            <v>Yes</v>
          </cell>
          <cell r="AH176" t="e">
            <v>#N/A</v>
          </cell>
        </row>
        <row r="177">
          <cell r="A177" t="str">
            <v>IAR0000267</v>
          </cell>
          <cell r="B177">
            <v>4</v>
          </cell>
          <cell r="C177" t="str">
            <v>Sarge Horan (BHORAN)</v>
          </cell>
          <cell r="D177" t="str">
            <v>4/20/2018 3:21:27 PM</v>
          </cell>
          <cell r="E177" t="str">
            <v>Old Census Doctor data</v>
          </cell>
          <cell r="F177" t="str">
            <v>Historic data from workforce census publications prior to 2009</v>
          </cell>
          <cell r="G177">
            <v>33877</v>
          </cell>
          <cell r="H177">
            <v>40086</v>
          </cell>
          <cell r="I177" t="str">
            <v>Of a confidential or personal nature relating to staff</v>
          </cell>
          <cell r="J177" t="str">
            <v>Workforce and Estates Activities P0272/01</v>
          </cell>
          <cell r="K177" t="str">
            <v>Kate Bedford ( KAAN2 )</v>
          </cell>
          <cell r="L177" t="str">
            <v>Sarge Horan ( BEHO1 )</v>
          </cell>
          <cell r="M177" t="str">
            <v>Not sure</v>
          </cell>
          <cell r="O177" t="str">
            <v>Commencement order</v>
          </cell>
          <cell r="P177" t="str">
            <v>Joint Data Controller</v>
          </cell>
          <cell r="Q177" t="str">
            <v>DH</v>
          </cell>
          <cell r="S177" t="str">
            <v>Processing is necessary for compliance with a legal obligation to which the controller is subject, Processing is necessary for the performance of a task carried out in the public interest or in the exercise of official authority vested in the controller</v>
          </cell>
          <cell r="V177" t="str">
            <v>Yes</v>
          </cell>
          <cell r="W177" t="str">
            <v>No</v>
          </cell>
          <cell r="X177" t="str">
            <v>Yes</v>
          </cell>
          <cell r="Y177" t="str">
            <v>Yes</v>
          </cell>
          <cell r="Z177" t="str">
            <v>Yes</v>
          </cell>
          <cell r="AA177" t="str">
            <v>Yes</v>
          </cell>
          <cell r="AB177" t="str">
            <v>Yes</v>
          </cell>
          <cell r="AC177" t="str">
            <v>Yes</v>
          </cell>
          <cell r="AD177" t="str">
            <v>8 years</v>
          </cell>
          <cell r="AF177" t="str">
            <v>Yes</v>
          </cell>
          <cell r="AH177" t="e">
            <v>#N/A</v>
          </cell>
        </row>
        <row r="178">
          <cell r="A178" t="str">
            <v>IAR0000268</v>
          </cell>
          <cell r="B178">
            <v>6</v>
          </cell>
          <cell r="C178" t="str">
            <v>Sarge Horan (BHORAN)</v>
          </cell>
          <cell r="D178" t="str">
            <v>4/20/2018 3:22:13 PM</v>
          </cell>
          <cell r="E178" t="str">
            <v>iViewPlus workforce data</v>
          </cell>
          <cell r="F178" t="str">
            <v>NHS staff personal, job and earnings details for England and Wales</v>
          </cell>
          <cell r="G178">
            <v>40086</v>
          </cell>
          <cell r="I178" t="str">
            <v>Of a confidential or personal nature relating to staff</v>
          </cell>
          <cell r="J178" t="str">
            <v>Workforce and Estates Activities P0272/01</v>
          </cell>
          <cell r="K178" t="str">
            <v>Kate Bedford ( KAAN2 )</v>
          </cell>
          <cell r="L178" t="str">
            <v>Sarge Horan ( BEHO1 )</v>
          </cell>
          <cell r="M178" t="str">
            <v>Not sure</v>
          </cell>
          <cell r="O178" t="str">
            <v>Commencement order</v>
          </cell>
          <cell r="P178" t="str">
            <v>Joint Data Controller</v>
          </cell>
          <cell r="Q178" t="str">
            <v>DH</v>
          </cell>
          <cell r="S178" t="str">
            <v>Processing is necessary for compliance with a legal obligation to which the controller is subject, Processing is necessary for the performance of a task carried out in the public interest or in the exercise of official authority vested in the controller</v>
          </cell>
          <cell r="V178" t="str">
            <v>Yes</v>
          </cell>
          <cell r="W178" t="str">
            <v>No</v>
          </cell>
          <cell r="X178" t="str">
            <v>Yes</v>
          </cell>
          <cell r="Y178" t="str">
            <v>Yes</v>
          </cell>
          <cell r="Z178" t="str">
            <v>Yes</v>
          </cell>
          <cell r="AA178" t="str">
            <v>Yes</v>
          </cell>
          <cell r="AB178" t="str">
            <v>Yes</v>
          </cell>
          <cell r="AC178" t="str">
            <v>Yes</v>
          </cell>
          <cell r="AD178" t="str">
            <v>8 years</v>
          </cell>
          <cell r="AF178" t="str">
            <v>Yes</v>
          </cell>
          <cell r="AH178" t="e">
            <v>#N/A</v>
          </cell>
        </row>
        <row r="179">
          <cell r="A179" t="str">
            <v>IAR0000269</v>
          </cell>
          <cell r="B179">
            <v>5</v>
          </cell>
          <cell r="C179" t="str">
            <v>Sarge Horan (BHORAN)</v>
          </cell>
          <cell r="D179" t="str">
            <v>4/20/2018 3:23:01 PM</v>
          </cell>
          <cell r="E179" t="str">
            <v>iView Sickness Absence data</v>
          </cell>
          <cell r="F179" t="str">
            <v>Data on sickness absence for NHS staff in England and Wales</v>
          </cell>
          <cell r="G179">
            <v>39173</v>
          </cell>
          <cell r="I179" t="str">
            <v>Of a confidential or personal nature relating to staff</v>
          </cell>
          <cell r="J179" t="str">
            <v>Workforce and Estates Activities P0272/01</v>
          </cell>
          <cell r="K179" t="str">
            <v>Kate Bedford ( KAAN2 )</v>
          </cell>
          <cell r="L179" t="str">
            <v>Sarge Horan ( BEHO1 )</v>
          </cell>
          <cell r="M179" t="str">
            <v>Not sure</v>
          </cell>
          <cell r="O179" t="str">
            <v>Commencement order</v>
          </cell>
          <cell r="P179" t="str">
            <v>Joint Data Controller</v>
          </cell>
          <cell r="Q179" t="str">
            <v>DH</v>
          </cell>
          <cell r="S179" t="str">
            <v>Processing is necessary for compliance with a legal obligation to which the controller is subject, Processing is necessary for the performance of a task carried out in the public interest or in the exercise of official authority vested in the controller</v>
          </cell>
          <cell r="V179" t="str">
            <v>Yes</v>
          </cell>
          <cell r="W179" t="str">
            <v>No</v>
          </cell>
          <cell r="X179" t="str">
            <v>Yes</v>
          </cell>
          <cell r="Y179" t="str">
            <v>Yes</v>
          </cell>
          <cell r="Z179" t="str">
            <v>Yes</v>
          </cell>
          <cell r="AA179" t="str">
            <v>Yes</v>
          </cell>
          <cell r="AB179" t="str">
            <v>Yes</v>
          </cell>
          <cell r="AC179" t="str">
            <v>No</v>
          </cell>
          <cell r="AD179" t="str">
            <v>8 years</v>
          </cell>
          <cell r="AF179" t="str">
            <v>Yes</v>
          </cell>
          <cell r="AH179" t="e">
            <v>#N/A</v>
          </cell>
        </row>
        <row r="180">
          <cell r="A180" t="str">
            <v>IAR0000270</v>
          </cell>
          <cell r="B180">
            <v>7</v>
          </cell>
          <cell r="C180" t="str">
            <v>Christopher Lowe (CHLO10)</v>
          </cell>
          <cell r="D180">
            <v>43136.556608796294</v>
          </cell>
          <cell r="E180" t="str">
            <v>Assignment Record</v>
          </cell>
          <cell r="F180" t="str">
            <v>The assignment record consists of information that is captured about an employee of NHS Digital whilst working for NHS Digital. It includes the details of where the individual works (assignments/engagements) and the time recorded against portfolio items of work.</v>
          </cell>
          <cell r="G180">
            <v>43076</v>
          </cell>
          <cell r="I180" t="str">
            <v>Of a confidential or personal nature relating to staff</v>
          </cell>
          <cell r="J180" t="str">
            <v>Workforce Leadership and Operational Delivery P0455/03</v>
          </cell>
          <cell r="K180" t="str">
            <v>Steven McDonald ( STMC5 )</v>
          </cell>
          <cell r="L180" t="str">
            <v>Ian Bowles ( IABO2 )</v>
          </cell>
          <cell r="M180" t="str">
            <v>Adaptation or alteration, Disclosure by transmission, Dissemination or otherwise making available, Erasure or destruction, Not sure, Organisation, Recording, Storage, Structuring, Use</v>
          </cell>
          <cell r="O180" t="str">
            <v>Additional functions (s.270 of Health and Social Care Act 2012)</v>
          </cell>
          <cell r="P180" t="str">
            <v>Data Controller</v>
          </cell>
          <cell r="S180" t="str">
            <v>Processing is necessary for the performance of a task carried out in the public interest or in the exercise of official authority vested in the controller</v>
          </cell>
          <cell r="V180" t="str">
            <v>Yes</v>
          </cell>
          <cell r="W180" t="str">
            <v>No</v>
          </cell>
          <cell r="X180" t="str">
            <v>Yes</v>
          </cell>
          <cell r="Y180" t="str">
            <v>No</v>
          </cell>
          <cell r="Z180" t="str">
            <v>No</v>
          </cell>
          <cell r="AA180" t="str">
            <v>Yes</v>
          </cell>
          <cell r="AB180" t="str">
            <v>Yes</v>
          </cell>
          <cell r="AC180" t="str">
            <v>Yes</v>
          </cell>
          <cell r="AD180" t="str">
            <v>8 years</v>
          </cell>
          <cell r="AF180" t="str">
            <v>No</v>
          </cell>
          <cell r="AH180" t="e">
            <v>#N/A</v>
          </cell>
        </row>
        <row r="181">
          <cell r="A181" t="str">
            <v>IAR0000272</v>
          </cell>
          <cell r="B181">
            <v>9</v>
          </cell>
          <cell r="C181" t="str">
            <v>John Pinder (JYP)</v>
          </cell>
          <cell r="D181">
            <v>43136.541342592594</v>
          </cell>
          <cell r="E181" t="str">
            <v>Service Management Toolset (currently within Cherwell) (IAR 312)</v>
          </cell>
          <cell r="F181" t="str">
            <v>Customer management</v>
          </cell>
          <cell r="I181" t="str">
            <v>Of a confidential or personal nature relating to patients, service users or the public</v>
          </cell>
          <cell r="J181" t="str">
            <v>SSD Service Delivery P0600/01</v>
          </cell>
          <cell r="K181" t="str">
            <v>John Pinder ( JYP )</v>
          </cell>
          <cell r="L181" t="str">
            <v>Anita Bunt ( ANBU ),Michael Presneill ( MIPR1 )</v>
          </cell>
          <cell r="M181" t="str">
            <v>Disclosure by transmission, Dissemination or otherwise making available, Other (Please specify), Recording, Retrieval, Storage</v>
          </cell>
          <cell r="N181" t="str">
            <v>Other (Activities involve capturing/recording support requests from requestors, allocating/transmitting them to internal or external parties to update, managing them centrally, allowing requestors to update and retrieve them, and reporting and analysis of them to improve the service)</v>
          </cell>
          <cell r="O181" t="str">
            <v>Commencement order</v>
          </cell>
          <cell r="P181" t="str">
            <v>Data Controller</v>
          </cell>
          <cell r="S181" t="str">
            <v>Processing is necessary for the performance of a task carried out in the public interest or in the exercise of official authority vested in the controller</v>
          </cell>
          <cell r="V181" t="str">
            <v>Yes</v>
          </cell>
          <cell r="W181" t="str">
            <v>Yes</v>
          </cell>
          <cell r="X181" t="str">
            <v>Yes</v>
          </cell>
          <cell r="Y181" t="str">
            <v>Yes</v>
          </cell>
          <cell r="Z181" t="str">
            <v>Yes</v>
          </cell>
          <cell r="AA181" t="str">
            <v>Yes</v>
          </cell>
          <cell r="AB181" t="str">
            <v>Yes</v>
          </cell>
          <cell r="AC181" t="str">
            <v>No</v>
          </cell>
          <cell r="AD181" t="str">
            <v>Exception (Please specify)</v>
          </cell>
          <cell r="AE181" t="str">
            <v>Indefinitely whilst the system is live.</v>
          </cell>
          <cell r="AF181" t="str">
            <v>No</v>
          </cell>
          <cell r="AH181" t="str">
            <v>IAR0000272</v>
          </cell>
        </row>
        <row r="182">
          <cell r="A182" t="str">
            <v>IAR0000282</v>
          </cell>
          <cell r="B182">
            <v>7</v>
          </cell>
          <cell r="C182" t="str">
            <v>Sally Senior (SASE3)</v>
          </cell>
          <cell r="D182">
            <v>43409.459097222221</v>
          </cell>
          <cell r="E182" t="str">
            <v>Candidate Experience Survey</v>
          </cell>
          <cell r="F182" t="str">
            <v>Information gathered from candidates who have applied for our vacancies and not been appointed</v>
          </cell>
          <cell r="G182">
            <v>43192</v>
          </cell>
          <cell r="H182">
            <v>43555</v>
          </cell>
          <cell r="I182" t="str">
            <v>Of a confidential or personal nature relating to patients, service users or the public</v>
          </cell>
          <cell r="J182" t="str">
            <v>HR Innovation and Expert Services P0465/01</v>
          </cell>
          <cell r="K182" t="str">
            <v>Michelle Stansfield ( MIST5 )</v>
          </cell>
          <cell r="L182" t="str">
            <v>Sally Senior ( SASE3 ),Charlotte Goulding ( CHGO1 )</v>
          </cell>
          <cell r="M182" t="str">
            <v>Recording, Storage, Use</v>
          </cell>
          <cell r="O182" t="str">
            <v>Additional functions (s.270 of Health and Social Care Act 2012)</v>
          </cell>
          <cell r="P182" t="str">
            <v>Data Controller</v>
          </cell>
          <cell r="S182" t="str">
            <v>The data subject has given consent to the processing of his or her personal data for one or more specific purposes</v>
          </cell>
          <cell r="V182" t="str">
            <v>Yes</v>
          </cell>
          <cell r="W182" t="str">
            <v>No</v>
          </cell>
          <cell r="X182" t="str">
            <v>Yes</v>
          </cell>
          <cell r="Y182" t="str">
            <v>No</v>
          </cell>
          <cell r="Z182" t="str">
            <v>Yes</v>
          </cell>
          <cell r="AA182" t="str">
            <v>Yes</v>
          </cell>
          <cell r="AB182" t="str">
            <v>Yes</v>
          </cell>
          <cell r="AC182" t="str">
            <v>Yes</v>
          </cell>
          <cell r="AD182" t="str">
            <v>3 years</v>
          </cell>
          <cell r="AF182" t="str">
            <v>Yes</v>
          </cell>
          <cell r="AH182" t="e">
            <v>#N/A</v>
          </cell>
        </row>
        <row r="183">
          <cell r="A183" t="str">
            <v>IAR0000284</v>
          </cell>
          <cell r="B183">
            <v>6</v>
          </cell>
          <cell r="C183" t="str">
            <v>Jane Moore (JAMO2)</v>
          </cell>
          <cell r="D183" t="str">
            <v>4/25/2018 9:34:58 AM</v>
          </cell>
          <cell r="E183" t="str">
            <v>PQ Management system (CRM)</v>
          </cell>
          <cell r="F183" t="str">
            <v>Parliamentary questions that are received into the contact centre via the DOH and then tracked throughout CRM from beginning to end, where all approval and responses are captured and stored against the same record.</v>
          </cell>
          <cell r="G183">
            <v>42618</v>
          </cell>
          <cell r="I183" t="str">
            <v>Of a confidential or personal nature relating to patients, service users or the public</v>
          </cell>
          <cell r="J183" t="str">
            <v>NHS Digital Contact Centre Activities P0403/01</v>
          </cell>
          <cell r="K183" t="str">
            <v>Jane Moore ( JAMO2 )</v>
          </cell>
          <cell r="L183" t="str">
            <v>Jean Penrose ( JEPE2 )</v>
          </cell>
          <cell r="M183" t="str">
            <v>Recording</v>
          </cell>
          <cell r="O183" t="str">
            <v>Commencement order</v>
          </cell>
          <cell r="P183" t="str">
            <v>Data Controller</v>
          </cell>
          <cell r="S183" t="str">
            <v>Processing is necessary for the performance of a task carried out in the public interest or in the exercise of official authority vested in the controller</v>
          </cell>
          <cell r="V183" t="str">
            <v>Yes</v>
          </cell>
          <cell r="W183" t="str">
            <v>No</v>
          </cell>
          <cell r="X183" t="str">
            <v>No</v>
          </cell>
          <cell r="Y183" t="str">
            <v>No</v>
          </cell>
          <cell r="Z183" t="str">
            <v>No</v>
          </cell>
          <cell r="AA183" t="str">
            <v>Yes</v>
          </cell>
          <cell r="AB183" t="str">
            <v>Yes</v>
          </cell>
          <cell r="AC183" t="str">
            <v>Yes</v>
          </cell>
          <cell r="AD183" t="str">
            <v>Exception (Please specify)</v>
          </cell>
          <cell r="AE183" t="str">
            <v>10 Years</v>
          </cell>
          <cell r="AF183" t="str">
            <v>No</v>
          </cell>
          <cell r="AH183" t="str">
            <v>IAR0000284</v>
          </cell>
        </row>
        <row r="184">
          <cell r="A184" t="str">
            <v>IAR0000285</v>
          </cell>
          <cell r="B184">
            <v>7</v>
          </cell>
          <cell r="C184" t="str">
            <v>Jane Moore (JAMO2)</v>
          </cell>
          <cell r="D184">
            <v>43136.617824074077</v>
          </cell>
          <cell r="E184" t="str">
            <v>Click Dimensions (CRM)</v>
          </cell>
          <cell r="F184" t="str">
            <v>Marketing tool hosted in Dynamics 365 CRM used in the contact centre to issue external communications and bulletins, internal and external event management and managing team mailing lists.</v>
          </cell>
          <cell r="G184">
            <v>42324</v>
          </cell>
          <cell r="I184" t="str">
            <v>Of a confidential or personal nature relating to patients, service users or the public</v>
          </cell>
          <cell r="J184" t="str">
            <v>NHS Digital Contact Centre Activities P0403/01</v>
          </cell>
          <cell r="K184" t="str">
            <v>Jane Moore ( JAMO2 )</v>
          </cell>
          <cell r="L184" t="str">
            <v>Fern Gardner</v>
          </cell>
          <cell r="M184" t="str">
            <v>Dissemination or otherwise making available, Recording, Storage</v>
          </cell>
          <cell r="O184" t="str">
            <v>Commencement order</v>
          </cell>
          <cell r="P184" t="str">
            <v>Data Controller</v>
          </cell>
          <cell r="S184" t="str">
            <v>Processing is necessary for the performance of a task carried out in the public interest or in the exercise of official authority vested in the controller, Processing is necessary in order to protect the vital interests of the data subject or of another natural person, The data subject has given consent to the processing of his or her personal data for one or more specific purposes</v>
          </cell>
          <cell r="V184" t="str">
            <v>Yes</v>
          </cell>
          <cell r="W184" t="str">
            <v>No</v>
          </cell>
          <cell r="X184" t="str">
            <v>Yes</v>
          </cell>
          <cell r="Y184" t="str">
            <v>No</v>
          </cell>
          <cell r="Z184" t="str">
            <v>No</v>
          </cell>
          <cell r="AA184" t="str">
            <v>Yes</v>
          </cell>
          <cell r="AB184" t="str">
            <v>Yes</v>
          </cell>
          <cell r="AC184" t="str">
            <v>Yes</v>
          </cell>
          <cell r="AD184" t="str">
            <v>3 years</v>
          </cell>
          <cell r="AF184" t="str">
            <v>No</v>
          </cell>
          <cell r="AH184" t="str">
            <v>IAR0000285</v>
          </cell>
        </row>
        <row r="185">
          <cell r="A185" t="str">
            <v>IAR0000286</v>
          </cell>
          <cell r="B185">
            <v>2</v>
          </cell>
          <cell r="C185" t="str">
            <v>Richard Irvine (RIIR1)</v>
          </cell>
          <cell r="D185" t="str">
            <v>4/18/2018 3:03:22 PM</v>
          </cell>
          <cell r="E185" t="str">
            <v>Sepsis CQUIN (Commissioning for Quality and Innovation) dataset</v>
          </cell>
          <cell r="F185" t="str">
            <v>Sepsis is a common and potentially life-threatening condition where the body’s immune system goes into overdrive in response to an infection, setting off a series of reactions that can lead to widespread inflammation, swelling and blood clotting. This can lead to a significant decrease in blood pressure, which can mean the blood supply to vital organs such as the brain, heart and kidneys is reduced._x000D_
_x000D_
The Sepsis Commissioning for Quality and Innovation (CQUIN) was introduced in 2015/16 focussing on incentivising the screening for sepsis for prompt recognition and initiation of treatments for all patients (both adults and children) arriving at hospitals via Emergency Departments and has been extended from 2016/17 to those in Inpatient Departments. Patients that present with severe sepsis symptoms require rapid administration of antibiotics. Antibiotics are the single most crucial action that can prevent deaths from sepsis and can be easily measured and reported on. _x000D_
_x000D_
The 2017/18 data collection assesses two measures for both Emergency and Inpatient departments:_x000D_
 - Timely identification of sepsis in emergency departments and acute inpatient settings (ie. the rate of Sepsis Screening - CQUIN indicator 2a);_x000D_
 - Timely treatment for sepsis in emergency departments and acute inpatient settings (ie. the rate of rapid administration of antibiotics within one hour of diagnosis of sepsis - CQUIN indicator 2b)._x000D_
_x000D_
Data are being collected on behalf of NHS England by NHS Digital._x000D_
The CQUIN 2017/19 Documentation can be found at the following link: (https://www.england.nhs.uk/nhs-standard-contract/cquin/cquin-17-19/ )_x000D_
_x000D_
Summary briefing and data are published quarterly within NHS England and interested colleagues.</v>
          </cell>
          <cell r="G185">
            <v>43132</v>
          </cell>
          <cell r="H185">
            <v>43623</v>
          </cell>
          <cell r="I185" t="str">
            <v>Other confidential or personal data (e.g. finance or contracts etc)</v>
          </cell>
          <cell r="J185" t="str">
            <v>Data Collection Service P0449/06</v>
          </cell>
          <cell r="K185" t="str">
            <v>Stephen Smith ( STSM )</v>
          </cell>
          <cell r="L185" t="str">
            <v>Richard Irvine ( RIIR1 )</v>
          </cell>
          <cell r="M185" t="str">
            <v>Disclosure by transmission, Organisation, Storage, Structuring</v>
          </cell>
          <cell r="O185" t="str">
            <v>Direction (s.254 of Health &amp;amp; Social Care Act 2012)</v>
          </cell>
          <cell r="P185" t="str">
            <v>Data Processor</v>
          </cell>
          <cell r="U185" t="str">
            <v>Yes</v>
          </cell>
          <cell r="W185" t="str">
            <v>No</v>
          </cell>
          <cell r="X185" t="str">
            <v>No</v>
          </cell>
          <cell r="Y185" t="str">
            <v>No</v>
          </cell>
          <cell r="Z185" t="str">
            <v>No</v>
          </cell>
          <cell r="AA185" t="str">
            <v>Yes</v>
          </cell>
          <cell r="AB185" t="str">
            <v>No</v>
          </cell>
          <cell r="AC185" t="str">
            <v>No</v>
          </cell>
          <cell r="AF185" t="str">
            <v>Yes</v>
          </cell>
          <cell r="AG185" t="str">
            <v>No</v>
          </cell>
          <cell r="AH185" t="e">
            <v>#N/A</v>
          </cell>
        </row>
        <row r="186">
          <cell r="A186" t="str">
            <v>IAR0000287</v>
          </cell>
          <cell r="B186">
            <v>2</v>
          </cell>
          <cell r="C186" t="str">
            <v>Richard Irvine (RIIR1)</v>
          </cell>
          <cell r="D186" t="str">
            <v>4/18/2018 3:04:15 PM</v>
          </cell>
          <cell r="E186" t="str">
            <v>Transformation Indicator Return</v>
          </cell>
          <cell r="F186" t="str">
            <v xml:space="preserve">To Support the Learning Disability Programme to give NHS England assurance on the following 3 areas: _x000D_
1) the reduction in the number of CCG commissioned beds _x000D_
2) new community services being opened_x000D_
3) new accommodation being made available._x000D_
_x000D_
There are 2 numerical data items to be submitted as part of this collection: the first is "the total number of CCG commissioned beds at the end of the quarter" and the second is the "CUMULATIVE number of new housing units  since 1st April 2017". In addition there are 40 questions requiring a "Yes"/"No" response on a grid formation on whether Enhanced/Intensive support functions are currently in place for community services, and also whether Community Forensic support is in place for community services. This is broken down into Adults, and Children and Young People, Learning disabilities and Autism. _x000D_
_x000D_
Patient level information is not included in the collection. </v>
          </cell>
          <cell r="G186">
            <v>42930</v>
          </cell>
          <cell r="H186">
            <v>43574</v>
          </cell>
          <cell r="I186" t="str">
            <v>Other confidential or personal data (e.g. finance or contracts etc)</v>
          </cell>
          <cell r="J186" t="str">
            <v>Data Collection Service P0449/06</v>
          </cell>
          <cell r="K186" t="str">
            <v>Stephen Smith ( STSM )</v>
          </cell>
          <cell r="L186" t="str">
            <v>Richard Irvine ( RIIR1 )</v>
          </cell>
          <cell r="M186" t="str">
            <v>Disclosure by transmission, Organisation, Storage, Structuring</v>
          </cell>
          <cell r="O186" t="str">
            <v>Direction (s.254 of Health &amp;amp; Social Care Act 2012)</v>
          </cell>
          <cell r="P186" t="str">
            <v>Data Processor</v>
          </cell>
          <cell r="U186" t="str">
            <v>Yes</v>
          </cell>
          <cell r="W186" t="str">
            <v>No</v>
          </cell>
          <cell r="X186" t="str">
            <v>No</v>
          </cell>
          <cell r="Y186" t="str">
            <v>No</v>
          </cell>
          <cell r="Z186" t="str">
            <v>No</v>
          </cell>
          <cell r="AA186" t="str">
            <v>Yes</v>
          </cell>
          <cell r="AB186" t="str">
            <v>No</v>
          </cell>
          <cell r="AC186" t="str">
            <v>No</v>
          </cell>
          <cell r="AF186" t="str">
            <v>Yes</v>
          </cell>
          <cell r="AG186" t="str">
            <v>No</v>
          </cell>
          <cell r="AH186" t="e">
            <v>#N/A</v>
          </cell>
        </row>
        <row r="187">
          <cell r="A187" t="str">
            <v>IAR0000288</v>
          </cell>
          <cell r="B187">
            <v>2</v>
          </cell>
          <cell r="C187" t="str">
            <v>Richard Irvine (RIIR1)</v>
          </cell>
          <cell r="D187" t="str">
            <v>4/18/2018 3:10:14 PM</v>
          </cell>
          <cell r="E187" t="str">
            <v>MSITREPs - Critical Care Bed Capacity and Urgent Operations Cancelled</v>
          </cell>
          <cell r="F187" t="str">
            <v>MSITREPs - Critical Care Bed Capacity and Urgent Operations Cancelled, is an Official Statistics collection. _x000D_
_x000D_
The monthly situation report collects data on: The number of urgent operations cancelled, including those cancelled for the 2nd or more time throughout the month, and Critical care capacity, including adult, paediatric and neonatal available and occupied critical care beds, as a snapshot at midnight on the last Thursday of the month._x000D_
_x000D_
The figures are published monthly with a Statistics Press Notice. The data, SPN and guidance are available at: https://www.england.nhs.uk/statistics/statistical-work-areas/critical-care-capacity/  _x000D_
_x000D_
It is the primary source of information for briefing on critical care bed availability and transfers, plus the number of urgent operations cancelled.</v>
          </cell>
          <cell r="G187">
            <v>43132</v>
          </cell>
          <cell r="I187" t="str">
            <v>Other confidential or personal data (e.g. finance or contracts etc)</v>
          </cell>
          <cell r="J187" t="str">
            <v>Data Collection Service P0449/06</v>
          </cell>
          <cell r="K187" t="str">
            <v>Stephen Smith ( STSM )</v>
          </cell>
          <cell r="L187" t="str">
            <v>Richard Irvine ( RIIR1 )</v>
          </cell>
          <cell r="M187" t="str">
            <v>Disclosure by transmission, Organisation, Storage, Structuring</v>
          </cell>
          <cell r="O187" t="str">
            <v>Direction (s.254 of Health &amp;amp; Social Care Act 2012)</v>
          </cell>
          <cell r="P187" t="str">
            <v>Data Processor</v>
          </cell>
          <cell r="U187" t="str">
            <v>Yes</v>
          </cell>
          <cell r="W187" t="str">
            <v>No</v>
          </cell>
          <cell r="X187" t="str">
            <v>No</v>
          </cell>
          <cell r="Y187" t="str">
            <v>No</v>
          </cell>
          <cell r="Z187" t="str">
            <v>No</v>
          </cell>
          <cell r="AA187" t="str">
            <v>Yes</v>
          </cell>
          <cell r="AB187" t="str">
            <v>No</v>
          </cell>
          <cell r="AC187" t="str">
            <v>No</v>
          </cell>
          <cell r="AF187" t="str">
            <v>Yes</v>
          </cell>
          <cell r="AG187" t="str">
            <v>No</v>
          </cell>
          <cell r="AH187" t="e">
            <v>#N/A</v>
          </cell>
        </row>
        <row r="188">
          <cell r="A188" t="str">
            <v>IAR0000289</v>
          </cell>
          <cell r="B188">
            <v>3</v>
          </cell>
          <cell r="C188" t="str">
            <v>Richard Irvine (RIIR1)</v>
          </cell>
          <cell r="D188" t="str">
            <v>4/18/2018 3:11:14 PM</v>
          </cell>
          <cell r="E188" t="str">
            <v>QWC1 National Wheelchair Dataset</v>
          </cell>
          <cell r="F188" t="str">
            <v>The primary aim of this mandatory data collection is to provide a national view of the wheelchair service by collecting information on the volume, expenditure, access to, and patient experience about wheelchair services to enable transparency and benchmarking. It aims to embed a culture of performance improvement and enable benchmark comparison of provider services. _x000D_
_x000D_
It is essential wheelchairs need to be commissioned around care pathways; this collection will refer to the agreed and explicit route that a service user takes through health and social care services._x000D_
_x000D_
Further information can be found on the NHS England's Improving Wheelchairs site at _x000D_
https://www.england.nhs.uk/ourwork/pe/wheelchair-services/nhse-role/</v>
          </cell>
          <cell r="G188">
            <v>43101</v>
          </cell>
          <cell r="I188" t="str">
            <v>Other confidential or personal data (e.g. finance or contracts etc)</v>
          </cell>
          <cell r="J188" t="str">
            <v>Data Collection Service P0449/06</v>
          </cell>
          <cell r="K188" t="str">
            <v>Stephen Smith ( STSM )</v>
          </cell>
          <cell r="L188" t="str">
            <v>Richard Irvine ( RIIR1 )</v>
          </cell>
          <cell r="M188" t="str">
            <v>Disclosure by transmission, Organisation, Storage, Structuring</v>
          </cell>
          <cell r="O188" t="str">
            <v>Direction (s.254 of Health &amp;amp; Social Care Act 2012)</v>
          </cell>
          <cell r="P188" t="str">
            <v>Data Processor</v>
          </cell>
          <cell r="U188" t="str">
            <v>Yes</v>
          </cell>
          <cell r="W188" t="str">
            <v>No</v>
          </cell>
          <cell r="X188" t="str">
            <v>No</v>
          </cell>
          <cell r="Y188" t="str">
            <v>No</v>
          </cell>
          <cell r="Z188" t="str">
            <v>No</v>
          </cell>
          <cell r="AA188" t="str">
            <v>Yes</v>
          </cell>
          <cell r="AB188" t="str">
            <v>No</v>
          </cell>
          <cell r="AC188" t="str">
            <v>Not sure</v>
          </cell>
          <cell r="AF188" t="str">
            <v>Yes</v>
          </cell>
          <cell r="AG188" t="str">
            <v>No</v>
          </cell>
          <cell r="AH188" t="e">
            <v>#N/A</v>
          </cell>
        </row>
        <row r="189">
          <cell r="A189" t="str">
            <v>IAR0000290</v>
          </cell>
          <cell r="B189">
            <v>2</v>
          </cell>
          <cell r="C189" t="str">
            <v>Richard Irvine (RIIR1)</v>
          </cell>
          <cell r="D189" t="str">
            <v>4/18/2018 3:13:32 PM</v>
          </cell>
          <cell r="E189" t="str">
            <v>Venous Thromboembolism Risk Assessment Dataset</v>
          </cell>
          <cell r="F189" t="str">
            <v>The purpose of this data collection is to quantify the numbers and proportion of adult hospital admissions – aged 18 and over - who are being risk assessed for Venous Thromboembolism (VTE) to allow for the administering of appropriate prophylaxis based on national guidance from the National Institute for Health and Clinical Excellence (NICE). _x000D_
_x000D_
This data collection commenced in June 2010 and is mandatory (RoCR number: ROCR/OR/0276/FT6/000MAND).  All providers of NHS funded acute hospital care (including foundation trusts and independent sector providers of acute NHS services) must complete this data collection.  This data collection is a census of patients – it is not appropriate to use sampling methodologies to produce estimates._x000D_
_x000D_
Guidance:_x000D_
Nationally-mandated quality requirements, with associated financial consequences, were introduced in relation to VTE assessment (previously a national CQUIN indicator) in the 2014/15 NHS Standard Contract._x000D_
_x000D_
Technical guidance is available at the following links: _x000D_
The latest NHS standard contract (https://www.england.nhs.uk/nhs-standard-contract/)_x000D_
NHS Standard Contract 2017/18 - 2018/19 (https://www.england.nhs.uk/wp-content/uploads/2016/11/7-contract-tech-guid.pdf)_x000D_
NHS England VTE Guidance September 2016 (https://www.england.nhs.uk/statistics/wp-content/uploads/sites/2/2013/05/NHS-England-VTE-Guidance-September-2016.pdf)_x000D_
_x000D_
The Venous thromboembolism (VTE) risk assessment publication is available at:_x000D_
https://improvement.nhs.uk/resources/venous-thromboembolism-vte-risk-assessment-201718/</v>
          </cell>
          <cell r="G189">
            <v>43101</v>
          </cell>
          <cell r="I189" t="str">
            <v>Other confidential or personal data (e.g. finance or contracts etc)</v>
          </cell>
          <cell r="J189" t="str">
            <v>Data Collection Service P0449/06</v>
          </cell>
          <cell r="K189" t="str">
            <v>Stephen Smith ( STSM )</v>
          </cell>
          <cell r="L189" t="str">
            <v>Richard Irvine ( RIIR1 )</v>
          </cell>
          <cell r="M189" t="str">
            <v>Disclosure by transmission, Organisation, Storage, Structuring</v>
          </cell>
          <cell r="O189" t="str">
            <v>Direction (s.254 of Health &amp;amp; Social Care Act 2012)</v>
          </cell>
          <cell r="P189" t="str">
            <v>Data Processor</v>
          </cell>
          <cell r="U189" t="str">
            <v>Yes</v>
          </cell>
          <cell r="W189" t="str">
            <v>No</v>
          </cell>
          <cell r="X189" t="str">
            <v>No</v>
          </cell>
          <cell r="Y189" t="str">
            <v>No</v>
          </cell>
          <cell r="Z189" t="str">
            <v>No</v>
          </cell>
          <cell r="AA189" t="str">
            <v>Yes</v>
          </cell>
          <cell r="AB189" t="str">
            <v>No</v>
          </cell>
          <cell r="AC189" t="str">
            <v>Not sure</v>
          </cell>
          <cell r="AF189" t="str">
            <v>Yes</v>
          </cell>
          <cell r="AG189" t="str">
            <v>No</v>
          </cell>
          <cell r="AH189" t="e">
            <v>#N/A</v>
          </cell>
        </row>
        <row r="190">
          <cell r="A190" t="str">
            <v>IAR0000291</v>
          </cell>
          <cell r="B190">
            <v>1</v>
          </cell>
          <cell r="C190" t="str">
            <v>CORP\RIIR1</v>
          </cell>
          <cell r="D190">
            <v>43051.378148148149</v>
          </cell>
          <cell r="E190" t="str">
            <v>Quarterly Cancelled Elective Operations Dataset</v>
          </cell>
          <cell r="F190" t="str">
            <v>'- To monitor the number of last minute cancellations of elective operations for non-clinical reasons._x000D_
- To assess providers against the cancelled operations standard (When a patient's operation is cancelled by the hospital at the last minute for non clinical reasons, the hospital will have to offer another binding date within a maximum of the next 28 days or fund the patient's treatment at the time and hospital of the patient's choice.)</v>
          </cell>
          <cell r="G190">
            <v>43101</v>
          </cell>
          <cell r="I190" t="str">
            <v>Relating to non- confidential/ non- personal data</v>
          </cell>
          <cell r="J190" t="str">
            <v>Data Collection Service P0449/06</v>
          </cell>
          <cell r="K190" t="str">
            <v>Stephen Smith ( STSM )</v>
          </cell>
          <cell r="L190" t="str">
            <v>Richard Irvine ( RIIR1 )</v>
          </cell>
          <cell r="AA190" t="str">
            <v>Yes</v>
          </cell>
          <cell r="AB190" t="str">
            <v>No</v>
          </cell>
          <cell r="AC190" t="str">
            <v>Not sure</v>
          </cell>
          <cell r="AF190" t="str">
            <v>Yes</v>
          </cell>
          <cell r="AG190" t="str">
            <v>No</v>
          </cell>
          <cell r="AH190" t="e">
            <v>#N/A</v>
          </cell>
        </row>
        <row r="191">
          <cell r="A191" t="str">
            <v>IAR0000292</v>
          </cell>
          <cell r="B191">
            <v>11</v>
          </cell>
          <cell r="C191" t="str">
            <v>Marie Greenfield (MAGR2)</v>
          </cell>
          <cell r="D191" t="str">
            <v>4/30/2018 12:47:48 PM</v>
          </cell>
          <cell r="E191" t="str">
            <v>Information Governance Toolkit including Extranet</v>
          </cell>
          <cell r="F191" t="str">
            <v xml:space="preserve">Department of Health policy delivery vehicle for information governance requirements.  Holds general advice and guidance and a performance self assessment tool.   </v>
          </cell>
          <cell r="G191">
            <v>38107</v>
          </cell>
          <cell r="H191">
            <v>43220</v>
          </cell>
          <cell r="I191" t="str">
            <v>Of a confidential or personal nature relating to staff</v>
          </cell>
          <cell r="J191" t="str">
            <v>External IG P0479/03</v>
          </cell>
          <cell r="K191" t="str">
            <v>Marie Greenfield ( MAGR2 )</v>
          </cell>
          <cell r="M191" t="str">
            <v>Organisation, Recording</v>
          </cell>
          <cell r="O191" t="str">
            <v>Commencement order</v>
          </cell>
          <cell r="P191" t="str">
            <v>Data Controller</v>
          </cell>
          <cell r="S191" t="str">
            <v>The data subject has given consent to the processing of his or her personal data for one or more specific purposes</v>
          </cell>
          <cell r="V191" t="str">
            <v>Yes</v>
          </cell>
          <cell r="W191" t="str">
            <v>No</v>
          </cell>
          <cell r="X191" t="str">
            <v>Yes</v>
          </cell>
          <cell r="Y191" t="str">
            <v>No</v>
          </cell>
          <cell r="Z191" t="str">
            <v>No</v>
          </cell>
          <cell r="AA191" t="str">
            <v>Yes</v>
          </cell>
          <cell r="AB191" t="str">
            <v>No</v>
          </cell>
          <cell r="AC191" t="str">
            <v>Yes</v>
          </cell>
          <cell r="AD191" t="str">
            <v>8 years</v>
          </cell>
          <cell r="AF191" t="str">
            <v>Yes</v>
          </cell>
          <cell r="AH191" t="str">
            <v>IAR0000292</v>
          </cell>
        </row>
        <row r="192">
          <cell r="A192" t="str">
            <v>IAR0000303</v>
          </cell>
          <cell r="B192">
            <v>14</v>
          </cell>
          <cell r="C192" t="str">
            <v>Michael Presneill (MIPR1)</v>
          </cell>
          <cell r="D192" t="str">
            <v>4/23/2018 10:19:57 AM</v>
          </cell>
          <cell r="E192" t="str">
            <v>Source code repositories (currently using Subversion,  VSS &amp; VC/m &amp; TFS) (IAR 337)</v>
          </cell>
          <cell r="F192" t="str">
            <v>Software version control library &amp; distribution</v>
          </cell>
          <cell r="G192">
            <v>34335</v>
          </cell>
          <cell r="I192" t="str">
            <v>Other confidential or personal data (e.g. finance or contracts etc)</v>
          </cell>
          <cell r="J192" t="str">
            <v>SSD Development and Assurance P0470/06</v>
          </cell>
          <cell r="K192" t="str">
            <v>Joan Foreman ( JOFO )</v>
          </cell>
          <cell r="L192" t="str">
            <v>TBA,Michael Presneill ( MIPR1 )</v>
          </cell>
          <cell r="M192" t="str">
            <v>Other (Please specify)</v>
          </cell>
          <cell r="N192" t="str">
            <v>The storage and management of source code repositories</v>
          </cell>
          <cell r="O192" t="str">
            <v>Additional functions (s.270 of Health and Social Care Act 2012)</v>
          </cell>
          <cell r="W192" t="str">
            <v>No</v>
          </cell>
          <cell r="X192" t="str">
            <v>No</v>
          </cell>
          <cell r="Y192" t="str">
            <v>No</v>
          </cell>
          <cell r="Z192" t="str">
            <v>No</v>
          </cell>
          <cell r="AA192" t="str">
            <v>Yes</v>
          </cell>
          <cell r="AB192" t="str">
            <v>Yes</v>
          </cell>
          <cell r="AC192" t="str">
            <v>No</v>
          </cell>
          <cell r="AD192" t="str">
            <v>Exception (Please specify)</v>
          </cell>
          <cell r="AE192" t="str">
            <v xml:space="preserve">The information retained is source code and not data </v>
          </cell>
          <cell r="AF192" t="str">
            <v>No</v>
          </cell>
          <cell r="AH192" t="str">
            <v>IAR0000303</v>
          </cell>
        </row>
        <row r="193">
          <cell r="A193" t="str">
            <v>IAR0000305</v>
          </cell>
          <cell r="B193">
            <v>9</v>
          </cell>
          <cell r="C193" t="str">
            <v>John Pinder (JYP)</v>
          </cell>
          <cell r="D193" t="str">
            <v>4/18/2018 9:37:33 AM</v>
          </cell>
          <cell r="E193" t="str">
            <v>National Service Desk (NSD) (IAR 908)</v>
          </cell>
          <cell r="F193" t="str">
            <v>Operating from the Contact Centre, HSCIC National Service Desk provides a First Line IT Support / Incident Logging Service to National Programme end users via their Local Service Desk, super users directly and resolver groups.</v>
          </cell>
          <cell r="I193" t="str">
            <v>Of a confidential or personal nature relating to patients, service users or the public</v>
          </cell>
          <cell r="J193" t="str">
            <v>Integration P0046/04</v>
          </cell>
          <cell r="K193" t="str">
            <v>John Pinder ( JYP )</v>
          </cell>
          <cell r="L193" t="str">
            <v>John Pinder ( JYP ),Anita Bunt ( ANBU ),Michael Presneill ( MIPR1 )</v>
          </cell>
          <cell r="M193" t="str">
            <v>Disclosure by transmission, Dissemination or otherwise making available, Other (Please specify), Recording, Retrieval, Storage, Use</v>
          </cell>
          <cell r="N193" t="str">
            <v>Other (Activities involve capturing/recording support requests from requestors, allocating/transmitting them to internal or external parties to update, managing them centrally, allowing requestors to update and retrieve them, and reporting and analysis of them to improve the service)</v>
          </cell>
          <cell r="O193" t="str">
            <v>Additional functions (s.270 of Health and Social Care Act 2012)</v>
          </cell>
          <cell r="P193" t="str">
            <v>Data Controller</v>
          </cell>
          <cell r="S193" t="str">
            <v>Processing is necessary for the performance of a task carried out in the public interest or in the exercise of official authority vested in the controller</v>
          </cell>
          <cell r="V193" t="str">
            <v>Yes</v>
          </cell>
          <cell r="W193" t="str">
            <v>Yes</v>
          </cell>
          <cell r="X193" t="str">
            <v>Yes</v>
          </cell>
          <cell r="Y193" t="str">
            <v>Yes</v>
          </cell>
          <cell r="Z193" t="str">
            <v>Yes</v>
          </cell>
          <cell r="AA193" t="str">
            <v>Yes</v>
          </cell>
          <cell r="AB193" t="str">
            <v>Yes</v>
          </cell>
          <cell r="AC193" t="str">
            <v>Yes</v>
          </cell>
          <cell r="AD193" t="str">
            <v>8 years</v>
          </cell>
          <cell r="AF193" t="str">
            <v>No</v>
          </cell>
          <cell r="AH193" t="str">
            <v>IAR0000305</v>
          </cell>
        </row>
        <row r="194">
          <cell r="A194" t="str">
            <v>IAR0000307</v>
          </cell>
          <cell r="B194">
            <v>8</v>
          </cell>
          <cell r="C194" t="str">
            <v>John Martin (JOMA4)</v>
          </cell>
          <cell r="D194" t="str">
            <v>4/18/2018 2:56:25 PM</v>
          </cell>
          <cell r="E194" t="str">
            <v>Repeat Caller Service (IAR 947)</v>
          </cell>
          <cell r="F194" t="str">
            <v>Application support, maintenance and hosting of the Repeat Caller Service which identifieds Service Users who have been processed through the NHS 111 Service 3 or more times in a 96-hour period.</v>
          </cell>
          <cell r="G194">
            <v>41640</v>
          </cell>
          <cell r="I194" t="str">
            <v>Of a confidential or personal nature relating to patients, service users or the public</v>
          </cell>
          <cell r="J194" t="str">
            <v>Repeat Caller Service P0606/01</v>
          </cell>
          <cell r="K194" t="str">
            <v>John Martin ( JOMA4 )</v>
          </cell>
          <cell r="L194" t="str">
            <v>John Martin ( JOMA4 )</v>
          </cell>
          <cell r="O194" t="str">
            <v>Not sure</v>
          </cell>
          <cell r="P194" t="str">
            <v>Data Processor</v>
          </cell>
          <cell r="U194" t="str">
            <v>Yes</v>
          </cell>
          <cell r="W194" t="str">
            <v>Yes</v>
          </cell>
          <cell r="X194" t="str">
            <v>Yes</v>
          </cell>
          <cell r="Y194" t="str">
            <v>Yes</v>
          </cell>
          <cell r="AA194" t="str">
            <v>Yes</v>
          </cell>
          <cell r="AB194" t="str">
            <v>Yes</v>
          </cell>
          <cell r="AC194" t="str">
            <v>Not sure</v>
          </cell>
          <cell r="AF194" t="str">
            <v>Yes</v>
          </cell>
          <cell r="AG194" t="str">
            <v>No</v>
          </cell>
          <cell r="AH194" t="str">
            <v>IAR0000307</v>
          </cell>
        </row>
        <row r="195">
          <cell r="A195" t="str">
            <v>IAR0000310</v>
          </cell>
          <cell r="B195">
            <v>10</v>
          </cell>
          <cell r="C195" t="str">
            <v>Carole Sheard (CASH3)</v>
          </cell>
          <cell r="D195">
            <v>43377.415162037039</v>
          </cell>
          <cell r="E195" t="str">
            <v>Training Quality Improvement Contacts Database</v>
          </cell>
          <cell r="F195" t="str">
            <v xml:space="preserve">Access database with contact details of external health and social care training contacts, including name, email, organisation, phone numbers and any training sessions attended. The information is used to inform these contacts on:_x000D_
-  updates to the products provided by the TQI team _x000D_
-  share training information from other NHS Digital programmes _x000D_
-  request frontline training expertise when requested by NHS Digital programmes. </v>
          </cell>
          <cell r="G195">
            <v>41582</v>
          </cell>
          <cell r="I195" t="str">
            <v>Of a confidential or personal nature relating to patients, service users or the public</v>
          </cell>
          <cell r="J195" t="str">
            <v>Management and Training Assurance P0437/07</v>
          </cell>
          <cell r="K195" t="str">
            <v>Carole Sheard ( CASH3 )</v>
          </cell>
          <cell r="L195" t="str">
            <v>Jennifer Craggs ( JECR1 ),Eddie Whittle ( EDWH2 )</v>
          </cell>
          <cell r="M195" t="str">
            <v>Not sure</v>
          </cell>
          <cell r="O195" t="str">
            <v>Commencement order</v>
          </cell>
          <cell r="P195" t="str">
            <v>Data Controller</v>
          </cell>
          <cell r="S195" t="str">
            <v>Processing is necessary for the performance of a task carried out in the public interest or in the exercise of official authority vested in the controller</v>
          </cell>
          <cell r="V195" t="str">
            <v>Yes</v>
          </cell>
          <cell r="W195" t="str">
            <v>No</v>
          </cell>
          <cell r="X195" t="str">
            <v>Yes</v>
          </cell>
          <cell r="Y195" t="str">
            <v>No</v>
          </cell>
          <cell r="Z195" t="str">
            <v>No</v>
          </cell>
          <cell r="AA195" t="str">
            <v>Yes</v>
          </cell>
          <cell r="AB195" t="str">
            <v>Yes</v>
          </cell>
          <cell r="AC195" t="str">
            <v>Yes</v>
          </cell>
          <cell r="AD195" t="str">
            <v>Exception (Please specify)</v>
          </cell>
          <cell r="AE195" t="str">
            <v>Regular updates as records are deleted where contact no longer exists or following annual email to ask if they still want to receive information from us.</v>
          </cell>
          <cell r="AF195" t="str">
            <v>No</v>
          </cell>
          <cell r="AH195" t="str">
            <v>IAR0000310</v>
          </cell>
        </row>
        <row r="196">
          <cell r="A196" t="str">
            <v>IAR0000311</v>
          </cell>
          <cell r="B196">
            <v>10</v>
          </cell>
          <cell r="C196" t="str">
            <v>Sally Senior (SASE3)</v>
          </cell>
          <cell r="D196">
            <v>43409.46193287037</v>
          </cell>
          <cell r="E196" t="str">
            <v>Succession Planning</v>
          </cell>
          <cell r="F196" t="str">
            <v xml:space="preserve">Succession plans for the organisation which will contain successors identified and development required for the following groups:_x000D_
ESM  (including Core and Extended EMT)_x000D_
Band 9  _x000D_
Business Critical roles _x000D_
_x000D_
 </v>
          </cell>
          <cell r="G196">
            <v>43101</v>
          </cell>
          <cell r="H196">
            <v>43465</v>
          </cell>
          <cell r="I196" t="str">
            <v>Of a confidential or personal nature relating to staff</v>
          </cell>
          <cell r="J196" t="str">
            <v>HR Innovation and Expert Services P0465/01</v>
          </cell>
          <cell r="K196" t="str">
            <v>Michelle Stansfield ( MIST5 )</v>
          </cell>
          <cell r="L196" t="str">
            <v>Sally Senior ( SASE3 )</v>
          </cell>
          <cell r="M196" t="str">
            <v>Recording, Storage</v>
          </cell>
          <cell r="O196" t="str">
            <v>Additional functions (s.270 of Health and Social Care Act 2012)</v>
          </cell>
          <cell r="P196" t="str">
            <v>Data Controller</v>
          </cell>
          <cell r="S196" t="str">
            <v>Processing is necessary for the performance of a task carried out in the public interest or in the exercise of official authority vested in the controller</v>
          </cell>
          <cell r="V196" t="str">
            <v>Yes</v>
          </cell>
          <cell r="W196" t="str">
            <v>No</v>
          </cell>
          <cell r="X196" t="str">
            <v>Yes</v>
          </cell>
          <cell r="Y196" t="str">
            <v>No</v>
          </cell>
          <cell r="Z196" t="str">
            <v>Yes</v>
          </cell>
          <cell r="AA196" t="str">
            <v>Yes</v>
          </cell>
          <cell r="AB196" t="str">
            <v>Yes</v>
          </cell>
          <cell r="AC196" t="str">
            <v>Yes</v>
          </cell>
          <cell r="AD196" t="str">
            <v>8 years</v>
          </cell>
          <cell r="AF196" t="str">
            <v>Yes</v>
          </cell>
          <cell r="AH196" t="e">
            <v>#N/A</v>
          </cell>
        </row>
        <row r="197">
          <cell r="A197" t="str">
            <v>IAR0000312</v>
          </cell>
          <cell r="B197">
            <v>6</v>
          </cell>
          <cell r="C197" t="str">
            <v>Sally Senior (SASE3)</v>
          </cell>
          <cell r="D197">
            <v>43409.461423611108</v>
          </cell>
          <cell r="E197" t="str">
            <v>New Starter Survey</v>
          </cell>
          <cell r="F197" t="str">
            <v>Survey to analyse the experiences of new starters</v>
          </cell>
          <cell r="G197">
            <v>43101</v>
          </cell>
          <cell r="H197">
            <v>43465</v>
          </cell>
          <cell r="I197" t="str">
            <v>Of a confidential or personal nature relating to staff</v>
          </cell>
          <cell r="J197" t="str">
            <v>HR Innovation and Expert Services P0465/01</v>
          </cell>
          <cell r="K197" t="str">
            <v>Michelle Stansfield ( MIST5 )</v>
          </cell>
          <cell r="L197" t="str">
            <v>Sally Senior ( SASE3 ),Charlotte Goulding ( CHGO1 )</v>
          </cell>
          <cell r="M197" t="str">
            <v>Recording, Storage, Use</v>
          </cell>
          <cell r="O197" t="str">
            <v>Additional functions (s.270 of Health and Social Care Act 2012)</v>
          </cell>
          <cell r="P197" t="str">
            <v>Data Controller</v>
          </cell>
          <cell r="S197" t="str">
            <v>The data subject has given consent to the processing of his or her personal data for one or more specific purposes</v>
          </cell>
          <cell r="V197" t="str">
            <v>Yes</v>
          </cell>
          <cell r="W197" t="str">
            <v>No</v>
          </cell>
          <cell r="X197" t="str">
            <v>Yes</v>
          </cell>
          <cell r="Y197" t="str">
            <v>No</v>
          </cell>
          <cell r="Z197" t="str">
            <v>Yes</v>
          </cell>
          <cell r="AA197" t="str">
            <v>Yes</v>
          </cell>
          <cell r="AB197" t="str">
            <v>Yes</v>
          </cell>
          <cell r="AC197" t="str">
            <v>Yes</v>
          </cell>
          <cell r="AD197" t="str">
            <v>3 years</v>
          </cell>
          <cell r="AF197" t="str">
            <v>Yes</v>
          </cell>
          <cell r="AH197" t="e">
            <v>#N/A</v>
          </cell>
        </row>
        <row r="198">
          <cell r="A198" t="str">
            <v>IAR0000313</v>
          </cell>
          <cell r="B198">
            <v>8</v>
          </cell>
          <cell r="C198" t="str">
            <v>Sally Senior (SASE3)</v>
          </cell>
          <cell r="D198">
            <v>43409.465891203705</v>
          </cell>
          <cell r="E198" t="str">
            <v>Employee Survey</v>
          </cell>
          <cell r="F198" t="str">
            <v>Survey to capture employees' experiences during employment</v>
          </cell>
          <cell r="G198">
            <v>43101</v>
          </cell>
          <cell r="H198">
            <v>43465</v>
          </cell>
          <cell r="I198" t="str">
            <v>Of a confidential or personal nature relating to staff</v>
          </cell>
          <cell r="J198" t="str">
            <v>HR Innovation and Expert Services P0465/01</v>
          </cell>
          <cell r="K198" t="str">
            <v>Michelle Stansfield ( MIST5 )</v>
          </cell>
          <cell r="L198" t="str">
            <v>Sally Senior ( SASE3 ),Charlotte Goulding ( CHGO1 )</v>
          </cell>
          <cell r="M198" t="str">
            <v>Recording, Storage, Use</v>
          </cell>
          <cell r="O198" t="str">
            <v>Additional functions (s.270 of Health and Social Care Act 2012)</v>
          </cell>
          <cell r="P198" t="str">
            <v>Data Controller</v>
          </cell>
          <cell r="S198" t="str">
            <v>The data subject has given consent to the processing of his or her personal data for one or more specific purposes</v>
          </cell>
          <cell r="V198" t="str">
            <v>Yes</v>
          </cell>
          <cell r="W198" t="str">
            <v>No</v>
          </cell>
          <cell r="X198" t="str">
            <v>Yes</v>
          </cell>
          <cell r="Y198" t="str">
            <v>No</v>
          </cell>
          <cell r="Z198" t="str">
            <v>Yes</v>
          </cell>
          <cell r="AA198" t="str">
            <v>Yes</v>
          </cell>
          <cell r="AB198" t="str">
            <v>Yes</v>
          </cell>
          <cell r="AC198" t="str">
            <v>Yes</v>
          </cell>
          <cell r="AD198" t="str">
            <v>8 years</v>
          </cell>
          <cell r="AF198" t="str">
            <v>Yes</v>
          </cell>
          <cell r="AH198" t="e">
            <v>#N/A</v>
          </cell>
        </row>
        <row r="199">
          <cell r="A199" t="str">
            <v>IAR0000314</v>
          </cell>
          <cell r="B199">
            <v>7</v>
          </cell>
          <cell r="C199" t="str">
            <v>Sally Senior (SASE3)</v>
          </cell>
          <cell r="D199">
            <v>43409.460636574076</v>
          </cell>
          <cell r="E199" t="str">
            <v>Exit Survey</v>
          </cell>
          <cell r="F199" t="str">
            <v>To capture the experiences of employees leaving NHS Digital</v>
          </cell>
          <cell r="G199">
            <v>43101</v>
          </cell>
          <cell r="H199">
            <v>43465</v>
          </cell>
          <cell r="I199" t="str">
            <v>Of a confidential or personal nature relating to staff</v>
          </cell>
          <cell r="J199" t="str">
            <v>HR Innovation and Expert Services P0465/01</v>
          </cell>
          <cell r="K199" t="str">
            <v>Michelle Stansfield ( MIST5 )</v>
          </cell>
          <cell r="L199" t="str">
            <v>Sally Senior ( SASE3 ),Charlotte Goulding ( CHGO1 )</v>
          </cell>
          <cell r="M199" t="str">
            <v>Recording, Storage, Use</v>
          </cell>
          <cell r="O199" t="str">
            <v>Additional functions (s.270 of Health and Social Care Act 2012)</v>
          </cell>
          <cell r="P199" t="str">
            <v>Data Controller</v>
          </cell>
          <cell r="S199" t="str">
            <v>The data subject has given consent to the processing of his or her personal data for one or more specific purposes</v>
          </cell>
          <cell r="V199" t="str">
            <v>Yes</v>
          </cell>
          <cell r="W199" t="str">
            <v>No</v>
          </cell>
          <cell r="X199" t="str">
            <v>Yes</v>
          </cell>
          <cell r="Y199" t="str">
            <v>No</v>
          </cell>
          <cell r="Z199" t="str">
            <v>Yes</v>
          </cell>
          <cell r="AA199" t="str">
            <v>Yes</v>
          </cell>
          <cell r="AB199" t="str">
            <v>Yes</v>
          </cell>
          <cell r="AC199" t="str">
            <v>Yes</v>
          </cell>
          <cell r="AD199" t="str">
            <v>3 years</v>
          </cell>
          <cell r="AF199" t="str">
            <v>Yes</v>
          </cell>
          <cell r="AH199" t="e">
            <v>#N/A</v>
          </cell>
        </row>
        <row r="200">
          <cell r="A200" t="str">
            <v>IAR0000315</v>
          </cell>
          <cell r="B200">
            <v>5</v>
          </cell>
          <cell r="C200" t="str">
            <v>Liam Coughlan (LICA2)</v>
          </cell>
          <cell r="D200" t="str">
            <v>4/27/2018 12:55:52 PM</v>
          </cell>
          <cell r="E200" t="str">
            <v>Simulated Phishing Training Tool</v>
          </cell>
          <cell r="F200" t="str">
            <v>A cloud based portal from an external supplier which allows simulated phishing campaigns to be run at health and care organisations request</v>
          </cell>
          <cell r="G200">
            <v>43132</v>
          </cell>
          <cell r="H200">
            <v>44227</v>
          </cell>
          <cell r="I200" t="str">
            <v>Of a confidential or personal nature relating to patients, service users or the public</v>
          </cell>
          <cell r="J200" t="str">
            <v>CSP Cyber Security Programme P0325/05</v>
          </cell>
          <cell r="K200" t="str">
            <v>Chris Flynn ( CHFL2 )</v>
          </cell>
          <cell r="L200" t="str">
            <v>Liam Coughlan ( LICA2 )</v>
          </cell>
          <cell r="M200" t="str">
            <v>Recording</v>
          </cell>
          <cell r="O200" t="str">
            <v>Direction (s.254 of Health &amp;amp; Social Care Act 2012)</v>
          </cell>
          <cell r="P200" t="str">
            <v>Data Processor</v>
          </cell>
          <cell r="W200" t="str">
            <v>No</v>
          </cell>
          <cell r="X200" t="str">
            <v>Yes</v>
          </cell>
          <cell r="Y200" t="str">
            <v>No</v>
          </cell>
          <cell r="Z200" t="str">
            <v>No</v>
          </cell>
          <cell r="AA200" t="str">
            <v>Yes</v>
          </cell>
          <cell r="AB200" t="str">
            <v>Yes</v>
          </cell>
          <cell r="AC200" t="str">
            <v>Yes</v>
          </cell>
          <cell r="AD200" t="str">
            <v>3 years</v>
          </cell>
          <cell r="AF200" t="str">
            <v>Yes</v>
          </cell>
          <cell r="AG200" t="str">
            <v>No</v>
          </cell>
          <cell r="AH200" t="e">
            <v>#N/A</v>
          </cell>
        </row>
        <row r="201">
          <cell r="A201" t="str">
            <v>IAR0000317</v>
          </cell>
          <cell r="B201">
            <v>8</v>
          </cell>
          <cell r="C201" t="str">
            <v>Clare Westrop (ECM)</v>
          </cell>
          <cell r="D201">
            <v>43378.739155092589</v>
          </cell>
          <cell r="E201" t="str">
            <v>Organ Donor Register (IAR Ref: 936)</v>
          </cell>
          <cell r="F201" t="str">
            <v xml:space="preserve">NHS Blood and Transplant (NHSBT) receives a twice weekly extract from the NHAIS systems of subjects who have opted on their GMS1 registration form that they wish to donate organs on their death. The extract is transmitted by Secure FTP. </v>
          </cell>
          <cell r="G201">
            <v>36161</v>
          </cell>
          <cell r="H201">
            <v>43830</v>
          </cell>
          <cell r="I201" t="str">
            <v>Of a confidential or personal nature relating to patients, service users or the public</v>
          </cell>
          <cell r="J201" t="str">
            <v>National Blood and Transplant P0608/01</v>
          </cell>
          <cell r="K201" t="str">
            <v>Clare Westrop ( ECM )</v>
          </cell>
          <cell r="L201" t="str">
            <v>Clare Westrop ( ECM )</v>
          </cell>
          <cell r="M201" t="str">
            <v>Consultation, Disclosure by transmission, Erasure or destruction, Organisation, Recording, Retrieval, Storage, Structuring</v>
          </cell>
          <cell r="O201" t="str">
            <v>Direction (s.254 of Health &amp;amp; Social Care Act 2012)</v>
          </cell>
          <cell r="P201" t="str">
            <v>Data Processor</v>
          </cell>
          <cell r="U201" t="str">
            <v>Yes</v>
          </cell>
          <cell r="W201" t="str">
            <v>Yes</v>
          </cell>
          <cell r="X201" t="str">
            <v>Yes</v>
          </cell>
          <cell r="Y201" t="str">
            <v>Yes</v>
          </cell>
          <cell r="Z201" t="str">
            <v>Yes</v>
          </cell>
          <cell r="AA201" t="str">
            <v>Yes</v>
          </cell>
          <cell r="AB201" t="str">
            <v>Yes</v>
          </cell>
          <cell r="AC201" t="str">
            <v>Yes</v>
          </cell>
          <cell r="AD201" t="str">
            <v>Exception (Please specify)</v>
          </cell>
          <cell r="AE201" t="str">
            <v>12 months (data exists in source systems)</v>
          </cell>
          <cell r="AF201" t="str">
            <v>No</v>
          </cell>
          <cell r="AG201" t="str">
            <v>No</v>
          </cell>
          <cell r="AH201" t="e">
            <v>#N/A</v>
          </cell>
        </row>
        <row r="202">
          <cell r="A202" t="str">
            <v>IAR0000319</v>
          </cell>
          <cell r="B202">
            <v>10</v>
          </cell>
          <cell r="C202" t="str">
            <v>Carole Sheard (CASH3)</v>
          </cell>
          <cell r="D202">
            <v>43224.420057870368</v>
          </cell>
          <cell r="E202" t="str">
            <v>Education &amp; Training Standards Online Benchmarking Application (ESOBA)</v>
          </cell>
          <cell r="F202" t="str">
            <v xml:space="preserve">An application which is part of the Tracking Database. It was created by and is maintained by SSD.  It supports the NHS Digital Training Service Accreditation scheme which is managed by the Training Quality Improvement team in IGBA for: _x000D_
1. Self-assessment by data subject against Education and Training Standards in ESOBA _x000D_
2. Data Subject benchmarks to identify level of achievement against standards and uploads evidence _x000D_
3. Data subject submits benchmark for assessment against accreditation scheme_x000D_
4. TQI team assess submission to confirm level of achievement (supported by site visit)_x000D_
The application  contains evidence submitted by NHS training services and may include commercially sensitive documents from NHS organisations. _x000D_
An additional TSA database is maintained on a shared network drive. This holds information on each accredited training service for SLA reporting purposes: the name of primary contact and their organisation, dates relating to the stages of the TSA process, and comments on root-cause analysis if SLAs are not met.  _x000D_
</v>
          </cell>
          <cell r="G202">
            <v>40372</v>
          </cell>
          <cell r="I202" t="str">
            <v>Of a confidential or personal nature relating to patients, service users or the public</v>
          </cell>
          <cell r="J202" t="str">
            <v>Management and Training Assurance P0437/07</v>
          </cell>
          <cell r="K202" t="str">
            <v>Carole Sheard ( CASH3 )</v>
          </cell>
          <cell r="L202" t="str">
            <v>Jennifer Craggs ( JECR1 ),Eddie Whittle ( EDWH2 )</v>
          </cell>
          <cell r="M202" t="str">
            <v>Consultation, Recording, Storage</v>
          </cell>
          <cell r="O202" t="str">
            <v>Commencement order</v>
          </cell>
          <cell r="P202" t="str">
            <v>Joint Data Controller</v>
          </cell>
          <cell r="Q202" t="str">
            <v>DH</v>
          </cell>
          <cell r="S202" t="str">
            <v>Processing is necessary for compliance with a legal obligation to which the controller is subject</v>
          </cell>
          <cell r="V202" t="str">
            <v>Yes</v>
          </cell>
          <cell r="W202" t="str">
            <v>No</v>
          </cell>
          <cell r="X202" t="str">
            <v>Yes</v>
          </cell>
          <cell r="Y202" t="str">
            <v>No</v>
          </cell>
          <cell r="Z202" t="str">
            <v>Yes</v>
          </cell>
          <cell r="AA202" t="str">
            <v>Yes</v>
          </cell>
          <cell r="AB202" t="str">
            <v>Yes</v>
          </cell>
          <cell r="AC202" t="str">
            <v>Yes</v>
          </cell>
          <cell r="AD202" t="str">
            <v>8 years</v>
          </cell>
          <cell r="AF202" t="str">
            <v>No</v>
          </cell>
          <cell r="AH202" t="str">
            <v>IAR0000319</v>
          </cell>
        </row>
        <row r="203">
          <cell r="A203" t="str">
            <v>IAR0000320</v>
          </cell>
          <cell r="B203">
            <v>7</v>
          </cell>
          <cell r="C203" t="str">
            <v>Jon Maslen (JOMA5)</v>
          </cell>
          <cell r="D203" t="str">
            <v>4/25/2018 9:13:36 AM</v>
          </cell>
          <cell r="E203" t="str">
            <v>Child Protection - Information Sharing</v>
          </cell>
          <cell r="F203" t="str">
            <v>Sharing of Local Authority Child Protection Plans with NHS Unscheduled Care Settings for Clinical reference / awareness._x000D_
This is done via data transfer from the LAs to the Spine and then via data transfer from the Spine to the NHS Unscheduled care settings.</v>
          </cell>
          <cell r="G203">
            <v>40280</v>
          </cell>
          <cell r="I203" t="str">
            <v>Of a confidential or personal nature relating to patients, service users or the public</v>
          </cell>
          <cell r="J203" t="str">
            <v>Child Protection - Information Sharing Activities P0004/02</v>
          </cell>
          <cell r="K203" t="str">
            <v>Penny Coulthard ( PECO2 )</v>
          </cell>
          <cell r="L203" t="str">
            <v>Jon Maslen ( JOMA5 )</v>
          </cell>
          <cell r="M203" t="str">
            <v>Dissemination or otherwise making available, Storage</v>
          </cell>
          <cell r="O203" t="str">
            <v>Commencement order, Other (Please specify)</v>
          </cell>
          <cell r="P203" t="str">
            <v>Data Processor</v>
          </cell>
          <cell r="U203" t="str">
            <v>Unknown</v>
          </cell>
          <cell r="W203" t="str">
            <v>Yes</v>
          </cell>
          <cell r="X203" t="str">
            <v>Yes</v>
          </cell>
          <cell r="Y203" t="str">
            <v>No</v>
          </cell>
          <cell r="Z203" t="str">
            <v>Yes</v>
          </cell>
          <cell r="AA203" t="str">
            <v>Yes</v>
          </cell>
          <cell r="AB203" t="str">
            <v>No, but a Privacy Impact Assessment (PIA) exists</v>
          </cell>
          <cell r="AC203" t="str">
            <v>Yes</v>
          </cell>
          <cell r="AD203" t="str">
            <v>Exception (Please specify)</v>
          </cell>
          <cell r="AE203" t="str">
            <v>Data is retained whilst existing Child Protection Plans are in place / live. And is then kept for a further 365 days following their conclusion.</v>
          </cell>
          <cell r="AF203" t="str">
            <v>No</v>
          </cell>
          <cell r="AG203" t="str">
            <v>No</v>
          </cell>
          <cell r="AH203" t="e">
            <v>#N/A</v>
          </cell>
        </row>
        <row r="204">
          <cell r="A204" t="str">
            <v>IAR0000321</v>
          </cell>
          <cell r="B204">
            <v>10</v>
          </cell>
          <cell r="C204" t="str">
            <v>Seph O'Connell (SEOC1)</v>
          </cell>
          <cell r="D204">
            <v>43409.631956018522</v>
          </cell>
          <cell r="E204" t="str">
            <v>Zed Attack Proxy (ZAP)</v>
          </cell>
          <cell r="F204" t="str">
            <v>AppCheck NG Web Application Scanner for providing external assurance scans of all NHS.UK web facing assets</v>
          </cell>
          <cell r="G204">
            <v>43102</v>
          </cell>
          <cell r="H204">
            <v>43467</v>
          </cell>
          <cell r="I204" t="str">
            <v>Relating to non- confidential/ non- personal data</v>
          </cell>
          <cell r="J204" t="str">
            <v>NHS Choices Live Service (MVS) P0460/04</v>
          </cell>
          <cell r="K204" t="str">
            <v>Andy Callow ( ANCA8 )</v>
          </cell>
          <cell r="L204" t="str">
            <v>Emmanuel Kyei ( EMKY1 ),Seph O'Connell ( SEOC1 )</v>
          </cell>
          <cell r="AA204" t="str">
            <v>Yes</v>
          </cell>
          <cell r="AB204" t="str">
            <v>Yes</v>
          </cell>
          <cell r="AC204" t="str">
            <v>Yes</v>
          </cell>
          <cell r="AF204" t="str">
            <v>No</v>
          </cell>
          <cell r="AG204" t="str">
            <v>No</v>
          </cell>
          <cell r="AH204" t="e">
            <v>#N/A</v>
          </cell>
        </row>
        <row r="205">
          <cell r="A205" t="str">
            <v>IAR0000322</v>
          </cell>
          <cell r="B205">
            <v>6</v>
          </cell>
          <cell r="C205" t="str">
            <v>Oliver Smith (OLSM1)</v>
          </cell>
          <cell r="D205" t="str">
            <v>4/24/2018 11:27:03 AM</v>
          </cell>
          <cell r="E205" t="str">
            <v>Birth Notifications</v>
          </cell>
          <cell r="F205" t="str">
            <v>Records extracted from the SPINE containing details of birth events submitted by trusts to the SPINE. As part of this overall process NHS numbers are allocated to newborns, and the dataset contains an explicit linkage between newborns and mothers. _x000D_
This dataset is the only perpetuated source of data elements such as birth weight and other 'clinical' variables which are only held in PDS for purposes of birth registration tracing for a limited period of time. _x000D_
Earlier years of data (prior to 2015) do not have the same richness of data items as the post-2015 data, and the earlier years of data do not have same levels of data completeness in terms for such items as mothers' nhs numbers. _x000D_
Data are updated weekly and processed by Data Management Services and held as a central asset for linkage and analysis. These data are also available through DARS for dissemination to customers.</v>
          </cell>
          <cell r="G205">
            <v>37558</v>
          </cell>
          <cell r="I205" t="str">
            <v>Of a confidential or personal nature relating to patients, service users or the public</v>
          </cell>
          <cell r="J205" t="str">
            <v>Data Management Environment P0449/04</v>
          </cell>
          <cell r="K205" t="str">
            <v>Stephen Smith ( STSM )</v>
          </cell>
          <cell r="L205" t="str">
            <v>Oliver Smith ( OLSM1 )</v>
          </cell>
          <cell r="M205" t="str">
            <v>Dissemination or otherwise making available, Other (Please specify), Storage, Use</v>
          </cell>
          <cell r="N205" t="str">
            <v>Linkage to other datasets and permitted by relevant IAOs, and legal basis for disseminations</v>
          </cell>
          <cell r="O205" t="str">
            <v>Direction (s.254 of Health &amp;amp; Social Care Act 2012)</v>
          </cell>
          <cell r="P205" t="str">
            <v>Data Controller</v>
          </cell>
          <cell r="S205" t="str">
            <v>Processing is necessary for the performance of a task carried out in the public interest or in the exercise of official authority vested in the controller</v>
          </cell>
          <cell r="V205" t="str">
            <v>Yes</v>
          </cell>
          <cell r="W205" t="str">
            <v>Yes</v>
          </cell>
          <cell r="X205" t="str">
            <v>Yes</v>
          </cell>
          <cell r="Y205" t="str">
            <v>Yes</v>
          </cell>
          <cell r="Z205" t="str">
            <v>Yes</v>
          </cell>
          <cell r="AA205" t="str">
            <v>Yes</v>
          </cell>
          <cell r="AB205" t="str">
            <v>Yes</v>
          </cell>
          <cell r="AC205" t="str">
            <v>Yes</v>
          </cell>
          <cell r="AD205" t="str">
            <v>Exception (Please specify)</v>
          </cell>
          <cell r="AE205" t="str">
            <v>Currently set for 20 years but to reviewed in 5 years</v>
          </cell>
          <cell r="AF205" t="str">
            <v>No</v>
          </cell>
          <cell r="AH205" t="str">
            <v>IAR0000322</v>
          </cell>
        </row>
        <row r="206">
          <cell r="A206" t="str">
            <v>IAR0000323</v>
          </cell>
          <cell r="B206">
            <v>5</v>
          </cell>
          <cell r="C206" t="str">
            <v>Amy Wilson (AMWI1)</v>
          </cell>
          <cell r="D206" t="str">
            <v>4/27/2018 4:26:09 PM</v>
          </cell>
          <cell r="E206" t="str">
            <v>Fit Notes (aka eMED3)</v>
          </cell>
          <cell r="F206" t="str">
            <v>Information provided by GP System Suppliers on the contents of fit notes (previously known as sick notes) provided by GP's in England, including reason for period of sickness, duration of fit note and advice on returning to work</v>
          </cell>
          <cell r="G206">
            <v>41974</v>
          </cell>
          <cell r="I206" t="str">
            <v>Relating to non- confidential/ non- personal data</v>
          </cell>
          <cell r="J206" t="str">
            <v>Primary Care Domain Service P0349/01</v>
          </cell>
          <cell r="K206" t="str">
            <v>Dave Roberts ( DARO1 )</v>
          </cell>
          <cell r="L206" t="str">
            <v>Amy Wilson ( AMWI1 )</v>
          </cell>
          <cell r="AA206" t="str">
            <v>Not sure</v>
          </cell>
          <cell r="AB206" t="str">
            <v>Yes</v>
          </cell>
          <cell r="AC206" t="str">
            <v>Yes</v>
          </cell>
          <cell r="AD206" t="str">
            <v>Exception (Please specify)</v>
          </cell>
          <cell r="AE206" t="str">
            <v>Awaiting confirmation</v>
          </cell>
          <cell r="AF206" t="str">
            <v>No</v>
          </cell>
          <cell r="AG206" t="str">
            <v>No</v>
          </cell>
          <cell r="AH206" t="e">
            <v>#N/A</v>
          </cell>
        </row>
        <row r="207">
          <cell r="A207" t="str">
            <v>IAR0000324</v>
          </cell>
          <cell r="B207">
            <v>8</v>
          </cell>
          <cell r="C207" t="str">
            <v>Nick Armitage (NIAR1)</v>
          </cell>
          <cell r="D207" t="str">
            <v>4/23/2018 10:51:24 AM</v>
          </cell>
          <cell r="E207" t="str">
            <v>Old Workforce Census Non-Medical Data</v>
          </cell>
          <cell r="F207" t="str">
            <v>Historic data which underpins the workforce census publications prior to 2009. _x000D_
The Non Medical Census collection provided a detailed breakdown of the NHS Non Medical workforce across the country, and was used to support and inform a very wide range of national workforce policies, and the national workforce planning agenda.</v>
          </cell>
          <cell r="G207">
            <v>30224</v>
          </cell>
          <cell r="H207">
            <v>40086</v>
          </cell>
          <cell r="I207" t="str">
            <v>Of a confidential or personal nature relating to staff</v>
          </cell>
          <cell r="J207" t="str">
            <v>Workforce and Estates Activities P0272/01</v>
          </cell>
          <cell r="K207" t="str">
            <v>Kate Bedford ( KAAN2 )</v>
          </cell>
          <cell r="L207" t="str">
            <v>Nick Armitage ( NIAR1 )</v>
          </cell>
          <cell r="M207" t="str">
            <v>Not sure</v>
          </cell>
          <cell r="O207" t="str">
            <v>Commencement order</v>
          </cell>
          <cell r="P207" t="str">
            <v>Joint Data Controller</v>
          </cell>
          <cell r="Q207" t="str">
            <v>DH</v>
          </cell>
          <cell r="S207" t="str">
            <v>Processing is necessary for compliance with a legal obligation to which the controller is subject, Processing is necessary for the performance of a task carried out in the public interest or in the exercise of official authority vested in the controller</v>
          </cell>
          <cell r="V207" t="str">
            <v>Yes</v>
          </cell>
          <cell r="W207" t="str">
            <v>No</v>
          </cell>
          <cell r="X207" t="str">
            <v>Yes</v>
          </cell>
          <cell r="Y207" t="str">
            <v>Yes</v>
          </cell>
          <cell r="Z207" t="str">
            <v>Yes</v>
          </cell>
          <cell r="AA207" t="str">
            <v>Yes</v>
          </cell>
          <cell r="AB207" t="str">
            <v>Yes</v>
          </cell>
          <cell r="AC207" t="str">
            <v>Yes</v>
          </cell>
          <cell r="AD207" t="str">
            <v>8 years</v>
          </cell>
          <cell r="AF207" t="str">
            <v>No</v>
          </cell>
          <cell r="AH207" t="e">
            <v>#N/A</v>
          </cell>
        </row>
        <row r="208">
          <cell r="A208" t="str">
            <v>IAR0000326</v>
          </cell>
          <cell r="B208">
            <v>10</v>
          </cell>
          <cell r="C208" t="str">
            <v>Jane Winter (JAWI4)</v>
          </cell>
          <cell r="D208" t="str">
            <v>4/16/2018 7:50:34 PM</v>
          </cell>
          <cell r="E208" t="str">
            <v>Medication Safety</v>
          </cell>
          <cell r="F208" t="str">
            <v xml:space="preserve">Data on prescribing of certain medicines, linked to HES data </v>
          </cell>
          <cell r="G208">
            <v>43122</v>
          </cell>
          <cell r="I208" t="str">
            <v>Of a confidential or personal nature relating to patients, service users or the public</v>
          </cell>
          <cell r="J208" t="str">
            <v>Prescribing and Medicines Information and Analysis P0275/02</v>
          </cell>
          <cell r="K208" t="str">
            <v>Jane Winter ( JAWI4 )</v>
          </cell>
          <cell r="L208" t="str">
            <v>Ian Bullard ( IABU1 )</v>
          </cell>
          <cell r="M208" t="str">
            <v>Alignment or combination, Dissemination or otherwise making available, Storage</v>
          </cell>
          <cell r="O208" t="str">
            <v>Direction (s.254 of Health &amp;amp; Social Care Act 2012)</v>
          </cell>
          <cell r="P208" t="str">
            <v>Joint Data Controller</v>
          </cell>
          <cell r="Q208" t="str">
            <v>DH</v>
          </cell>
          <cell r="S208" t="str">
            <v>Processing is necessary for compliance with a legal obligation to which the controller is subject</v>
          </cell>
          <cell r="V208" t="str">
            <v>Yes</v>
          </cell>
          <cell r="W208" t="str">
            <v>Yes</v>
          </cell>
          <cell r="X208" t="str">
            <v>Yes</v>
          </cell>
          <cell r="Y208" t="str">
            <v>Yes</v>
          </cell>
          <cell r="Z208" t="str">
            <v>No</v>
          </cell>
          <cell r="AA208" t="str">
            <v>Yes</v>
          </cell>
          <cell r="AB208" t="str">
            <v>Yes</v>
          </cell>
          <cell r="AC208" t="str">
            <v>Yes</v>
          </cell>
          <cell r="AD208" t="str">
            <v>Exception (Please specify)</v>
          </cell>
          <cell r="AE208" t="str">
            <v>Expiration of Data Sharing Agreement</v>
          </cell>
          <cell r="AF208" t="str">
            <v>No</v>
          </cell>
          <cell r="AH208" t="str">
            <v>IAR0000326</v>
          </cell>
        </row>
        <row r="209">
          <cell r="A209" t="str">
            <v>IAR0000327</v>
          </cell>
          <cell r="B209">
            <v>8</v>
          </cell>
          <cell r="C209" t="str">
            <v>Paul Fixter (PAFI1)</v>
          </cell>
          <cell r="D209" t="str">
            <v>4/23/2018 4:15:40 PM</v>
          </cell>
          <cell r="E209" t="str">
            <v>NHS Digital Business Continuity Management System Toolset</v>
          </cell>
          <cell r="F209" t="str">
            <v>The  Business Continuity Management System toolset, provided by external provider Continuity², is an integrated business continuity Quality Management System web based tool._x000D_
It is designed to assist with the day to day management of NHS Digital’s Business Continuity Management System (BCMS). _x000D_
The software enables users to create, store, manage and distribute business continuity and IT service continuity plans and conduct business impact analysis. _x000D_
The toolset will be used to assist with the scheduling and carrying out of plan exercises, with results reported via the system. _x000D_
The toolset will also be used for contacting and notification of personnel during incidents and exercises. _x000D_
The system provides audit capability with Management Information and reporting available via the system. It will be used to audit the management system for compliance with the ISO 22301 standard.</v>
          </cell>
          <cell r="G209">
            <v>42619</v>
          </cell>
          <cell r="I209" t="str">
            <v>Of a confidential or personal nature relating to staff</v>
          </cell>
          <cell r="J209" t="str">
            <v>BCMS Implementation Project P0468/01</v>
          </cell>
          <cell r="K209" t="str">
            <v>Ian Spence ( XXIS )</v>
          </cell>
          <cell r="L209" t="str">
            <v>Mark Moody,Paul Fixter ( PAFI1 )</v>
          </cell>
          <cell r="M209" t="str">
            <v>Adaptation or alteration, Consultation, Disclosure by transmission, Dissemination or otherwise making available, Erasure or destruction, Organisation, Recording, Retrieval, Storage, Structuring, Use</v>
          </cell>
          <cell r="O209" t="str">
            <v>Additional functions (s.270 of Health and Social Care Act 2012)</v>
          </cell>
          <cell r="P209" t="str">
            <v>Data Controller</v>
          </cell>
          <cell r="S209" t="str">
            <v>The data subject has given consent to the processing of his or her personal data for one or more specific purposes</v>
          </cell>
          <cell r="V209" t="str">
            <v>Yes</v>
          </cell>
          <cell r="W209" t="str">
            <v>No</v>
          </cell>
          <cell r="X209" t="str">
            <v>Yes</v>
          </cell>
          <cell r="Y209" t="str">
            <v>No</v>
          </cell>
          <cell r="Z209" t="str">
            <v>No</v>
          </cell>
          <cell r="AA209" t="str">
            <v>Yes</v>
          </cell>
          <cell r="AB209" t="str">
            <v>Yes</v>
          </cell>
          <cell r="AC209" t="str">
            <v>No</v>
          </cell>
          <cell r="AF209" t="str">
            <v>No</v>
          </cell>
          <cell r="AH209" t="str">
            <v>IAR0000327</v>
          </cell>
        </row>
        <row r="210">
          <cell r="A210" t="str">
            <v>IAR0000328</v>
          </cell>
          <cell r="B210">
            <v>14</v>
          </cell>
          <cell r="C210" t="str">
            <v>Kathryn Anderson (KAAN3)</v>
          </cell>
          <cell r="D210" t="str">
            <v>5/16/2018 3:45:01 PM</v>
          </cell>
          <cell r="E210" t="str">
            <v>NHS.UK email marketing customer database</v>
          </cell>
          <cell r="F210" t="str">
            <v>Contact lists of all users signed up to NHS.UK (NHS Choices) email marketing programmes:_x000D_
_x000D_
-Monthly "Your Health" newsletter _x000D_
-12 week weight loss plan_x000D_
-6 week Dementia Information Service</v>
          </cell>
          <cell r="I210" t="str">
            <v>Of a confidential or personal nature relating to patients, service users or the public</v>
          </cell>
          <cell r="J210" t="str">
            <v>NHS Choices Live Service (MVS) P0460/04</v>
          </cell>
          <cell r="K210" t="str">
            <v>Andy Callow ( ANCA8 )</v>
          </cell>
          <cell r="L210" t="str">
            <v>Seph O'Connell ( SEOC1 ),Emmanuel Kyei ( EMKY1 ),George London ( GELO2 )</v>
          </cell>
          <cell r="M210" t="str">
            <v>Disclosure by transmission, Use</v>
          </cell>
          <cell r="O210" t="str">
            <v>Other (Please specify)</v>
          </cell>
          <cell r="P210" t="str">
            <v>Data Controller</v>
          </cell>
          <cell r="S210" t="str">
            <v>The data subject has given consent to the processing of his or her personal data for one or more specific purposes</v>
          </cell>
          <cell r="V210" t="str">
            <v>Yes</v>
          </cell>
          <cell r="W210" t="str">
            <v>No</v>
          </cell>
          <cell r="X210" t="str">
            <v>Yes</v>
          </cell>
          <cell r="Y210" t="str">
            <v>No</v>
          </cell>
          <cell r="Z210" t="str">
            <v>No</v>
          </cell>
          <cell r="AA210" t="str">
            <v>Yes</v>
          </cell>
          <cell r="AB210" t="str">
            <v>Yes</v>
          </cell>
          <cell r="AC210" t="str">
            <v>No</v>
          </cell>
          <cell r="AD210" t="str">
            <v>Exception (Please specify)</v>
          </cell>
          <cell r="AE210" t="str">
            <v>queried</v>
          </cell>
          <cell r="AF210" t="str">
            <v>No</v>
          </cell>
          <cell r="AH210" t="str">
            <v>IAR0000328</v>
          </cell>
        </row>
        <row r="211">
          <cell r="A211" t="str">
            <v>IAR0000329</v>
          </cell>
          <cell r="B211">
            <v>2</v>
          </cell>
          <cell r="C211" t="str">
            <v>Chris Fleming (CHFL3)</v>
          </cell>
          <cell r="D211">
            <v>43222.384513888886</v>
          </cell>
          <cell r="E211" t="str">
            <v>111 Online (Pathways) Dataset</v>
          </cell>
          <cell r="F211" t="str">
            <v xml:space="preserve">Data gathered and stored through the operation of the 111 Online (Pathways) Digital Service operated by NHS Digital. </v>
          </cell>
          <cell r="G211">
            <v>42817</v>
          </cell>
          <cell r="I211" t="str">
            <v>Of a confidential or personal nature relating to staff</v>
          </cell>
          <cell r="J211" t="str">
            <v>PO436/2</v>
          </cell>
          <cell r="K211" t="str">
            <v>Chris Fleming ( CHFL3 )</v>
          </cell>
          <cell r="M211" t="str">
            <v>Recording, Retrieval, Storage, Structuring</v>
          </cell>
          <cell r="O211" t="str">
            <v>Direction (s.254 of Health &amp;amp; Social Care Act 2012)</v>
          </cell>
          <cell r="P211" t="str">
            <v>Data Controller</v>
          </cell>
          <cell r="S211" t="str">
            <v>Processing is necessary for compliance with a legal obligation to which the controller is subject, Processing is necessary for the performance of a task carried out in the public interest or in the exercise of official authority vested in the controller, Processing is necessary in order to protect the vital interests of the data subject or of another natural person, The data subject has given consent to the processing of his or her personal data for one or more specific purposes</v>
          </cell>
          <cell r="V211" t="str">
            <v>Yes</v>
          </cell>
          <cell r="W211" t="str">
            <v>No</v>
          </cell>
          <cell r="X211" t="str">
            <v>Yes</v>
          </cell>
          <cell r="Y211" t="str">
            <v>Yes</v>
          </cell>
          <cell r="Z211" t="str">
            <v>Yes</v>
          </cell>
          <cell r="AA211" t="str">
            <v>Yes</v>
          </cell>
          <cell r="AB211" t="str">
            <v>Yes</v>
          </cell>
          <cell r="AC211" t="str">
            <v>Yes</v>
          </cell>
          <cell r="AD211" t="str">
            <v>8 years</v>
          </cell>
          <cell r="AF211" t="str">
            <v>No</v>
          </cell>
          <cell r="AH211" t="str">
            <v>IAR0000329</v>
          </cell>
        </row>
        <row r="212">
          <cell r="A212" t="str">
            <v>IAR0000330</v>
          </cell>
          <cell r="B212">
            <v>3</v>
          </cell>
          <cell r="C212" t="str">
            <v>Richard Irvine (RIIR1)</v>
          </cell>
          <cell r="D212" t="str">
            <v>4/18/2018 11:39:42 AM</v>
          </cell>
          <cell r="E212" t="str">
            <v>Ambulance Systems Indicators (AmbSYS)</v>
          </cell>
          <cell r="F212" t="str">
            <v>Along with AmbCO, AmbSYS comprises the NHS England Ambulance Quality Indicators (AQI) monthly publication. _x000D_
_x000D_
The AQI are for:_x000D_
- Ambulance Services to manage the service they provide;_x000D_
- NHS England and NHS Improvement to monitor the service, and respond to enquiries from the media and the public;_x000D_
- Department of Health (DH) to brief ministers on performance and account to Parliament;_x000D_
- Parliament, the media and the public to hold the public service organisations to account;_x000D_
- Clinical Commissioning Groups to commission services._x000D_
_x000D_
For further details see https://www.england.nhs.uk/statistics/statistical-work-areas/ambulance-quality-indicators</v>
          </cell>
          <cell r="G212">
            <v>43132</v>
          </cell>
          <cell r="I212" t="str">
            <v>Other confidential or personal data (e.g. finance or contracts etc)</v>
          </cell>
          <cell r="J212" t="str">
            <v>Data Collection Service P0449/06</v>
          </cell>
          <cell r="K212" t="str">
            <v>Stephen Smith ( STSM )</v>
          </cell>
          <cell r="L212" t="str">
            <v>Richard Irvine ( RIIR1 )</v>
          </cell>
          <cell r="M212" t="str">
            <v>Disclosure by transmission, Recording, Storage, Structuring</v>
          </cell>
          <cell r="O212" t="str">
            <v>Direction (s.254 of Health &amp;amp; Social Care Act 2012)</v>
          </cell>
          <cell r="P212" t="str">
            <v>Data Processor</v>
          </cell>
          <cell r="U212" t="str">
            <v>Yes</v>
          </cell>
          <cell r="W212" t="str">
            <v>No</v>
          </cell>
          <cell r="X212" t="str">
            <v>No</v>
          </cell>
          <cell r="Y212" t="str">
            <v>No</v>
          </cell>
          <cell r="Z212" t="str">
            <v>No</v>
          </cell>
          <cell r="AA212" t="str">
            <v>Yes</v>
          </cell>
          <cell r="AB212" t="str">
            <v>No, but a Privacy Impact Assessment (PIA) exists</v>
          </cell>
          <cell r="AC212" t="str">
            <v>Not sure</v>
          </cell>
          <cell r="AF212" t="str">
            <v>Yes</v>
          </cell>
          <cell r="AG212" t="str">
            <v>No</v>
          </cell>
          <cell r="AH212" t="e">
            <v>#N/A</v>
          </cell>
        </row>
        <row r="213">
          <cell r="A213" t="str">
            <v>IAR0000331</v>
          </cell>
          <cell r="B213">
            <v>4</v>
          </cell>
          <cell r="C213" t="str">
            <v>Richard Irvine (RIIR1)</v>
          </cell>
          <cell r="D213" t="str">
            <v>4/18/2018 3:17:29 PM</v>
          </cell>
          <cell r="E213" t="str">
            <v>NHS 111 Weekly Situation Report (N111WSI2)</v>
          </cell>
          <cell r="F213" t="str">
            <v>Forms most of the NHS England NHS 111 monthly publication at https://www.england.nhs.uk/statistics/statistical-work-areas/nhs-111-minimum-data-set _x000D_
_x000D_
This publication enables:_x000D_
- NHS 111 providers to manage the service they provide;_x000D_
- NHS England and NHS Improvement to monitor the service, and respond to enquiries from the media and the public;_x000D_
- The Department of Health (DH) to brief ministers on performance and account to Parliament;_x000D_
- Parliament, the media and the public to hold the public service organisations to account;_x000D_
- Clinical Commissioning Groups (CCGs) to commission services.</v>
          </cell>
          <cell r="G213">
            <v>43132</v>
          </cell>
          <cell r="I213" t="str">
            <v>Other confidential or personal data (e.g. finance or contracts etc)</v>
          </cell>
          <cell r="J213" t="str">
            <v>Data Collection Service P0449/06</v>
          </cell>
          <cell r="K213" t="str">
            <v>Stephen Smith ( STSM )</v>
          </cell>
          <cell r="L213" t="str">
            <v>Richard Irvine ( RIIR1 )</v>
          </cell>
          <cell r="M213" t="str">
            <v>Disclosure by transmission, Storage, Structuring</v>
          </cell>
          <cell r="O213" t="str">
            <v>Direction (s.254 of Health &amp;amp; Social Care Act 2012)</v>
          </cell>
          <cell r="P213" t="str">
            <v>Data Processor</v>
          </cell>
          <cell r="U213" t="str">
            <v>Yes</v>
          </cell>
          <cell r="W213" t="str">
            <v>No</v>
          </cell>
          <cell r="X213" t="str">
            <v>No</v>
          </cell>
          <cell r="Y213" t="str">
            <v>No</v>
          </cell>
          <cell r="Z213" t="str">
            <v>No</v>
          </cell>
          <cell r="AA213" t="str">
            <v>Yes</v>
          </cell>
          <cell r="AB213" t="str">
            <v>No, but a Privacy Impact Assessment (PIA) exists</v>
          </cell>
          <cell r="AC213" t="str">
            <v>Not sure</v>
          </cell>
          <cell r="AF213" t="str">
            <v>Yes</v>
          </cell>
          <cell r="AG213" t="str">
            <v>No</v>
          </cell>
          <cell r="AH213" t="e">
            <v>#N/A</v>
          </cell>
        </row>
        <row r="214">
          <cell r="A214" t="str">
            <v>IAR0000332</v>
          </cell>
          <cell r="B214">
            <v>3</v>
          </cell>
          <cell r="C214" t="str">
            <v>Richard Irvine (RIIR1)</v>
          </cell>
          <cell r="D214" t="str">
            <v>4/18/2018 3:18:02 PM</v>
          </cell>
          <cell r="E214" t="str">
            <v>Accident and Emergency (A&amp;E) Attendances and Emergency Admissions</v>
          </cell>
          <cell r="F214" t="str">
            <v>"The collection is required to monitor and assess Accident and Emergency (A&amp;E) performance as set in the NHS Mandate and NHS Constitution (At least 95% of patients should be seen, treated and discharged or admitted within 4 hrs of arrival). _x000D_
_x000D_
Data and guidance is available here: https://www.england.nhs.uk/statistics/statistical-work-areas/ae-waiting-times-and-activity/"</v>
          </cell>
          <cell r="G214">
            <v>43132</v>
          </cell>
          <cell r="I214" t="str">
            <v>Other confidential or personal data (e.g. finance or contracts etc)</v>
          </cell>
          <cell r="J214" t="str">
            <v>Data Collection Service P0449/06</v>
          </cell>
          <cell r="K214" t="str">
            <v>Stephen Smith ( STSM )</v>
          </cell>
          <cell r="L214" t="str">
            <v>Richard Irvine ( RIIR1 )</v>
          </cell>
          <cell r="M214" t="str">
            <v>Disclosure by transmission, Storage, Structuring</v>
          </cell>
          <cell r="O214" t="str">
            <v>Direction (s.254 of Health &amp;amp; Social Care Act 2012)</v>
          </cell>
          <cell r="P214" t="str">
            <v>Data Processor</v>
          </cell>
          <cell r="U214" t="str">
            <v>Yes</v>
          </cell>
          <cell r="W214" t="str">
            <v>No</v>
          </cell>
          <cell r="X214" t="str">
            <v>No</v>
          </cell>
          <cell r="Y214" t="str">
            <v>No</v>
          </cell>
          <cell r="Z214" t="str">
            <v>No</v>
          </cell>
          <cell r="AA214" t="str">
            <v>Yes</v>
          </cell>
          <cell r="AB214" t="str">
            <v>No, but a Privacy Impact Assessment (PIA) exists</v>
          </cell>
          <cell r="AC214" t="str">
            <v>Not sure</v>
          </cell>
          <cell r="AF214" t="str">
            <v>Yes</v>
          </cell>
          <cell r="AG214" t="str">
            <v>No</v>
          </cell>
          <cell r="AH214" t="e">
            <v>#N/A</v>
          </cell>
        </row>
        <row r="215">
          <cell r="A215" t="str">
            <v>IAR0000333</v>
          </cell>
          <cell r="B215">
            <v>3</v>
          </cell>
          <cell r="C215" t="str">
            <v>Richard Irvine (RIIR1)</v>
          </cell>
          <cell r="D215" t="str">
            <v>4/18/2018 3:18:51 PM</v>
          </cell>
          <cell r="E215" t="str">
            <v>Integrated Urgent Care Minimum Data Set</v>
          </cell>
          <cell r="F215" t="str">
            <v xml:space="preserve">"Development collection, likely to form part of the NHS England NHS 111 / Integrated Urgent Care monthly publication in future at www.england.nhs.uk/statistics/statistical-work-areas/nhs-111-minimum-data-set_x000D_
_x000D_
This publication enables_x000D_
- NHS 111 providers to manage the service they provide_x000D_
- NHS England and NHS Improvement to monitor the service, and respond to enquiries from the media and the public_x000D_
- The Department of Health (DH) to brief ministers on performance and account to Parliament_x000D_
- Parliament, the media and the public to hold the public service organisations to account_x000D_
- Clinical Commissioning Groups (CCGs) to commission services."_x000D_
</v>
          </cell>
          <cell r="G215">
            <v>43132</v>
          </cell>
          <cell r="I215" t="str">
            <v>Other confidential or personal data (e.g. finance or contracts etc)</v>
          </cell>
          <cell r="J215" t="str">
            <v>Data Collection Service P0449/06</v>
          </cell>
          <cell r="K215" t="str">
            <v>Stephen Smith ( STSM )</v>
          </cell>
          <cell r="L215" t="str">
            <v>Richard Irvine ( RIIR1 )</v>
          </cell>
          <cell r="M215" t="str">
            <v>Disclosure by transmission, Recording, Storage, Structuring</v>
          </cell>
          <cell r="O215" t="str">
            <v>Direction (s.254 of Health &amp;amp; Social Care Act 2012)</v>
          </cell>
          <cell r="P215" t="str">
            <v>Data Processor</v>
          </cell>
          <cell r="U215" t="str">
            <v>Yes</v>
          </cell>
          <cell r="W215" t="str">
            <v>No</v>
          </cell>
          <cell r="X215" t="str">
            <v>No</v>
          </cell>
          <cell r="Y215" t="str">
            <v>No</v>
          </cell>
          <cell r="Z215" t="str">
            <v>No</v>
          </cell>
          <cell r="AA215" t="str">
            <v>Yes</v>
          </cell>
          <cell r="AB215" t="str">
            <v>No, but a Privacy Impact Assessment (PIA) exists</v>
          </cell>
          <cell r="AC215" t="str">
            <v>Not sure</v>
          </cell>
          <cell r="AF215" t="str">
            <v>Yes</v>
          </cell>
          <cell r="AG215" t="str">
            <v>No</v>
          </cell>
          <cell r="AH215" t="e">
            <v>#N/A</v>
          </cell>
        </row>
        <row r="216">
          <cell r="A216" t="str">
            <v>IAR0000334</v>
          </cell>
          <cell r="B216">
            <v>16</v>
          </cell>
          <cell r="C216" t="str">
            <v>Emmanuel Kyei (EMKY1)</v>
          </cell>
          <cell r="D216" t="str">
            <v>5/16/2018 4:03:11 PM</v>
          </cell>
          <cell r="E216" t="str">
            <v>NHS.UK - Cherwell</v>
          </cell>
          <cell r="F216" t="str">
            <v>The NHSUK instance of Cherwell Service Management</v>
          </cell>
          <cell r="G216">
            <v>42795</v>
          </cell>
          <cell r="I216" t="str">
            <v>Of a confidential or personal nature relating to patients, service users or the public</v>
          </cell>
          <cell r="J216" t="str">
            <v>Choices MVS - SM P0460/06</v>
          </cell>
          <cell r="K216" t="str">
            <v>Andy Callow ( ANCA8 )</v>
          </cell>
          <cell r="L216" t="str">
            <v>Jonathan Wilson ( jowi8 ),Seph O'Connell ( SEOC1 ),Emmanuel Kyei ( EMKY1 )</v>
          </cell>
          <cell r="O216" t="str">
            <v>Other (Please specify)</v>
          </cell>
          <cell r="P216" t="str">
            <v>Data Controller</v>
          </cell>
          <cell r="S216" t="str">
            <v>Processing is necessary for compliance with a legal obligation to which the controller is subject, Processing is necessary for the performance of a task carried out in the public interest or in the exercise of official authority vested in the controller</v>
          </cell>
          <cell r="V216" t="str">
            <v>Yes</v>
          </cell>
          <cell r="W216" t="str">
            <v>No</v>
          </cell>
          <cell r="X216" t="str">
            <v>Yes</v>
          </cell>
          <cell r="Y216" t="str">
            <v>No</v>
          </cell>
          <cell r="Z216" t="str">
            <v>No</v>
          </cell>
          <cell r="AA216" t="str">
            <v>Yes</v>
          </cell>
          <cell r="AB216" t="str">
            <v>Yes</v>
          </cell>
          <cell r="AC216" t="str">
            <v>No</v>
          </cell>
          <cell r="AD216" t="str">
            <v>3 years</v>
          </cell>
          <cell r="AF216" t="str">
            <v>Yes</v>
          </cell>
          <cell r="AH216" t="str">
            <v>IAR0000334</v>
          </cell>
        </row>
        <row r="217">
          <cell r="A217" t="str">
            <v>IAR0000335</v>
          </cell>
          <cell r="B217">
            <v>10</v>
          </cell>
          <cell r="C217" t="str">
            <v>Emmanuel Kyei (EMKY1)</v>
          </cell>
          <cell r="D217">
            <v>43136.687418981484</v>
          </cell>
          <cell r="E217" t="str">
            <v>DCT - CMS</v>
          </cell>
          <cell r="F217" t="str">
            <v>Digital Campaigns Team Content management System to host the content for all PHE websites.</v>
          </cell>
          <cell r="G217">
            <v>43116</v>
          </cell>
          <cell r="I217" t="str">
            <v>Relating to non- confidential/ non- personal data</v>
          </cell>
          <cell r="J217" t="str">
            <v>NHS Choices Campaigns P0460/02</v>
          </cell>
          <cell r="K217" t="str">
            <v>Andy Callow ( ANCA8 )</v>
          </cell>
          <cell r="L217" t="str">
            <v>Sikander Ali ( SIAL3 ),Seph O'Connell ( SEOC1 ),Emmanuel Kyei ( EMKY1 )</v>
          </cell>
          <cell r="AA217" t="str">
            <v>Yes</v>
          </cell>
          <cell r="AB217" t="str">
            <v>Yes</v>
          </cell>
          <cell r="AC217" t="str">
            <v>No</v>
          </cell>
          <cell r="AF217" t="str">
            <v>No</v>
          </cell>
          <cell r="AG217" t="str">
            <v>No</v>
          </cell>
          <cell r="AH217" t="e">
            <v>#N/A</v>
          </cell>
        </row>
        <row r="218">
          <cell r="A218" t="str">
            <v>IAR0000336</v>
          </cell>
          <cell r="B218">
            <v>13</v>
          </cell>
          <cell r="C218" t="str">
            <v>Sikander Ali (SIAL3)</v>
          </cell>
          <cell r="D218">
            <v>43348.4608912037</v>
          </cell>
          <cell r="E218" t="str">
            <v>DCT - Change4life</v>
          </cell>
          <cell r="F218" t="str">
            <v>PHE Campaign site for healthy eating. Public Health England have assigned NHS Digital to build the interface for the website and act as the data processor. They have also assigned a third party called Paragon to collect the data. Public Health England are the data controller in this instance.</v>
          </cell>
          <cell r="G218">
            <v>43116</v>
          </cell>
          <cell r="I218" t="str">
            <v>Of a confidential or personal nature relating to patients, service users or the public</v>
          </cell>
          <cell r="J218" t="str">
            <v>NHS Choices Campaigns P0460/02</v>
          </cell>
          <cell r="K218" t="str">
            <v>Andy Callow ( ANCA8 )</v>
          </cell>
          <cell r="L218" t="str">
            <v>Sikander Ali ( SIAL3 ),Seph O'Connell ( SEOC1 ),Emmanuel Kyei ( EMKY1 )</v>
          </cell>
          <cell r="M218" t="str">
            <v>Recording, Use</v>
          </cell>
          <cell r="O218" t="str">
            <v>Not sure, Other (Please specify)</v>
          </cell>
          <cell r="P218" t="str">
            <v>Data Processor</v>
          </cell>
          <cell r="U218" t="str">
            <v>No</v>
          </cell>
          <cell r="X218" t="str">
            <v>Yes</v>
          </cell>
          <cell r="AA218" t="str">
            <v>Yes</v>
          </cell>
          <cell r="AB218" t="str">
            <v>Yes</v>
          </cell>
          <cell r="AC218" t="str">
            <v>No</v>
          </cell>
          <cell r="AF218" t="str">
            <v>No</v>
          </cell>
          <cell r="AG218" t="str">
            <v>No</v>
          </cell>
          <cell r="AH218" t="e">
            <v>#N/A</v>
          </cell>
        </row>
        <row r="219">
          <cell r="A219" t="str">
            <v>IAR0000337</v>
          </cell>
          <cell r="B219">
            <v>9</v>
          </cell>
          <cell r="C219" t="str">
            <v>Sikander Ali (SIAL3)</v>
          </cell>
          <cell r="D219">
            <v>43348.461342592593</v>
          </cell>
          <cell r="E219" t="str">
            <v>DCT - Start4Life</v>
          </cell>
          <cell r="F219" t="str">
            <v>PHE Campaign site. Public Health England have assigned NHS Digital to build the interface for the website and act as the data processor. They have also assigned a third party called Paragon to collect the data. Public Health England are the data controller in this instance.</v>
          </cell>
          <cell r="G219">
            <v>43116</v>
          </cell>
          <cell r="I219" t="str">
            <v>Relating to non- confidential/ non- personal data</v>
          </cell>
          <cell r="J219" t="str">
            <v>NHS Choices Campaigns P0460/02</v>
          </cell>
          <cell r="K219" t="str">
            <v>Andy Callow ( ANCA8 )</v>
          </cell>
          <cell r="L219" t="str">
            <v>Sikander Ali ( SIAL3 ),Seph O'Connell ( SEOC1 ),Emmanuel Kyei ( EMKY1 )</v>
          </cell>
          <cell r="AA219" t="str">
            <v>Yes</v>
          </cell>
          <cell r="AB219" t="str">
            <v>Yes</v>
          </cell>
          <cell r="AC219" t="str">
            <v>No</v>
          </cell>
          <cell r="AF219" t="str">
            <v>No</v>
          </cell>
          <cell r="AG219" t="str">
            <v>No</v>
          </cell>
          <cell r="AH219" t="e">
            <v>#N/A</v>
          </cell>
        </row>
        <row r="220">
          <cell r="A220" t="str">
            <v>IAR0000338</v>
          </cell>
          <cell r="B220">
            <v>13</v>
          </cell>
          <cell r="C220" t="str">
            <v>Sikander Ali (SIAL3)</v>
          </cell>
          <cell r="D220">
            <v>43348.461817129632</v>
          </cell>
          <cell r="E220" t="str">
            <v>DCT - OneYou</v>
          </cell>
          <cell r="F220" t="str">
            <v>PHE Campaign site. OneYou is the main site. Public Health England have assigned NHS Digital to build the interface for the website and act as the data processor. They have also assigned a third party called Paragon to collect the data. Public Health England are the data controller in this instance.</v>
          </cell>
          <cell r="G220">
            <v>43116</v>
          </cell>
          <cell r="I220" t="str">
            <v>Relating to non- confidential/ non- personal data</v>
          </cell>
          <cell r="J220" t="str">
            <v>NHS Choices Campaigns P0460/02</v>
          </cell>
          <cell r="K220" t="str">
            <v>Andy Callow ( ANCA8 )</v>
          </cell>
          <cell r="L220" t="str">
            <v>Sikander Ali ( SIAL3 ),Seph O'Connell ( SEOC1 ),Emmanuel Kyei ( EMKY1 )</v>
          </cell>
          <cell r="AA220" t="str">
            <v>Yes</v>
          </cell>
          <cell r="AB220" t="str">
            <v>Yes</v>
          </cell>
          <cell r="AC220" t="str">
            <v>No</v>
          </cell>
          <cell r="AF220" t="str">
            <v>No</v>
          </cell>
          <cell r="AG220" t="str">
            <v>No</v>
          </cell>
          <cell r="AH220" t="e">
            <v>#N/A</v>
          </cell>
        </row>
        <row r="221">
          <cell r="A221" t="str">
            <v>IAR0000339</v>
          </cell>
          <cell r="B221">
            <v>12</v>
          </cell>
          <cell r="C221" t="str">
            <v>Emmanuel Kyei (EMKY1)</v>
          </cell>
          <cell r="D221">
            <v>43348.58315972222</v>
          </cell>
          <cell r="E221" t="str">
            <v>DCT - Be Clear on Cancer</v>
          </cell>
          <cell r="F221" t="str">
            <v>PHE Campaign site. Public Health England have assigned NHS Digital to build the interface for the website and act as the data processor. They have also assigned a third party called Paragon to collect the data. Public Health England are the data controller in this instance.</v>
          </cell>
          <cell r="G221">
            <v>43116</v>
          </cell>
          <cell r="I221" t="str">
            <v>Other confidential or personal data (e.g. finance or contracts etc)</v>
          </cell>
          <cell r="J221" t="str">
            <v>NHS Choices Campaigns P0460/02</v>
          </cell>
          <cell r="K221" t="str">
            <v>Andy Callow ( ANCA8 )</v>
          </cell>
          <cell r="L221" t="str">
            <v>Sikander Ali ( SIAL3 ),Seph O'Connell ( SEOC1 ),Emmanuel Kyei ( EMKY1 )</v>
          </cell>
          <cell r="P221" t="str">
            <v>Data Processor</v>
          </cell>
          <cell r="U221" t="str">
            <v>No</v>
          </cell>
          <cell r="W221" t="str">
            <v>No</v>
          </cell>
          <cell r="X221" t="str">
            <v>No</v>
          </cell>
          <cell r="Y221" t="str">
            <v>No</v>
          </cell>
          <cell r="Z221" t="str">
            <v>No</v>
          </cell>
          <cell r="AA221" t="str">
            <v>Yes</v>
          </cell>
          <cell r="AB221" t="str">
            <v>Yes</v>
          </cell>
          <cell r="AC221" t="str">
            <v>No</v>
          </cell>
          <cell r="AF221" t="str">
            <v>No</v>
          </cell>
          <cell r="AG221" t="str">
            <v>No</v>
          </cell>
          <cell r="AH221" t="e">
            <v>#N/A</v>
          </cell>
        </row>
        <row r="222">
          <cell r="A222" t="str">
            <v>IAR0000340</v>
          </cell>
          <cell r="B222">
            <v>12</v>
          </cell>
          <cell r="C222" t="str">
            <v>Kathryn Anderson (KAAN3)</v>
          </cell>
          <cell r="D222" t="str">
            <v>5/15/2018 1:29:47 PM</v>
          </cell>
          <cell r="E222" t="str">
            <v>DCT - Campaign Resource Centre</v>
          </cell>
          <cell r="F222" t="str">
            <v>PHE Campaign site</v>
          </cell>
          <cell r="G222">
            <v>43116</v>
          </cell>
          <cell r="I222" t="str">
            <v>Other confidential or personal data (e.g. finance or contracts etc)</v>
          </cell>
          <cell r="J222" t="str">
            <v>NHS Choices Campaigns P0460/02</v>
          </cell>
          <cell r="K222" t="str">
            <v>Andy Callow ( ANCA8 )</v>
          </cell>
          <cell r="L222" t="str">
            <v>Sikander Ali ( SIAL3 ),Seph O'Connell ( SEOC1 ),Emmanuel Kyei ( EMKY1 )</v>
          </cell>
          <cell r="P222" t="str">
            <v>Data Processor</v>
          </cell>
          <cell r="U222" t="str">
            <v>Unknown</v>
          </cell>
          <cell r="W222" t="str">
            <v>No</v>
          </cell>
          <cell r="X222" t="str">
            <v>Yes</v>
          </cell>
          <cell r="Y222" t="str">
            <v>No</v>
          </cell>
          <cell r="Z222" t="str">
            <v>No</v>
          </cell>
          <cell r="AA222" t="str">
            <v>Yes</v>
          </cell>
          <cell r="AB222" t="str">
            <v>Yes</v>
          </cell>
          <cell r="AC222" t="str">
            <v>No</v>
          </cell>
          <cell r="AF222" t="str">
            <v>No</v>
          </cell>
          <cell r="AG222" t="str">
            <v>No</v>
          </cell>
          <cell r="AH222" t="e">
            <v>#N/A</v>
          </cell>
        </row>
        <row r="223">
          <cell r="A223" t="str">
            <v>IAR0000341</v>
          </cell>
          <cell r="B223">
            <v>11</v>
          </cell>
          <cell r="C223" t="str">
            <v>Sikander Ali (SIAL3)</v>
          </cell>
          <cell r="D223">
            <v>43348.47078703704</v>
          </cell>
          <cell r="E223" t="str">
            <v>DCT - Schools</v>
          </cell>
          <cell r="F223" t="str">
            <v xml:space="preserve">PHE Campaign site. Public Health England have assigned NHS Digital to build the interface for the website and act as the data processor. They have also assigned a third party called Paragon to collect the data. Public Health England are the data controller in this instance. </v>
          </cell>
          <cell r="G223">
            <v>43116</v>
          </cell>
          <cell r="I223" t="str">
            <v>Other confidential or personal data (e.g. finance or contracts etc)</v>
          </cell>
          <cell r="J223" t="str">
            <v>NHS Choices Campaigns P0460/02</v>
          </cell>
          <cell r="K223" t="str">
            <v>Andy Callow ( ANCA8 )</v>
          </cell>
          <cell r="L223" t="str">
            <v>Sikander Ali ( SIAL3 ),Seph O'Connell ( SEOC1 ),Emmanuel Kyei ( EMKY1 )</v>
          </cell>
          <cell r="P223" t="str">
            <v>Data Processor</v>
          </cell>
          <cell r="U223" t="str">
            <v>No</v>
          </cell>
          <cell r="AA223" t="str">
            <v>Yes</v>
          </cell>
          <cell r="AB223" t="str">
            <v>Yes</v>
          </cell>
          <cell r="AC223" t="str">
            <v>No</v>
          </cell>
          <cell r="AF223" t="str">
            <v>No</v>
          </cell>
          <cell r="AG223" t="str">
            <v>No</v>
          </cell>
          <cell r="AH223" t="e">
            <v>#N/A</v>
          </cell>
        </row>
        <row r="224">
          <cell r="A224" t="str">
            <v>IAR0000342</v>
          </cell>
          <cell r="B224">
            <v>9</v>
          </cell>
          <cell r="C224" t="str">
            <v>Sikander Ali (SIAL3)</v>
          </cell>
          <cell r="D224">
            <v>43348.472673611112</v>
          </cell>
          <cell r="E224" t="str">
            <v>DCT - Smokefree</v>
          </cell>
          <cell r="F224" t="str">
            <v xml:space="preserve">PHE Campaign site. Public Health England have assigned NHS Digital to build the interface for the website and act as the data processor. They have also assigned a third party called Paragon to collect the data. Public Health England are the data controller in this instance. </v>
          </cell>
          <cell r="G224">
            <v>43116</v>
          </cell>
          <cell r="I224" t="str">
            <v>Other confidential or personal data (e.g. finance or contracts etc)</v>
          </cell>
          <cell r="J224" t="str">
            <v>NHS Choices Campaigns P0460/02</v>
          </cell>
          <cell r="K224" t="str">
            <v>Andy Callow ( ANCA8 )</v>
          </cell>
          <cell r="L224" t="str">
            <v>Sikander Ali ( SIAL3 ),Seph O'Connell ( SEOC1 ),Emmanuel Kyei ( EMKY1 )</v>
          </cell>
          <cell r="P224" t="str">
            <v>Data Processor</v>
          </cell>
          <cell r="U224" t="str">
            <v>No</v>
          </cell>
          <cell r="AA224" t="str">
            <v>Yes</v>
          </cell>
          <cell r="AB224" t="str">
            <v>Yes</v>
          </cell>
          <cell r="AC224" t="str">
            <v>No</v>
          </cell>
          <cell r="AF224" t="str">
            <v>No</v>
          </cell>
          <cell r="AG224" t="str">
            <v>No</v>
          </cell>
          <cell r="AH224" t="e">
            <v>#N/A</v>
          </cell>
        </row>
        <row r="225">
          <cell r="A225" t="str">
            <v>IAR0000343</v>
          </cell>
          <cell r="B225">
            <v>10</v>
          </cell>
          <cell r="C225" t="str">
            <v>Sikander Ali (SIAL3)</v>
          </cell>
          <cell r="D225">
            <v>43348.473020833335</v>
          </cell>
          <cell r="E225" t="str">
            <v>DCT - Staywell</v>
          </cell>
          <cell r="F225" t="str">
            <v xml:space="preserve">PHE Campaign site. Public Health England have assigned NHS Digital to build the interface for the website and act as the data processor. They have also assigned a third party called Paragon to collect the data. Public Health England are the data controller in this instance. </v>
          </cell>
          <cell r="G225">
            <v>43116</v>
          </cell>
          <cell r="I225" t="str">
            <v>Other confidential or personal data (e.g. finance or contracts etc)</v>
          </cell>
          <cell r="J225" t="str">
            <v>NHS Choices Campaigns P0460/02</v>
          </cell>
          <cell r="K225" t="str">
            <v>Andy Callow ( ANCA8 )</v>
          </cell>
          <cell r="L225" t="str">
            <v>Sikander Ali ( SIAL3 ),Seph O'Connell ( SEOC1 ),Emmanuel Kyei ( EMKY1 )</v>
          </cell>
          <cell r="P225" t="str">
            <v>Data Processor</v>
          </cell>
          <cell r="U225" t="str">
            <v>No</v>
          </cell>
          <cell r="AA225" t="str">
            <v>Yes</v>
          </cell>
          <cell r="AB225" t="str">
            <v>Yes</v>
          </cell>
          <cell r="AC225" t="str">
            <v>No</v>
          </cell>
          <cell r="AF225" t="str">
            <v>No</v>
          </cell>
          <cell r="AG225" t="str">
            <v>No</v>
          </cell>
          <cell r="AH225" t="e">
            <v>#N/A</v>
          </cell>
        </row>
        <row r="226">
          <cell r="A226" t="str">
            <v>IAR0000344</v>
          </cell>
          <cell r="B226">
            <v>10</v>
          </cell>
          <cell r="C226" t="str">
            <v>Sikander Ali (SIAL3)</v>
          </cell>
          <cell r="D226">
            <v>43348.473935185182</v>
          </cell>
          <cell r="E226" t="str">
            <v>DCT - Tobacco</v>
          </cell>
          <cell r="F226" t="str">
            <v xml:space="preserve">PHE Campaign site. Public Health England have assigned NHS Digital to build the interface for the website and act as the data processor. They have also assigned a third party called Paragon to collect the data. Public Health England are the data controller in this instance. </v>
          </cell>
          <cell r="G226">
            <v>43116</v>
          </cell>
          <cell r="I226" t="str">
            <v>Relating to non- confidential/ non- personal data</v>
          </cell>
          <cell r="J226" t="str">
            <v>NHS Choices Campaigns P0460/02</v>
          </cell>
          <cell r="K226" t="str">
            <v>Andy Callow ( ANCA8 )</v>
          </cell>
          <cell r="L226" t="str">
            <v>Sikander Ali ( SIAL3 ),Seph O'Connell ( SEOC1 ),Emmanuel Kyei ( EMKY1 )</v>
          </cell>
          <cell r="AA226" t="str">
            <v>Yes</v>
          </cell>
          <cell r="AB226" t="str">
            <v>Yes</v>
          </cell>
          <cell r="AC226" t="str">
            <v>No</v>
          </cell>
          <cell r="AF226" t="str">
            <v>No</v>
          </cell>
          <cell r="AG226" t="str">
            <v>No</v>
          </cell>
          <cell r="AH226" t="e">
            <v>#N/A</v>
          </cell>
        </row>
        <row r="227">
          <cell r="A227" t="str">
            <v>IAR0000345</v>
          </cell>
          <cell r="B227">
            <v>9</v>
          </cell>
          <cell r="C227" t="str">
            <v>Sikander Ali (SIAL3)</v>
          </cell>
          <cell r="D227">
            <v>43348.474490740744</v>
          </cell>
          <cell r="E227" t="str">
            <v>DCT - Start4Life Signup</v>
          </cell>
          <cell r="F227" t="str">
            <v xml:space="preserve">PHE Campaign site. Public Health England have assigned NHS Digital to build the interface for the website and act as the data processor. They have also assigned a third party called Paragon to collect the data. Public Health England are the data controller in this instance. </v>
          </cell>
          <cell r="G227">
            <v>43116</v>
          </cell>
          <cell r="I227" t="str">
            <v>Other confidential or personal data (e.g. finance or contracts etc)</v>
          </cell>
          <cell r="J227" t="str">
            <v>NHS Choices Campaigns P0460/02</v>
          </cell>
          <cell r="K227" t="str">
            <v>Andy Callow ( ANCA8 )</v>
          </cell>
          <cell r="L227" t="str">
            <v>Sikander Ali ( SIAL3 ),Seph O'Connell ( SEOC1 ),Emmanuel Kyei ( EMKY1 )</v>
          </cell>
          <cell r="P227" t="str">
            <v>Data Processor</v>
          </cell>
          <cell r="U227" t="str">
            <v>No</v>
          </cell>
          <cell r="AA227" t="str">
            <v>Yes</v>
          </cell>
          <cell r="AB227" t="str">
            <v>Yes</v>
          </cell>
          <cell r="AC227" t="str">
            <v>No</v>
          </cell>
          <cell r="AF227" t="str">
            <v>No</v>
          </cell>
          <cell r="AG227" t="str">
            <v>No</v>
          </cell>
          <cell r="AH227" t="e">
            <v>#N/A</v>
          </cell>
        </row>
        <row r="228">
          <cell r="A228" t="str">
            <v>IAR0000346</v>
          </cell>
          <cell r="B228">
            <v>8</v>
          </cell>
          <cell r="C228" t="str">
            <v>Sikander Ali (SIAL3)</v>
          </cell>
          <cell r="D228">
            <v>43348.47519675926</v>
          </cell>
          <cell r="E228" t="str">
            <v>DCT - Hay tool</v>
          </cell>
          <cell r="F228" t="str">
            <v xml:space="preserve">PHE Campaign site. Public Health England have assigned NHS Digital to build the interface for the website and act as the data processor. They have also assigned a third party called Paragon to collect the data. Public Health England are the data controller in this instance. </v>
          </cell>
          <cell r="G228">
            <v>43116</v>
          </cell>
          <cell r="I228" t="str">
            <v>Other confidential or personal data (e.g. finance or contracts etc)</v>
          </cell>
          <cell r="J228" t="str">
            <v>NHS Choices Campaigns P0460/02</v>
          </cell>
          <cell r="K228" t="str">
            <v>Andy Callow ( ANCA8 )</v>
          </cell>
          <cell r="L228" t="str">
            <v>Sikander Ali ( SIAL3 ),Seph O'Connell ( SEOC1 ),Emmanuel Kyei ( EMKY1 )</v>
          </cell>
          <cell r="P228" t="str">
            <v>Data Processor</v>
          </cell>
          <cell r="U228" t="str">
            <v>No</v>
          </cell>
          <cell r="AA228" t="str">
            <v>Yes</v>
          </cell>
          <cell r="AB228" t="str">
            <v>Yes</v>
          </cell>
          <cell r="AC228" t="str">
            <v>No</v>
          </cell>
          <cell r="AF228" t="str">
            <v>No</v>
          </cell>
          <cell r="AG228" t="str">
            <v>No</v>
          </cell>
          <cell r="AH228" t="e">
            <v>#N/A</v>
          </cell>
        </row>
        <row r="229">
          <cell r="A229" t="str">
            <v>IAR0000347</v>
          </cell>
          <cell r="B229">
            <v>5</v>
          </cell>
          <cell r="C229" t="str">
            <v>Emmanuel Kyei (EMKY1)</v>
          </cell>
          <cell r="D229">
            <v>43164.43273148148</v>
          </cell>
          <cell r="E229" t="str">
            <v>NHS.UK Slack</v>
          </cell>
          <cell r="F229" t="str">
            <v>Collaboration and Communication Tool</v>
          </cell>
          <cell r="G229">
            <v>42736</v>
          </cell>
          <cell r="I229" t="str">
            <v>Relating to non- confidential/ non- personal data</v>
          </cell>
          <cell r="J229" t="str">
            <v>NHS-UK Activities P0460/01</v>
          </cell>
          <cell r="K229" t="str">
            <v>Andy Callow ( ANCA8 )</v>
          </cell>
          <cell r="L229" t="str">
            <v>Seph O'Connell ( SEOC1 ),Emmanuel Kyei ( EMKY1 )</v>
          </cell>
          <cell r="M229" t="str">
            <v>Not sure, Use</v>
          </cell>
          <cell r="O229" t="str">
            <v>Not sure</v>
          </cell>
          <cell r="P229" t="str">
            <v>Data Controller</v>
          </cell>
          <cell r="AA229" t="str">
            <v>Yes</v>
          </cell>
          <cell r="AB229" t="str">
            <v>Yes</v>
          </cell>
          <cell r="AC229" t="str">
            <v>No</v>
          </cell>
          <cell r="AF229" t="str">
            <v>No</v>
          </cell>
          <cell r="AG229" t="str">
            <v>No</v>
          </cell>
          <cell r="AH229" t="e">
            <v>#N/A</v>
          </cell>
        </row>
        <row r="230">
          <cell r="A230" t="str">
            <v>IAR0000348</v>
          </cell>
          <cell r="B230">
            <v>7</v>
          </cell>
          <cell r="C230" t="str">
            <v>Emmanuel Kyei (EMKY1)</v>
          </cell>
          <cell r="D230">
            <v>43164.433159722219</v>
          </cell>
          <cell r="E230" t="str">
            <v>NHS.UK Tools - BMI Calculator</v>
          </cell>
          <cell r="F230" t="str">
            <v>Interactive health tool to calculate users BMI</v>
          </cell>
          <cell r="G230">
            <v>40299</v>
          </cell>
          <cell r="I230" t="str">
            <v>Relating to non- confidential/ non- personal data</v>
          </cell>
          <cell r="J230" t="str">
            <v>NHS Choices Live Service (MVS) P0460/04</v>
          </cell>
          <cell r="K230" t="str">
            <v>Andy Callow ( ANCA8 )</v>
          </cell>
          <cell r="L230" t="str">
            <v>Seph O'Connell ( SEOC1 ),Emmanuel Kyei ( EMKY1 )</v>
          </cell>
          <cell r="AA230" t="str">
            <v>Yes</v>
          </cell>
          <cell r="AB230" t="str">
            <v>Yes</v>
          </cell>
          <cell r="AC230" t="str">
            <v>Yes</v>
          </cell>
          <cell r="AD230" t="str">
            <v>8 years</v>
          </cell>
          <cell r="AF230" t="str">
            <v>No</v>
          </cell>
          <cell r="AG230" t="str">
            <v>No</v>
          </cell>
          <cell r="AH230" t="e">
            <v>#N/A</v>
          </cell>
        </row>
        <row r="231">
          <cell r="A231" t="str">
            <v>IAR0000349</v>
          </cell>
          <cell r="B231">
            <v>16</v>
          </cell>
          <cell r="C231" t="str">
            <v>Claire Corney (CLCO5)</v>
          </cell>
          <cell r="D231" t="str">
            <v>5/21/2018 10:20:21 AM</v>
          </cell>
          <cell r="E231" t="str">
            <v>NHS.UK - syndication</v>
          </cell>
          <cell r="F231" t="str">
            <v>When a user registers to the API Developer Portal we require some personal information for contractual purposes. As part of that agreement they are required to keep their contact data up to date, so we can inform them of changes to functionality, structure, or features within the Syndicated Content or if there is a breach of the agreement. This can sometimes be targeted message based on their usage._x000D_
_x000D_
When a user signs up we store their data on a database within Azure which is located in the EEA. We keep hold of that data while they are testing an API and communicate with them during this implementation stage. If after 3 months there is no activity on their account, we will contact them with a 10-day notice period before we terminate their account. The user can re-register in the future if their account has been removed. _x000D_
_x000D_
While using the feeds it is the partners duty to keep their details up to date and in cases where they have not done so and breach our terms we will also remove their account if necessary. _x000D_
_x000D_
We can use their data to feed into internal reports to identify which partners are considered active callers of the API and to improve the overall experience of the service._x000D_
_x000D_
While they are an active user and receiving syndicated content, we will continue to store their person data. _x000D_
_x000D_
A partner can also remove their own account without admin assistance. Once an account has been closed by either the user or by an admin, we will no longer store their data._x000D_
_x000D_
Comments sent via our API still goes through our moderation process and can be removed if needed however would recommend users go through the original provider to remove their comment so it is removed in all places.</v>
          </cell>
          <cell r="G231">
            <v>40162</v>
          </cell>
          <cell r="I231" t="str">
            <v>Other confidential or personal data (e.g. finance or contracts etc)</v>
          </cell>
          <cell r="J231" t="str">
            <v>NHS Choices Live Service (MVS) P0460/04</v>
          </cell>
          <cell r="K231" t="str">
            <v>Andy Callow ( ANCA8 )</v>
          </cell>
          <cell r="L231" t="str">
            <v>Seph O'Connell ( SEOC1 ),Emmanuel Kyei ( EMKY1 ),James Lumgair ( JALU2 )</v>
          </cell>
          <cell r="M231" t="str">
            <v>Recording</v>
          </cell>
          <cell r="O231" t="str">
            <v>Other (Please specify)</v>
          </cell>
          <cell r="P231" t="str">
            <v>Data Controller</v>
          </cell>
          <cell r="S231" t="str">
            <v>Processing is necessary for compliance with a legal obligation to which the controller is subject, Processing is necessary for the performance of a contract to which the data subject is party or in order to take steps at the request of the data subject prior to entering into a contract, The data subject has given consent to the processing of his or her personal data for one or more specific purposes</v>
          </cell>
          <cell r="V231" t="str">
            <v>Yes</v>
          </cell>
          <cell r="W231" t="str">
            <v>No</v>
          </cell>
          <cell r="X231" t="str">
            <v>Yes</v>
          </cell>
          <cell r="Y231" t="str">
            <v>No</v>
          </cell>
          <cell r="Z231" t="str">
            <v>No</v>
          </cell>
          <cell r="AA231" t="str">
            <v>Yes</v>
          </cell>
          <cell r="AB231" t="str">
            <v>Yes</v>
          </cell>
          <cell r="AC231" t="str">
            <v>Yes</v>
          </cell>
          <cell r="AD231" t="str">
            <v>Exception (Please specify)</v>
          </cell>
          <cell r="AE231" t="str">
            <v>Until the contract is terminated by either party or there is 3 months of inactivity by the partner.</v>
          </cell>
          <cell r="AF231" t="str">
            <v>No</v>
          </cell>
          <cell r="AH231" t="str">
            <v>IAR0000349</v>
          </cell>
        </row>
        <row r="232">
          <cell r="A232" t="str">
            <v>IAR0000351</v>
          </cell>
          <cell r="B232">
            <v>9</v>
          </cell>
          <cell r="C232" t="str">
            <v>Kevin Whittaker (KEWH2)</v>
          </cell>
          <cell r="D232">
            <v>43195.39234953704</v>
          </cell>
          <cell r="E232" t="str">
            <v>IT Skills Pathway Learning and Tracking</v>
          </cell>
          <cell r="F232" t="str">
            <v>Provides elearning to Health and Social Care organisations and a Tracking System to monitor learner progress and report on activity_x000D_
The asset consists of 4 separate web applications:_x000D_
1. A public facing web page: advertising services and providing information to prospective centres and learners and links to the Tracking System._x000D_
2. A learner delivery and Tracking System: Providing centres with access controlled means to manage and deliver e-learning to their staff._x000D_
3. A Learning Portal: Providing learners with controlled access to all of their e-learning resources in the form of courses and bite-size learning._x000D_
4. A Content Management System: Providing centre staff with an access controlled means to create new e-learning courses for delivery through the Tracking System.</v>
          </cell>
          <cell r="G232">
            <v>43118</v>
          </cell>
          <cell r="I232" t="str">
            <v>Of a confidential or personal nature relating to staff</v>
          </cell>
          <cell r="J232" t="str">
            <v>P0602/01</v>
          </cell>
          <cell r="K232" t="str">
            <v>Kevin Whittaker ( KEWH2 )</v>
          </cell>
          <cell r="L232" t="str">
            <v>Michael Presneill ( MIPR1 )</v>
          </cell>
          <cell r="M232" t="str">
            <v>Recording</v>
          </cell>
          <cell r="O232" t="str">
            <v>Additional functions (s.270 of Health and Social Care Act 2012)</v>
          </cell>
          <cell r="P232" t="str">
            <v>Data Processor</v>
          </cell>
          <cell r="U232" t="str">
            <v>Unknown</v>
          </cell>
          <cell r="W232" t="str">
            <v>No</v>
          </cell>
          <cell r="X232" t="str">
            <v>Yes</v>
          </cell>
          <cell r="Y232" t="str">
            <v>No</v>
          </cell>
          <cell r="Z232" t="str">
            <v>No</v>
          </cell>
          <cell r="AA232" t="str">
            <v>Yes</v>
          </cell>
          <cell r="AB232" t="str">
            <v>Yes</v>
          </cell>
          <cell r="AC232" t="str">
            <v>Not sure</v>
          </cell>
          <cell r="AF232" t="str">
            <v>No</v>
          </cell>
          <cell r="AG232" t="str">
            <v>No</v>
          </cell>
          <cell r="AH232" t="str">
            <v>IAR0000351</v>
          </cell>
        </row>
        <row r="233">
          <cell r="A233" t="str">
            <v>IAR0000353</v>
          </cell>
          <cell r="B233">
            <v>20</v>
          </cell>
          <cell r="C233" t="str">
            <v>Emmanuel Kyei (EMKY1)</v>
          </cell>
          <cell r="D233" t="str">
            <v>5/18/2018 9:12:13 AM</v>
          </cell>
          <cell r="E233" t="str">
            <v>NHS.UK Photography Content</v>
          </cell>
          <cell r="F233" t="str">
            <v xml:space="preserve">All Photography content across NHS.UK._x000D_
</v>
          </cell>
          <cell r="G233">
            <v>40910</v>
          </cell>
          <cell r="I233" t="str">
            <v>Of a confidential or personal nature relating to patients, service users or the public</v>
          </cell>
          <cell r="J233" t="str">
            <v>NHS-UK Activities P0460/01</v>
          </cell>
          <cell r="K233" t="str">
            <v>Andy Callow ( ANCA8 )</v>
          </cell>
          <cell r="L233" t="str">
            <v>Seph O'Connell ( SEOC1 ),Emmanuel Kyei ( EMKY1 ),Adriano Gazza ( ADGA1 )</v>
          </cell>
          <cell r="O233" t="str">
            <v>Other (Please specify)</v>
          </cell>
          <cell r="P233" t="str">
            <v>Data Controller</v>
          </cell>
          <cell r="S233" t="str">
            <v>Processing is necessary for compliance with a legal obligation to which the controller is subject, Processing is necessary for the performance of a task carried out in the public interest or in the exercise of official authority vested in the controller, The data subject has given consent to the processing of his or her personal data for one or more specific purposes</v>
          </cell>
          <cell r="V233" t="str">
            <v>Yes</v>
          </cell>
          <cell r="W233" t="str">
            <v>No</v>
          </cell>
          <cell r="X233" t="str">
            <v>Yes</v>
          </cell>
          <cell r="Y233" t="str">
            <v>No</v>
          </cell>
          <cell r="Z233" t="str">
            <v>No</v>
          </cell>
          <cell r="AA233" t="str">
            <v>Yes</v>
          </cell>
          <cell r="AB233" t="str">
            <v>Yes</v>
          </cell>
          <cell r="AC233" t="str">
            <v>Not sure</v>
          </cell>
          <cell r="AF233" t="str">
            <v>No</v>
          </cell>
          <cell r="AH233" t="str">
            <v>IAR0000353</v>
          </cell>
        </row>
        <row r="234">
          <cell r="A234" t="str">
            <v>IAR0000356</v>
          </cell>
          <cell r="B234">
            <v>20</v>
          </cell>
          <cell r="C234" t="str">
            <v>Emmanuel Kyei (EMKY1)</v>
          </cell>
          <cell r="D234" t="str">
            <v>5/18/2018 9:10:58 AM</v>
          </cell>
          <cell r="E234" t="str">
            <v>NHS.UK Video Content</v>
          </cell>
          <cell r="F234" t="str">
            <v>All video content across NHS.UK and the NHS Choices YouTube Channel._x000D_
This is roughly 500 videos of the same content on both channels._x000D_
All videos are public facing and as such don't include sensitive or private information. In many cases we hold release forms which enable us to use actors and people in our videos.</v>
          </cell>
          <cell r="G234">
            <v>40910</v>
          </cell>
          <cell r="I234" t="str">
            <v>Of a confidential or personal nature relating to patients, service users or the public</v>
          </cell>
          <cell r="J234" t="str">
            <v>NHS-UK Activities P0460/01</v>
          </cell>
          <cell r="K234" t="str">
            <v>Andy Callow ( ANCA8 )</v>
          </cell>
          <cell r="L234" t="str">
            <v>Seph O'Connell ( SEOC1 ),Emmanuel Kyei ( EMKY1 ),Adriano Gazza ( ADGA1 )</v>
          </cell>
          <cell r="O234" t="str">
            <v>Other (Please specify)</v>
          </cell>
          <cell r="P234" t="str">
            <v>Data Controller</v>
          </cell>
          <cell r="S234" t="str">
            <v>Processing is necessary for compliance with a legal obligation to which the controller is subject, Processing is necessary for the performance of a task carried out in the public interest or in the exercise of official authority vested in the controller, The data subject has given consent to the processing of his or her personal data for one or more specific purposes</v>
          </cell>
          <cell r="V234" t="str">
            <v>Yes</v>
          </cell>
          <cell r="W234" t="str">
            <v>No</v>
          </cell>
          <cell r="X234" t="str">
            <v>Yes</v>
          </cell>
          <cell r="Y234" t="str">
            <v>No</v>
          </cell>
          <cell r="Z234" t="str">
            <v>No</v>
          </cell>
          <cell r="AA234" t="str">
            <v>Yes</v>
          </cell>
          <cell r="AB234" t="str">
            <v>Yes</v>
          </cell>
          <cell r="AC234" t="str">
            <v>Not sure</v>
          </cell>
          <cell r="AF234" t="str">
            <v>No</v>
          </cell>
          <cell r="AH234" t="str">
            <v>IAR0000356</v>
          </cell>
        </row>
        <row r="235">
          <cell r="A235" t="str">
            <v>IAR0000357</v>
          </cell>
          <cell r="B235">
            <v>6</v>
          </cell>
          <cell r="C235" t="str">
            <v>Nicholas Cooney (NICO5)</v>
          </cell>
          <cell r="D235" t="str">
            <v>4/23/2018 10:51:04 AM</v>
          </cell>
          <cell r="E235" t="str">
            <v>Estates Security Systems (CCTV)</v>
          </cell>
          <cell r="F235" t="str">
            <v xml:space="preserve">NHS Digital operate CCTV systems at the following locations - Exeter, Leeds Vantage House and Leeds Whitehall 2. </v>
          </cell>
          <cell r="I235" t="str">
            <v>Of a confidential or personal nature relating to staff</v>
          </cell>
          <cell r="J235" t="str">
            <v>Physical Security and Investigation P0566/02</v>
          </cell>
          <cell r="K235" t="str">
            <v>Nicholas Cooney ( NICO5 )</v>
          </cell>
          <cell r="M235" t="str">
            <v>Erasure or destruction, Recording, Retrieval, Storage, Use</v>
          </cell>
          <cell r="O235" t="str">
            <v>Additional functions (s.270 of Health and Social Care Act 2012)</v>
          </cell>
          <cell r="P235" t="str">
            <v>Data Controller</v>
          </cell>
          <cell r="S235" t="str">
            <v>Processing is necessary for the performance of a task carried out in the public interest or in the exercise of official authority vested in the controller</v>
          </cell>
          <cell r="V235" t="str">
            <v>Yes</v>
          </cell>
          <cell r="W235" t="str">
            <v>No</v>
          </cell>
          <cell r="X235" t="str">
            <v>Yes</v>
          </cell>
          <cell r="Y235" t="str">
            <v>Yes</v>
          </cell>
          <cell r="Z235" t="str">
            <v>No</v>
          </cell>
          <cell r="AA235" t="str">
            <v>Yes</v>
          </cell>
          <cell r="AB235" t="str">
            <v>Yes</v>
          </cell>
          <cell r="AC235" t="str">
            <v>Yes</v>
          </cell>
          <cell r="AD235" t="str">
            <v>Exception (Please specify)</v>
          </cell>
          <cell r="AE235" t="str">
            <v xml:space="preserve">CCTV should be no more than 30 days unless disclosed to law enforcement or forms part of an internal security investigation whereby retention is required until the conclusion of a security/HR investigation or law enforcment investigation. </v>
          </cell>
          <cell r="AF235" t="str">
            <v>No</v>
          </cell>
          <cell r="AH235" t="str">
            <v>IAR0000357</v>
          </cell>
        </row>
        <row r="236">
          <cell r="A236" t="str">
            <v>IAR0000358</v>
          </cell>
          <cell r="B236">
            <v>12</v>
          </cell>
          <cell r="C236" t="str">
            <v>Emmanuel Kyei (EMKY1)</v>
          </cell>
          <cell r="D236">
            <v>43195.654756944445</v>
          </cell>
          <cell r="E236" t="str">
            <v>NHS.UK Webtrends</v>
          </cell>
          <cell r="F236" t="str">
            <v>Webtrends is the primary web analytics tool for nhs.uk and as such, collects a lot of information from our users</v>
          </cell>
          <cell r="G236">
            <v>37533</v>
          </cell>
          <cell r="H236">
            <v>43251</v>
          </cell>
          <cell r="I236" t="str">
            <v>Of a confidential or personal nature relating to patients, service users or the public</v>
          </cell>
          <cell r="J236" t="str">
            <v>NHS Choices Live Service (MVS) P0460/04</v>
          </cell>
          <cell r="K236" t="str">
            <v>Andy Callow ( ANCA8 )</v>
          </cell>
          <cell r="L236" t="str">
            <v>Shaun Hasney ( SHHA6 ),Seph O'Connell ( SEOC1 ),Emmanuel Kyei ( EMKY1 )</v>
          </cell>
          <cell r="O236" t="str">
            <v>Other (Please specify)</v>
          </cell>
          <cell r="P236" t="str">
            <v>Data Controller</v>
          </cell>
          <cell r="S236" t="str">
            <v>Processing is necessary for compliance with a legal obligation to which the controller is subject, Processing is necessary for the performance of a task carried out in the public interest or in the exercise of official authority vested in the controller</v>
          </cell>
          <cell r="V236" t="str">
            <v>Yes</v>
          </cell>
          <cell r="W236" t="str">
            <v>No</v>
          </cell>
          <cell r="X236" t="str">
            <v>Yes</v>
          </cell>
          <cell r="Y236" t="str">
            <v>No</v>
          </cell>
          <cell r="Z236" t="str">
            <v>No</v>
          </cell>
          <cell r="AA236" t="str">
            <v>Yes</v>
          </cell>
          <cell r="AB236" t="str">
            <v>Yes</v>
          </cell>
          <cell r="AC236" t="str">
            <v>No</v>
          </cell>
          <cell r="AD236" t="str">
            <v>Exception (Please specify)</v>
          </cell>
          <cell r="AF236" t="str">
            <v>Yes</v>
          </cell>
          <cell r="AH236" t="str">
            <v>IAR0000358</v>
          </cell>
        </row>
        <row r="237">
          <cell r="A237" t="str">
            <v>IAR0000359</v>
          </cell>
          <cell r="B237">
            <v>6</v>
          </cell>
          <cell r="C237" t="str">
            <v>Emmanuel Kyei (EMKY1)</v>
          </cell>
          <cell r="D237">
            <v>43347.698449074072</v>
          </cell>
          <cell r="E237" t="str">
            <v>NHS.UK Google Search Console</v>
          </cell>
          <cell r="F237" t="str">
            <v>The data around what users are searching for within Google is provided</v>
          </cell>
          <cell r="G237">
            <v>37533</v>
          </cell>
          <cell r="I237" t="str">
            <v>Relating to non- confidential/ non- personal data</v>
          </cell>
          <cell r="J237" t="str">
            <v>NHS Choices Live Service (MVS) P0460/04</v>
          </cell>
          <cell r="K237" t="str">
            <v>Andy Callow ( ANCA8 )</v>
          </cell>
          <cell r="L237" t="str">
            <v>Shaun Hasney ( SHHA6 ),Seph O'Connell ( SEOC1 ),Emmanuel Kyei ( EMKY1 )</v>
          </cell>
          <cell r="AA237" t="str">
            <v>No</v>
          </cell>
          <cell r="AB237" t="str">
            <v>Yes</v>
          </cell>
          <cell r="AC237" t="str">
            <v>No</v>
          </cell>
          <cell r="AF237" t="str">
            <v>No</v>
          </cell>
          <cell r="AG237" t="str">
            <v>No</v>
          </cell>
          <cell r="AH237" t="e">
            <v>#N/A</v>
          </cell>
        </row>
        <row r="238">
          <cell r="A238" t="str">
            <v>IAR0000360</v>
          </cell>
          <cell r="B238">
            <v>7</v>
          </cell>
          <cell r="C238" t="str">
            <v>Emmanuel Kyei (EMKY1)</v>
          </cell>
          <cell r="D238">
            <v>43164.433668981481</v>
          </cell>
          <cell r="E238" t="str">
            <v>NHS.UK Hitwise</v>
          </cell>
          <cell r="F238" t="str">
            <v>Hitwise is a tool to monitor search trends and analyse gaps in our SEO by seeing the wider picture of search and not just Google Search Console</v>
          </cell>
          <cell r="G238">
            <v>40744</v>
          </cell>
          <cell r="I238" t="str">
            <v>Relating to non- confidential/ non- personal data</v>
          </cell>
          <cell r="J238" t="str">
            <v>NHS Choices Live Service (MVS) P0460/04</v>
          </cell>
          <cell r="K238" t="str">
            <v>Andy Callow ( ANCA8 )</v>
          </cell>
          <cell r="L238" t="str">
            <v>Shaun Hasney ( SHHA6 ),Seph O'Connell ( SEOC1 ),Emmanuel Kyei ( EMKY1 )</v>
          </cell>
          <cell r="M238" t="str">
            <v>Recording, Storage, Use</v>
          </cell>
          <cell r="O238" t="str">
            <v>Not sure</v>
          </cell>
          <cell r="P238" t="str">
            <v>Data Controller</v>
          </cell>
          <cell r="S238" t="str">
            <v>Processing is necessary for the performance of a task carried out in the public interest or in the exercise of official authority vested in the controller</v>
          </cell>
          <cell r="V238" t="str">
            <v>No</v>
          </cell>
          <cell r="W238" t="str">
            <v>No</v>
          </cell>
          <cell r="X238" t="str">
            <v>No</v>
          </cell>
          <cell r="Y238" t="str">
            <v>No</v>
          </cell>
          <cell r="Z238" t="str">
            <v>No</v>
          </cell>
          <cell r="AA238" t="str">
            <v>Yes</v>
          </cell>
          <cell r="AB238" t="str">
            <v>No</v>
          </cell>
          <cell r="AC238" t="str">
            <v>No</v>
          </cell>
          <cell r="AF238" t="str">
            <v>No</v>
          </cell>
          <cell r="AG238" t="str">
            <v>No</v>
          </cell>
          <cell r="AH238" t="e">
            <v>#N/A</v>
          </cell>
        </row>
        <row r="239">
          <cell r="A239" t="str">
            <v>IAR0000361</v>
          </cell>
          <cell r="B239">
            <v>12</v>
          </cell>
          <cell r="C239" t="str">
            <v>Emmanuel Kyei (EMKY1)</v>
          </cell>
          <cell r="D239">
            <v>43195.655578703707</v>
          </cell>
          <cell r="E239" t="str">
            <v>NHS.UK Google Analytics</v>
          </cell>
          <cell r="F239" t="str">
            <v>The secondary web analytics tool for nhs.uk is Google Analytics which uses thefree version to give a backup of analytics of sorts.</v>
          </cell>
          <cell r="G239">
            <v>40057</v>
          </cell>
          <cell r="I239" t="str">
            <v>Of a confidential or personal nature relating to patients, service users or the public</v>
          </cell>
          <cell r="J239" t="str">
            <v>NHS Choices Live Service (MVS) P0460/04</v>
          </cell>
          <cell r="K239" t="str">
            <v>Andy Callow ( ANCA8 )</v>
          </cell>
          <cell r="L239" t="str">
            <v>Shaun Hasney ( SHHA6 ),Seph O'Connell ( SEOC1 ),Emmanuel Kyei ( EMKY1 )</v>
          </cell>
          <cell r="O239" t="str">
            <v>Other (Please specify)</v>
          </cell>
          <cell r="P239" t="str">
            <v>Data Controller</v>
          </cell>
          <cell r="S239" t="str">
            <v>Processing is necessary for compliance with a legal obligation to which the controller is subject, Processing is necessary for the performance of a task carried out in the public interest or in the exercise of official authority vested in the controller</v>
          </cell>
          <cell r="V239" t="str">
            <v>Yes</v>
          </cell>
          <cell r="W239" t="str">
            <v>No</v>
          </cell>
          <cell r="X239" t="str">
            <v>Yes</v>
          </cell>
          <cell r="Y239" t="str">
            <v>No</v>
          </cell>
          <cell r="Z239" t="str">
            <v>No</v>
          </cell>
          <cell r="AA239" t="str">
            <v>Yes</v>
          </cell>
          <cell r="AB239" t="str">
            <v>Yes</v>
          </cell>
          <cell r="AC239" t="str">
            <v>No</v>
          </cell>
          <cell r="AF239" t="str">
            <v>Yes</v>
          </cell>
          <cell r="AH239" t="str">
            <v>IAR0000361</v>
          </cell>
        </row>
        <row r="240">
          <cell r="A240" t="str">
            <v>IAR0000362</v>
          </cell>
          <cell r="B240">
            <v>15</v>
          </cell>
          <cell r="C240" t="str">
            <v>Emmanuel Kyei (EMKY1)</v>
          </cell>
          <cell r="D240">
            <v>43195.656331018516</v>
          </cell>
          <cell r="E240" t="str">
            <v>NHS.UK Hotjar</v>
          </cell>
          <cell r="F240" t="str">
            <v xml:space="preserve">Hotjar allows user surveys, heatmaps and session recording to help </v>
          </cell>
          <cell r="G240">
            <v>42594</v>
          </cell>
          <cell r="I240" t="str">
            <v>Of a confidential or personal nature relating to patients, service users or the public</v>
          </cell>
          <cell r="J240" t="str">
            <v>NHS Choices Live Service (MVS) P0460/04</v>
          </cell>
          <cell r="K240" t="str">
            <v>Andy Callow ( ANCA8 )</v>
          </cell>
          <cell r="L240" t="str">
            <v>Shaun Hasney ( SHHA6 ),Seph O'Connell ( SEOC1 ),Emmanuel Kyei ( EMKY1 )</v>
          </cell>
          <cell r="M240" t="str">
            <v>Recording, Use</v>
          </cell>
          <cell r="O240" t="str">
            <v>Mandatory Request (s. 255 of Health &amp;amp; Social Care Act 2012)</v>
          </cell>
          <cell r="P240" t="str">
            <v>Data Controller</v>
          </cell>
          <cell r="S240" t="str">
            <v>Processing is necessary for compliance with a legal obligation to which the controller is subject, Processing is necessary for the performance of a task carried out in the public interest or in the exercise of official authority vested in the controller</v>
          </cell>
          <cell r="V240" t="str">
            <v>Yes</v>
          </cell>
          <cell r="W240" t="str">
            <v>No</v>
          </cell>
          <cell r="X240" t="str">
            <v>Yes</v>
          </cell>
          <cell r="Y240" t="str">
            <v>No</v>
          </cell>
          <cell r="Z240" t="str">
            <v>No</v>
          </cell>
          <cell r="AA240" t="str">
            <v>Yes</v>
          </cell>
          <cell r="AB240" t="str">
            <v>Yes</v>
          </cell>
          <cell r="AC240" t="str">
            <v>Yes</v>
          </cell>
          <cell r="AD240" t="str">
            <v>3 years</v>
          </cell>
          <cell r="AF240" t="str">
            <v>No</v>
          </cell>
          <cell r="AH240" t="str">
            <v>IAR0000362</v>
          </cell>
        </row>
        <row r="241">
          <cell r="A241" t="str">
            <v>IAR0000363</v>
          </cell>
          <cell r="B241">
            <v>5</v>
          </cell>
          <cell r="C241" t="str">
            <v>Emmanuel Kyei (EMKY1)</v>
          </cell>
          <cell r="D241">
            <v>43348.651331018518</v>
          </cell>
          <cell r="E241" t="str">
            <v>NHS.UK - communities</v>
          </cell>
          <cell r="F241" t="str">
            <v>NHS Digital partners with HealthUnlocked (www.healthunlocked.com) to sponsor a number of online communities (e.g. a Weight Loss forum, designed for people using our 12 Week Weight Loss plan to share their experiences and tips etc.). _x000D_
_x000D_
We also host a number of HU widgets on NHS.UK pages.</v>
          </cell>
          <cell r="I241" t="str">
            <v>Relating to non- confidential/ non- personal data</v>
          </cell>
          <cell r="J241" t="str">
            <v>NHS Choices Live Service (MVS) P0460/04</v>
          </cell>
          <cell r="K241" t="str">
            <v>Andy Callow ( ANCA8 )</v>
          </cell>
          <cell r="L241" t="str">
            <v>Emmanuel Kyei ( EMKY1 ),Seph O'Connell ( SEOC1 )</v>
          </cell>
          <cell r="AA241" t="str">
            <v>Yes</v>
          </cell>
          <cell r="AB241" t="str">
            <v>Yes</v>
          </cell>
          <cell r="AC241" t="str">
            <v>No</v>
          </cell>
          <cell r="AF241" t="str">
            <v>No</v>
          </cell>
          <cell r="AG241" t="str">
            <v>No</v>
          </cell>
          <cell r="AH241" t="e">
            <v>#N/A</v>
          </cell>
        </row>
        <row r="242">
          <cell r="A242" t="str">
            <v>IAR0000364</v>
          </cell>
          <cell r="B242">
            <v>3</v>
          </cell>
          <cell r="C242" t="str">
            <v>Richard Irvine (RIIR1)</v>
          </cell>
          <cell r="D242" t="str">
            <v>4/18/2018 3:19:32 PM</v>
          </cell>
          <cell r="E242" t="str">
            <v>TDA Cancer PTL (2nd Version)</v>
          </cell>
          <cell r="F242" t="str">
            <v>"This collection provides an indication of where there are possible problems with patients not being seen within 62 days which would comply with the cancer 62 day standard. _x000D_
_x000D_
The intention then is that commissioners and NHS Improvement can use the data to facilitate discussions to ensure compliance against the standard._x000D_
_x000D_
Data is only published internally within the NHS.</v>
          </cell>
          <cell r="G242">
            <v>42186</v>
          </cell>
          <cell r="I242" t="str">
            <v>Other confidential or personal data (e.g. finance or contracts etc)</v>
          </cell>
          <cell r="J242" t="str">
            <v>Data Collection Service P0449/06</v>
          </cell>
          <cell r="K242" t="str">
            <v>Stephen Smith ( STSM )</v>
          </cell>
          <cell r="L242" t="str">
            <v>Richard Irvine ( RIIR1 )</v>
          </cell>
          <cell r="M242" t="str">
            <v>Disclosure by transmission, Recording, Storage, Structuring</v>
          </cell>
          <cell r="O242" t="str">
            <v>Direction (s.254 of Health &amp;amp; Social Care Act 2012)</v>
          </cell>
          <cell r="P242" t="str">
            <v>Data Processor</v>
          </cell>
          <cell r="U242" t="str">
            <v>Yes</v>
          </cell>
          <cell r="W242" t="str">
            <v>No</v>
          </cell>
          <cell r="X242" t="str">
            <v>No</v>
          </cell>
          <cell r="Y242" t="str">
            <v>No</v>
          </cell>
          <cell r="Z242" t="str">
            <v>No</v>
          </cell>
          <cell r="AA242" t="str">
            <v>Yes</v>
          </cell>
          <cell r="AB242" t="str">
            <v>No, but a Privacy Impact Assessment (PIA) exists</v>
          </cell>
          <cell r="AC242" t="str">
            <v>Not sure</v>
          </cell>
          <cell r="AF242" t="str">
            <v>Yes</v>
          </cell>
          <cell r="AG242" t="str">
            <v>No</v>
          </cell>
          <cell r="AH242" t="e">
            <v>#N/A</v>
          </cell>
        </row>
        <row r="243">
          <cell r="A243" t="str">
            <v>IAR0000365</v>
          </cell>
          <cell r="B243">
            <v>3</v>
          </cell>
          <cell r="C243" t="str">
            <v>Richard Irvine (RIIR1)</v>
          </cell>
          <cell r="D243" t="str">
            <v>4/18/2018 3:20:35 PM</v>
          </cell>
          <cell r="E243" t="str">
            <v>Nurse Staffing Fill Rate</v>
          </cell>
          <cell r="F243" t="str">
            <v>NHS Organisations (include one limited liability partnership of trusts, and one alliance of health trusts and other health and social care organisations)_x000D_
_x000D_
"To monitor at a ward level the extent to which rota hours are being filled by registered nurses and midwives and unregistered care staff; and to monitor for acute trusts the care hours per patient day. _x000D_
_x000D_
The key purpose of the collection is to obtain re-assurance that wards are being safely staffed._x000D_
_x000D_
Fill rate data is published to NHS Choices website.</v>
          </cell>
          <cell r="G243">
            <v>41730</v>
          </cell>
          <cell r="I243" t="str">
            <v>Other confidential or personal data (e.g. finance or contracts etc)</v>
          </cell>
          <cell r="J243" t="str">
            <v>Data Collection Service P0449/06</v>
          </cell>
          <cell r="K243" t="str">
            <v>Stephen Smith ( STSM )</v>
          </cell>
          <cell r="L243" t="str">
            <v>Richard Irvine ( RIIR1 )</v>
          </cell>
          <cell r="M243" t="str">
            <v>Disclosure by transmission, Recording, Storage, Structuring</v>
          </cell>
          <cell r="O243" t="str">
            <v>Direction (s.254 of Health &amp;amp; Social Care Act 2012)</v>
          </cell>
          <cell r="P243" t="str">
            <v>Data Processor</v>
          </cell>
          <cell r="U243" t="str">
            <v>Yes</v>
          </cell>
          <cell r="W243" t="str">
            <v>No</v>
          </cell>
          <cell r="X243" t="str">
            <v>No</v>
          </cell>
          <cell r="Y243" t="str">
            <v>No</v>
          </cell>
          <cell r="Z243" t="str">
            <v>No</v>
          </cell>
          <cell r="AA243" t="str">
            <v>Yes</v>
          </cell>
          <cell r="AB243" t="str">
            <v>No, but a Privacy Impact Assessment (PIA) exists</v>
          </cell>
          <cell r="AC243" t="str">
            <v>Not sure</v>
          </cell>
          <cell r="AF243" t="str">
            <v>Yes</v>
          </cell>
          <cell r="AG243" t="str">
            <v>No</v>
          </cell>
          <cell r="AH243" t="e">
            <v>#N/A</v>
          </cell>
        </row>
        <row r="244">
          <cell r="A244" t="str">
            <v>IAR0000366</v>
          </cell>
          <cell r="B244">
            <v>4</v>
          </cell>
          <cell r="C244" t="str">
            <v>Richard Irvine (RIIR1)</v>
          </cell>
          <cell r="D244" t="str">
            <v>5/22/2018 9:18:32 AM</v>
          </cell>
          <cell r="E244" t="str">
            <v>Reference Costs</v>
          </cell>
          <cell r="F244" t="str">
            <v xml:space="preserve">"This dataset collects costs from all NHS providers, the data collected is the average unit cost of providing a service. _x000D_
_x000D_
The data is used for setting and developing service tariff. Used in efficiency models such as Lord Carter's model hospital, and Get it Right First Time. _x000D_
_x000D_
The data is also used in answering parliamentary questions and by NHS providers for service redesign and local pricing structures. _x000D_
_x000D_
NHS Improvement, NHS England, and the Department of Health are the key organisations who require this data. _x000D_
_x000D_
The data is published every year. Further details are available at:_x000D_
https://www.gov.uk/government/collections/nhs-reference-costs </v>
          </cell>
          <cell r="G244">
            <v>42430</v>
          </cell>
          <cell r="I244" t="str">
            <v>Of a confidential or personal nature relating to patients, service users or the public</v>
          </cell>
          <cell r="J244" t="str">
            <v>Data Collection Service P0449/06</v>
          </cell>
          <cell r="K244" t="str">
            <v>Richard Irvine ( RIIR1 )</v>
          </cell>
          <cell r="L244" t="str">
            <v>Anna Cale ( ANCA7 )</v>
          </cell>
          <cell r="M244" t="str">
            <v>Disclosure by transmission, Recording, Storage, Structuring</v>
          </cell>
          <cell r="O244" t="str">
            <v>Direction (s.254 of Health &amp;amp; Social Care Act 2012)</v>
          </cell>
          <cell r="P244" t="str">
            <v>Data Processor</v>
          </cell>
          <cell r="U244" t="str">
            <v>Yes</v>
          </cell>
          <cell r="W244" t="str">
            <v>No</v>
          </cell>
          <cell r="X244" t="str">
            <v>No</v>
          </cell>
          <cell r="Y244" t="str">
            <v>No</v>
          </cell>
          <cell r="Z244" t="str">
            <v>No</v>
          </cell>
          <cell r="AA244" t="str">
            <v>Yes</v>
          </cell>
          <cell r="AB244" t="str">
            <v>No, but a Privacy Impact Assessment (PIA) exists</v>
          </cell>
          <cell r="AC244" t="str">
            <v>Not sure</v>
          </cell>
          <cell r="AF244" t="str">
            <v>Yes</v>
          </cell>
          <cell r="AG244" t="str">
            <v>No</v>
          </cell>
          <cell r="AH244" t="e">
            <v>#N/A</v>
          </cell>
        </row>
        <row r="245">
          <cell r="A245" t="str">
            <v>IAR0000367</v>
          </cell>
          <cell r="B245">
            <v>11</v>
          </cell>
          <cell r="C245" t="str">
            <v>Kathryn Anderson (KAAN3)</v>
          </cell>
          <cell r="D245" t="str">
            <v>5/16/2018 3:45:59 PM</v>
          </cell>
          <cell r="E245" t="str">
            <v>NHS.UK - social media</v>
          </cell>
          <cell r="F245" t="str">
            <v>The NHS.UK programme uses a number of social media channels to communicate with the public (via both paid advertising and organic distribution), including:_x000D_
_x000D_
-Facebook_x000D_
-Twitter_x000D_
-Instagram_x000D_
-YouTube_x000D_
_x000D_
All of these channels have T&amp;Cs in place between the user and platform. _x000D_
_x000D_
We also use a number of social media management and monitoring tools, including Hootsuite.</v>
          </cell>
          <cell r="I245" t="str">
            <v>Of a confidential or personal nature relating to patients, service users or the public</v>
          </cell>
          <cell r="J245" t="str">
            <v>NHS Choices Live Service (MVS) P0460/04</v>
          </cell>
          <cell r="K245" t="str">
            <v>Andy Callow ( ANCA8 )</v>
          </cell>
          <cell r="L245" t="str">
            <v>Seph O'Connell ( SEOC1 ),Emmanuel Kyei ( EMKY1 ),George London ( GELO2 )</v>
          </cell>
          <cell r="M245" t="str">
            <v>Recording, Storage, Use</v>
          </cell>
          <cell r="O245" t="str">
            <v>Other (Please specify)</v>
          </cell>
          <cell r="P245" t="str">
            <v>Data Controller</v>
          </cell>
          <cell r="S245" t="str">
            <v>The data subject has given consent to the processing of his or her personal data for one or more specific purposes</v>
          </cell>
          <cell r="V245" t="str">
            <v>Yes</v>
          </cell>
          <cell r="W245" t="str">
            <v>No</v>
          </cell>
          <cell r="X245" t="str">
            <v>Yes</v>
          </cell>
          <cell r="Y245" t="str">
            <v>No</v>
          </cell>
          <cell r="Z245" t="str">
            <v>No</v>
          </cell>
          <cell r="AA245" t="str">
            <v>Yes</v>
          </cell>
          <cell r="AB245" t="str">
            <v>Yes</v>
          </cell>
          <cell r="AC245" t="str">
            <v>Yes</v>
          </cell>
          <cell r="AD245" t="str">
            <v>3 years</v>
          </cell>
          <cell r="AF245" t="str">
            <v>No</v>
          </cell>
          <cell r="AH245" t="e">
            <v>#N/A</v>
          </cell>
        </row>
        <row r="246">
          <cell r="A246" t="str">
            <v>IAR0000368</v>
          </cell>
          <cell r="B246">
            <v>12</v>
          </cell>
          <cell r="C246" t="str">
            <v>Emmanuel Kyei (EMKY1)</v>
          </cell>
          <cell r="D246">
            <v>43195.656967592593</v>
          </cell>
          <cell r="E246" t="str">
            <v>NHS Choices Comments and Ratings</v>
          </cell>
          <cell r="F246" t="str">
            <v>Public reviews of their health or social care experience given by NHS providers. The body of reviews help the public make informed choices about the care provider to use. When a review is submitted we require an email address along with their review in order that we are able to communicate with them about the content of their review. Both email address and review are held for a period of two years.</v>
          </cell>
          <cell r="G246">
            <v>39814</v>
          </cell>
          <cell r="I246" t="str">
            <v>Of a confidential or personal nature relating to patients, service users or the public</v>
          </cell>
          <cell r="J246" t="str">
            <v>NHS Choices Live Service (MVS) - Maintain P0460/15</v>
          </cell>
          <cell r="K246" t="str">
            <v>Andy Callow ( ANCA8 )</v>
          </cell>
          <cell r="L246" t="str">
            <v>Seph O'Connell ( SEOC1 ),Emmanuel Kyei ( EMKY1 )</v>
          </cell>
          <cell r="M246" t="str">
            <v>Recording, Use</v>
          </cell>
          <cell r="O246" t="str">
            <v>Other (Please specify)</v>
          </cell>
          <cell r="P246" t="str">
            <v>Data Controller</v>
          </cell>
          <cell r="S246" t="str">
            <v>Processing is necessary for compliance with a legal obligation to which the controller is subject, Processing is necessary for the performance of a task carried out in the public interest or in the exercise of official authority vested in the controller</v>
          </cell>
          <cell r="V246" t="str">
            <v>Yes</v>
          </cell>
          <cell r="W246" t="str">
            <v>No</v>
          </cell>
          <cell r="X246" t="str">
            <v>Yes</v>
          </cell>
          <cell r="Y246" t="str">
            <v>No</v>
          </cell>
          <cell r="Z246" t="str">
            <v>Yes</v>
          </cell>
          <cell r="AA246" t="str">
            <v>Yes</v>
          </cell>
          <cell r="AB246" t="str">
            <v>Yes</v>
          </cell>
          <cell r="AC246" t="str">
            <v>Yes</v>
          </cell>
          <cell r="AD246" t="str">
            <v>Exception (Please specify)</v>
          </cell>
          <cell r="AE246" t="str">
            <v>2 years</v>
          </cell>
          <cell r="AF246" t="str">
            <v>Yes</v>
          </cell>
          <cell r="AH246" t="e">
            <v>#N/A</v>
          </cell>
        </row>
        <row r="247">
          <cell r="A247" t="str">
            <v>IAR0000370</v>
          </cell>
          <cell r="B247">
            <v>11</v>
          </cell>
          <cell r="C247" t="str">
            <v>Paul Fixter (PAFI1)</v>
          </cell>
          <cell r="D247" t="str">
            <v>4/24/2018 8:32:21 AM</v>
          </cell>
          <cell r="E247" t="str">
            <v>Sharepoint BCMS</v>
          </cell>
          <cell r="F247" t="str">
            <v>Body of information (Word, Excel, Powerpoint, PDF etc) for the Business Continuity Management System (BCMS).</v>
          </cell>
          <cell r="G247">
            <v>42339</v>
          </cell>
          <cell r="I247" t="str">
            <v>Other confidential or personal data (e.g. finance or contracts etc)</v>
          </cell>
          <cell r="J247" t="str">
            <v>BCMS Implementation Project P0468/01</v>
          </cell>
          <cell r="K247" t="str">
            <v>Ian Spence ( XXIS )</v>
          </cell>
          <cell r="L247" t="str">
            <v>Mark Moody ( MAMO5 ),Paul Fixter ( PAFI1 )</v>
          </cell>
          <cell r="M247" t="str">
            <v>Other (Please specify), Storage</v>
          </cell>
          <cell r="N247" t="str">
            <v>Primarily lists of internal staff (name, email address) of people who are involved in the overarching BCMS, eg where they are a Business Continuity Plan owner</v>
          </cell>
          <cell r="O247" t="str">
            <v>Additional functions (s.270 of Health and Social Care Act 2012)</v>
          </cell>
          <cell r="P247" t="str">
            <v>Data Controller</v>
          </cell>
          <cell r="S247" t="str">
            <v>The data subject has given consent to the processing of his or her personal data for one or more specific purposes</v>
          </cell>
          <cell r="V247" t="str">
            <v>Yes</v>
          </cell>
          <cell r="W247" t="str">
            <v>No</v>
          </cell>
          <cell r="X247" t="str">
            <v>Yes</v>
          </cell>
          <cell r="Y247" t="str">
            <v>No</v>
          </cell>
          <cell r="Z247" t="str">
            <v>No</v>
          </cell>
          <cell r="AA247" t="str">
            <v>Yes</v>
          </cell>
          <cell r="AB247" t="str">
            <v>Yes</v>
          </cell>
          <cell r="AC247" t="str">
            <v>No</v>
          </cell>
          <cell r="AD247" t="str">
            <v>Exception (Please specify)</v>
          </cell>
          <cell r="AF247" t="str">
            <v>Yes</v>
          </cell>
          <cell r="AH247" t="str">
            <v>IAR0000370</v>
          </cell>
        </row>
        <row r="248">
          <cell r="A248" t="str">
            <v>IAR0000371</v>
          </cell>
          <cell r="B248">
            <v>5</v>
          </cell>
          <cell r="C248" t="str">
            <v>Paul Fixter (PAFI1)</v>
          </cell>
          <cell r="D248" t="str">
            <v>4/23/2018 4:16:22 PM</v>
          </cell>
          <cell r="E248" t="str">
            <v>Corporate Flu Jabs Database</v>
          </cell>
          <cell r="F248" t="str">
            <v>Database for employees to request Boots Corporate Flu Vouchers free of charge to employees of NHS Digital who request them</v>
          </cell>
          <cell r="G248">
            <v>43040</v>
          </cell>
          <cell r="I248" t="str">
            <v>Of a confidential or personal nature relating to staff</v>
          </cell>
          <cell r="J248" t="str">
            <v>BCMS Implementation Project P0468/01</v>
          </cell>
          <cell r="K248" t="str">
            <v>Ian Spence ( XXIS )</v>
          </cell>
          <cell r="L248" t="str">
            <v>Paul Fixter ( PAFI1 ),Alex Toft ( ALTO1 ),Mark Moody</v>
          </cell>
          <cell r="M248" t="str">
            <v>Dissemination or otherwise making available, Recording, Use</v>
          </cell>
          <cell r="O248" t="str">
            <v>Additional functions (s.270 of Health and Social Care Act 2012)</v>
          </cell>
          <cell r="P248" t="str">
            <v>Data Controller</v>
          </cell>
          <cell r="S248" t="str">
            <v>The data subject has given consent to the processing of his or her personal data for one or more specific purposes</v>
          </cell>
          <cell r="V248" t="str">
            <v>Yes</v>
          </cell>
          <cell r="W248" t="str">
            <v>No</v>
          </cell>
          <cell r="X248" t="str">
            <v>Yes</v>
          </cell>
          <cell r="Y248" t="str">
            <v>No</v>
          </cell>
          <cell r="Z248" t="str">
            <v>No</v>
          </cell>
          <cell r="AA248" t="str">
            <v>Yes</v>
          </cell>
          <cell r="AB248" t="str">
            <v>Yes</v>
          </cell>
          <cell r="AC248" t="str">
            <v>Yes</v>
          </cell>
          <cell r="AD248" t="str">
            <v>Exception (Please specify)</v>
          </cell>
          <cell r="AE248" t="str">
            <v>To be deleted by 30/06/2018, ie within 1 year of the start of the asset.</v>
          </cell>
          <cell r="AF248" t="str">
            <v>No</v>
          </cell>
          <cell r="AH248" t="str">
            <v>IAR0000371</v>
          </cell>
        </row>
        <row r="249">
          <cell r="A249" t="str">
            <v>IAR0000372</v>
          </cell>
          <cell r="B249">
            <v>8</v>
          </cell>
          <cell r="C249" t="str">
            <v>Davie Hay (DZH)</v>
          </cell>
          <cell r="D249" t="str">
            <v>4/25/2018 8:22:12 AM</v>
          </cell>
          <cell r="E249" t="str">
            <v>Front Door Service team contact details for business continuity</v>
          </cell>
          <cell r="F249" t="str">
            <v>As part of the business continuity to support the Front Door Service team members have agreed to share and record personal mobile numbers.</v>
          </cell>
          <cell r="G249">
            <v>42767</v>
          </cell>
          <cell r="I249" t="str">
            <v>Of a confidential or personal nature relating to staff</v>
          </cell>
          <cell r="J249" t="str">
            <v>Front Door Service Operations P0438/01</v>
          </cell>
          <cell r="K249" t="str">
            <v>Davie Hay ( DZH )</v>
          </cell>
          <cell r="L249" t="str">
            <v>Davie Hay ( DZH )</v>
          </cell>
          <cell r="M249" t="str">
            <v>Recording, Retrieval, Storage, Use</v>
          </cell>
          <cell r="O249" t="str">
            <v>Additional functions (s.270 of Health and Social Care Act 2012)</v>
          </cell>
          <cell r="P249" t="str">
            <v>Data Controller</v>
          </cell>
          <cell r="S249" t="str">
            <v>Processing is necessary for the performance of a task carried out in the public interest or in the exercise of official authority vested in the controller</v>
          </cell>
          <cell r="V249" t="str">
            <v>Yes</v>
          </cell>
          <cell r="W249" t="str">
            <v>No</v>
          </cell>
          <cell r="X249" t="str">
            <v>Yes</v>
          </cell>
          <cell r="Y249" t="str">
            <v>No</v>
          </cell>
          <cell r="Z249" t="str">
            <v>No</v>
          </cell>
          <cell r="AA249" t="str">
            <v>Yes</v>
          </cell>
          <cell r="AB249" t="str">
            <v>Yes</v>
          </cell>
          <cell r="AC249" t="str">
            <v>Yes</v>
          </cell>
          <cell r="AD249" t="str">
            <v>3 years</v>
          </cell>
          <cell r="AF249" t="str">
            <v>No</v>
          </cell>
          <cell r="AH249" t="str">
            <v>IAR0000372</v>
          </cell>
        </row>
        <row r="250">
          <cell r="A250" t="str">
            <v>IAR0000373</v>
          </cell>
          <cell r="B250">
            <v>8</v>
          </cell>
          <cell r="C250" t="str">
            <v>Andrew Scott (ANSC1)</v>
          </cell>
          <cell r="D250" t="str">
            <v>4/23/2018 9:44:23 AM</v>
          </cell>
          <cell r="E250" t="str">
            <v>HSCN Migration Data (SQL DB &amp; EIDER)</v>
          </cell>
          <cell r="F250" t="str">
            <v>Information consolidated, analysed and used to support the large scale migration of networking services for HSCN. Personal Data processed is business contact information only (Name, Position, Email, Telephone). Data is loaded to the SQL DB and moved to Eider for further analysis and presentation.</v>
          </cell>
          <cell r="G250">
            <v>43129</v>
          </cell>
          <cell r="H250">
            <v>44286</v>
          </cell>
          <cell r="I250" t="str">
            <v>Of a confidential or personal nature relating to patients, service users or the public</v>
          </cell>
          <cell r="J250" t="str">
            <v>HSCN Delivery P0190/13</v>
          </cell>
          <cell r="K250" t="str">
            <v>Dermot Ryan</v>
          </cell>
          <cell r="L250" t="str">
            <v>Nick Bateman,Andrew Scott ( ANSC1 )</v>
          </cell>
          <cell r="O250" t="str">
            <v>Direction (s.254 of Health &amp;amp; Social Care Act 2012)</v>
          </cell>
          <cell r="P250" t="str">
            <v>Joint Data Controller</v>
          </cell>
          <cell r="Q250" t="str">
            <v>NHS England</v>
          </cell>
          <cell r="S250" t="str">
            <v>Processing is necessary for the performance of a task carried out in the public interest or in the exercise of official authority vested in the controller</v>
          </cell>
          <cell r="V250" t="str">
            <v>Yes</v>
          </cell>
          <cell r="W250" t="str">
            <v>No</v>
          </cell>
          <cell r="X250" t="str">
            <v>Yes</v>
          </cell>
          <cell r="Y250" t="str">
            <v>No</v>
          </cell>
          <cell r="Z250" t="str">
            <v>Yes</v>
          </cell>
          <cell r="AA250" t="str">
            <v>Yes</v>
          </cell>
          <cell r="AB250" t="str">
            <v>Yes</v>
          </cell>
          <cell r="AC250" t="str">
            <v>Yes</v>
          </cell>
          <cell r="AD250" t="str">
            <v>3 years</v>
          </cell>
          <cell r="AF250" t="str">
            <v>No</v>
          </cell>
          <cell r="AH250" t="str">
            <v>IAR0000373</v>
          </cell>
        </row>
        <row r="251">
          <cell r="A251" t="str">
            <v>IAR0000374</v>
          </cell>
          <cell r="B251">
            <v>6</v>
          </cell>
          <cell r="C251" t="str">
            <v>Oliver Smith (OLSM1)</v>
          </cell>
          <cell r="D251" t="str">
            <v>4/24/2018 11:28:21 AM</v>
          </cell>
          <cell r="E251" t="str">
            <v>Civil Registration of Deaths</v>
          </cell>
          <cell r="F251" t="str">
            <v>Death registrations are provided by local registries to the General Registry Office, then on to ONS for codification. These data are then provided on to NHS Digital to support the maintenance of accurate records on PDS, where death registrations data are added to dataset. Other variables, including cause of death, informants details etc. are then processed and used for analysis and research.</v>
          </cell>
          <cell r="G251">
            <v>33970</v>
          </cell>
          <cell r="I251" t="str">
            <v>Of a confidential or personal nature relating to patients, service users or the public</v>
          </cell>
          <cell r="J251" t="str">
            <v>Data Management Environment P0449/04</v>
          </cell>
          <cell r="K251" t="str">
            <v>Stephen Smith ( STSM )</v>
          </cell>
          <cell r="L251" t="str">
            <v>Oliver Smith ( OLSM1 )</v>
          </cell>
          <cell r="M251" t="str">
            <v>Adaptation or alteration, Disclosure by transmission, Dissemination or otherwise making available, Other (Please specify), Retrieval, Storage, Use</v>
          </cell>
          <cell r="N251" t="str">
            <v>Linkage to other datasets and permitted by relevant IAOs, and legal basis for disseminations</v>
          </cell>
          <cell r="O251" t="str">
            <v>Direction (s.254 of Health &amp;amp; Social Care Act 2012)</v>
          </cell>
          <cell r="P251" t="str">
            <v>Data Controller</v>
          </cell>
          <cell r="S251" t="str">
            <v>Processing is necessary for the performance of a task carried out in the public interest or in the exercise of official authority vested in the controller</v>
          </cell>
          <cell r="V251" t="str">
            <v>Yes</v>
          </cell>
          <cell r="W251" t="str">
            <v>Yes</v>
          </cell>
          <cell r="X251" t="str">
            <v>Yes</v>
          </cell>
          <cell r="Y251" t="str">
            <v>No</v>
          </cell>
          <cell r="Z251" t="str">
            <v>Yes</v>
          </cell>
          <cell r="AA251" t="str">
            <v>Yes</v>
          </cell>
          <cell r="AB251" t="str">
            <v>Yes</v>
          </cell>
          <cell r="AC251" t="str">
            <v>Yes</v>
          </cell>
          <cell r="AD251" t="str">
            <v>Exception (Please specify)</v>
          </cell>
          <cell r="AE251" t="str">
            <v>Currently set for 20 years but to reviewed in 5 years</v>
          </cell>
          <cell r="AF251" t="str">
            <v>No</v>
          </cell>
          <cell r="AH251" t="e">
            <v>#N/A</v>
          </cell>
        </row>
        <row r="252">
          <cell r="A252" t="str">
            <v>IAR0000375</v>
          </cell>
          <cell r="B252">
            <v>5</v>
          </cell>
          <cell r="C252" t="str">
            <v>Oliver Smith (OLSM1)</v>
          </cell>
          <cell r="D252" t="str">
            <v>4/24/2018 11:27:40 AM</v>
          </cell>
          <cell r="E252" t="str">
            <v>Civil Registration of Births</v>
          </cell>
          <cell r="F252" t="str">
            <v xml:space="preserve">Birth registrations are provided by local registries to the General Registry Office, then on to ONS for codification. These data are then provided on to NHS Digital to support the maintenance of accurate records on PDS, where death registrations data are added to dataset. Other variables, including cause of death, parents details etc. are then processed and used for analysis and research. </v>
          </cell>
          <cell r="G252">
            <v>33970</v>
          </cell>
          <cell r="I252" t="str">
            <v>Of a confidential or personal nature relating to patients, service users or the public</v>
          </cell>
          <cell r="J252" t="str">
            <v>Data Management Environment P0449/04</v>
          </cell>
          <cell r="K252" t="str">
            <v>Stephen Smith ( STSM )</v>
          </cell>
          <cell r="L252" t="str">
            <v>Oliver Smith ( OLSM1 )</v>
          </cell>
          <cell r="M252" t="str">
            <v>Adaptation or alteration, Disclosure by transmission, Dissemination or otherwise making available, Other (Please specify), Recording, Retrieval, Storage, Use</v>
          </cell>
          <cell r="N252" t="str">
            <v>Linkage to other datasets and permitted by relevant IAOs, and legal basis for disseminations</v>
          </cell>
          <cell r="O252" t="str">
            <v>Direction (s.254 of Health &amp;amp; Social Care Act 2012)</v>
          </cell>
          <cell r="P252" t="str">
            <v>Data Controller</v>
          </cell>
          <cell r="S252" t="str">
            <v>Processing is necessary for the performance of a task carried out in the public interest or in the exercise of official authority vested in the controller</v>
          </cell>
          <cell r="V252" t="str">
            <v>Yes</v>
          </cell>
          <cell r="W252" t="str">
            <v>Yes</v>
          </cell>
          <cell r="X252" t="str">
            <v>Yes</v>
          </cell>
          <cell r="Y252" t="str">
            <v>Yes</v>
          </cell>
          <cell r="Z252" t="str">
            <v>Yes</v>
          </cell>
          <cell r="AA252" t="str">
            <v>Yes</v>
          </cell>
          <cell r="AB252" t="str">
            <v>Yes</v>
          </cell>
          <cell r="AC252" t="str">
            <v>Yes</v>
          </cell>
          <cell r="AD252" t="str">
            <v>Exception (Please specify)</v>
          </cell>
          <cell r="AE252" t="str">
            <v>Currently set for 20 years but to reviewed in 5 years</v>
          </cell>
          <cell r="AF252" t="str">
            <v>No</v>
          </cell>
          <cell r="AH252" t="e">
            <v>#N/A</v>
          </cell>
        </row>
        <row r="253">
          <cell r="A253" t="str">
            <v>IAR0000376</v>
          </cell>
          <cell r="B253">
            <v>6</v>
          </cell>
          <cell r="C253" t="str">
            <v>Oliver Smith (OLSM1)</v>
          </cell>
          <cell r="D253" t="str">
            <v>4/24/2018 11:29:14 AM</v>
          </cell>
          <cell r="E253" t="str">
            <v>Central Health Register Inquiry System (CHRIS) Archive</v>
          </cell>
          <cell r="F253" t="str">
            <v>The CHRIS archive is a legacy dataset from the CHRIS system which was the predecessor to PDS. The dataset contained details of patient postings (registrations), as well as birth and death registration details. The archive does not hold the full scope of the original dataset, only the necessary fields to support current business processes for National Back Office activities. Start and end dates are approximate. The CHRIS dataset was parallel run with PDS from 2004, before finally being decommissioned in March 2016.</v>
          </cell>
          <cell r="G253">
            <v>33239</v>
          </cell>
          <cell r="H253">
            <v>42460</v>
          </cell>
          <cell r="I253" t="str">
            <v>Of a confidential or personal nature relating to patients, service users or the public</v>
          </cell>
          <cell r="J253" t="str">
            <v>Data Management Environment P0449/04</v>
          </cell>
          <cell r="K253" t="str">
            <v>Stephen Smith ( STSM )</v>
          </cell>
          <cell r="L253" t="str">
            <v>Oliver Smith ( OLSM1 )</v>
          </cell>
          <cell r="M253" t="str">
            <v>Other (Please specify), Retrieval, Storage, Use</v>
          </cell>
          <cell r="N253" t="str">
            <v>Used for verification by National Back Office staff</v>
          </cell>
          <cell r="O253" t="str">
            <v>Direction (s.254 of Health &amp;amp; Social Care Act 2012)</v>
          </cell>
          <cell r="P253" t="str">
            <v>Data Controller</v>
          </cell>
          <cell r="S253" t="str">
            <v>Processing is necessary for the performance of a task carried out in the public interest or in the exercise of official authority vested in the controller</v>
          </cell>
          <cell r="V253" t="str">
            <v>Yes</v>
          </cell>
          <cell r="W253" t="str">
            <v>Yes</v>
          </cell>
          <cell r="X253" t="str">
            <v>Yes</v>
          </cell>
          <cell r="Y253" t="str">
            <v>No</v>
          </cell>
          <cell r="Z253" t="str">
            <v>No</v>
          </cell>
          <cell r="AA253" t="str">
            <v>Yes</v>
          </cell>
          <cell r="AB253" t="str">
            <v>Yes</v>
          </cell>
          <cell r="AC253" t="str">
            <v>Yes</v>
          </cell>
          <cell r="AD253" t="str">
            <v>Exception (Please specify)</v>
          </cell>
          <cell r="AE253" t="str">
            <v>Currently set for 20 years but to reviewed in 5 years</v>
          </cell>
          <cell r="AF253" t="str">
            <v>No</v>
          </cell>
          <cell r="AH253" t="str">
            <v>IAR0000376</v>
          </cell>
        </row>
        <row r="254">
          <cell r="A254" t="str">
            <v>IAR0000377</v>
          </cell>
          <cell r="B254">
            <v>4</v>
          </cell>
          <cell r="C254" t="str">
            <v>Oliver Smith (OLSM1)</v>
          </cell>
          <cell r="D254" t="str">
            <v>4/24/2018 2:25:43 PM</v>
          </cell>
          <cell r="E254" t="str">
            <v>Cancer Registration Data</v>
          </cell>
          <cell r="F254" t="str">
            <v>These data are Cancer Registrations provided to NHS Digital by Public Health England to enable NHS Digital to include up to date data on cancer registrations to researchers and customers through approved disseminations. NHS Digital also receives these data to provide updates to PHE on patients leaving/re-entering  the NHS, or whether a registry member has died.</v>
          </cell>
          <cell r="G254">
            <v>25934</v>
          </cell>
          <cell r="I254" t="str">
            <v>Of a confidential or personal nature relating to patients, service users or the public</v>
          </cell>
          <cell r="J254" t="str">
            <v>Data Access Request Service (DARS) P0449/02</v>
          </cell>
          <cell r="K254" t="str">
            <v>Gaynor Dalton ( GADA2 )</v>
          </cell>
          <cell r="L254" t="str">
            <v>Oliver Smith ( OLSM1 )</v>
          </cell>
          <cell r="M254" t="str">
            <v>Adaptation or alteration, Dissemination or otherwise making available, Other (Please specify), Storage, Use</v>
          </cell>
          <cell r="O254" t="str">
            <v>Direction (s.254 of Health &amp;amp; Social Care Act 2012)</v>
          </cell>
          <cell r="P254" t="str">
            <v>Data Controller</v>
          </cell>
          <cell r="V254" t="str">
            <v>Yes</v>
          </cell>
          <cell r="W254" t="str">
            <v>Yes</v>
          </cell>
          <cell r="X254" t="str">
            <v>Yes</v>
          </cell>
          <cell r="Y254" t="str">
            <v>Yes</v>
          </cell>
          <cell r="Z254" t="str">
            <v>Yes</v>
          </cell>
          <cell r="AA254" t="str">
            <v>Yes</v>
          </cell>
          <cell r="AB254" t="str">
            <v>Yes</v>
          </cell>
          <cell r="AC254" t="str">
            <v>Yes</v>
          </cell>
          <cell r="AD254" t="str">
            <v>Exception (Please specify)</v>
          </cell>
          <cell r="AE254" t="str">
            <v>Currently set for 20 years but to reviewed in 5 years</v>
          </cell>
          <cell r="AF254" t="str">
            <v>No</v>
          </cell>
          <cell r="AH254" t="str">
            <v>IAR0000377</v>
          </cell>
        </row>
        <row r="255">
          <cell r="A255" t="str">
            <v>IAR0000378</v>
          </cell>
          <cell r="B255">
            <v>6</v>
          </cell>
          <cell r="C255" t="str">
            <v>Amy Wilson (AMWI1)</v>
          </cell>
          <cell r="D255" t="str">
            <v>4/27/2018 4:26:45 PM</v>
          </cell>
          <cell r="E255" t="str">
            <v>NHS Health Checks</v>
          </cell>
          <cell r="F255" t="str">
            <v xml:space="preserve">Collecting this information will allow PHE to monitor and evaluate the NHS Health Check programme and inform better decisions on its delivery. The purpose of the extract is to monitor access to and uptake of the programme by different populations, the quality of implementation and the impact on population outcomes. </v>
          </cell>
          <cell r="G255">
            <v>43252</v>
          </cell>
          <cell r="I255" t="str">
            <v>Of a confidential or personal nature relating to patients, service users or the public</v>
          </cell>
          <cell r="J255" t="str">
            <v>Primary Care Domain Service P0349/01</v>
          </cell>
          <cell r="K255" t="str">
            <v>Dave Roberts ( DARO1 )</v>
          </cell>
          <cell r="L255" t="str">
            <v>Kathryn Salt ( KAKN1 ),Amy Wilson ( AMWI1 )</v>
          </cell>
          <cell r="M255" t="str">
            <v>Dissemination or otherwise making available</v>
          </cell>
          <cell r="O255" t="str">
            <v>Direction (s.254 of Health &amp;amp; Social Care Act 2012)</v>
          </cell>
          <cell r="P255" t="str">
            <v>Joint Data Controller</v>
          </cell>
          <cell r="Q255" t="str">
            <v>Other (Please specify)</v>
          </cell>
          <cell r="R255" t="str">
            <v>Public Health England</v>
          </cell>
          <cell r="S255" t="str">
            <v>Processing is necessary for compliance with a legal obligation to which the controller is subject</v>
          </cell>
          <cell r="V255" t="str">
            <v>Yes</v>
          </cell>
          <cell r="W255" t="str">
            <v>Yes</v>
          </cell>
          <cell r="X255" t="str">
            <v>Yes</v>
          </cell>
          <cell r="Y255" t="str">
            <v>Yes</v>
          </cell>
          <cell r="Z255" t="str">
            <v>Yes</v>
          </cell>
          <cell r="AA255" t="str">
            <v>Yes</v>
          </cell>
          <cell r="AB255" t="str">
            <v>Yes</v>
          </cell>
          <cell r="AC255" t="str">
            <v>Yes</v>
          </cell>
          <cell r="AD255" t="str">
            <v>Exception (Please specify)</v>
          </cell>
          <cell r="AE255" t="str">
            <v>Awaiting confirmation</v>
          </cell>
          <cell r="AF255" t="str">
            <v>No</v>
          </cell>
          <cell r="AH255" t="str">
            <v>IAR0000378</v>
          </cell>
        </row>
        <row r="256">
          <cell r="A256" t="str">
            <v>IAR0000379</v>
          </cell>
          <cell r="B256">
            <v>5</v>
          </cell>
          <cell r="C256" t="str">
            <v>Gemma Beacock (GERO)</v>
          </cell>
          <cell r="D256" t="str">
            <v>5/21/2018 3:18:05 PM</v>
          </cell>
          <cell r="E256" t="str">
            <v>Summary Care Record</v>
          </cell>
          <cell r="F256" t="str">
            <v xml:space="preserve">The Summary Care Record (SCR) is a patient information system provided as a service to care organisations to support direct care. It is an electronic summary of key clinical information (including medicines, allergies and adverse reactions) about a patient, sourced from the GP record. It is used by authorised healthcare professionals, with the patient’s consent, to support their care and treatment. Where a patient and their doctor wish to add additional information to the patient’s Summary Care Record, this may be added with the explicit consent of the patient. It is being successfully used in many settings across the NHS, such as A&amp;E departments, hospital pharmacies, NHS 111 and GP out of hours services and walk in centres._x000D_
Data is collected from GP applications, held by NHS Digital and then made available to care professionals at the point of care. In England 96% of the population have a Summary Care Record and a further 18% have had the content significantly enhanced to contain a considerable proportion of their record and this number is rising.The Spine Alert Service is part of the SCR back office allowing IG specialists to check on the appropriateness of access._x000D_
</v>
          </cell>
          <cell r="G256">
            <v>40278</v>
          </cell>
          <cell r="H256">
            <v>43921</v>
          </cell>
          <cell r="I256" t="str">
            <v>Of a confidential or personal nature relating to patients, service users or the public</v>
          </cell>
          <cell r="J256" t="str">
            <v>[C] - Summary Care Futures P0580/07</v>
          </cell>
          <cell r="K256" t="str">
            <v>David Corbett</v>
          </cell>
          <cell r="L256" t="str">
            <v>Robert Marsh ( ROMA4 ),Gemma Beacock ( GERO )</v>
          </cell>
          <cell r="M256" t="str">
            <v>Adaptation or alteration, Dissemination or otherwise making available, Recording, Restriction, Retrieval, Storage</v>
          </cell>
          <cell r="O256" t="str">
            <v>Direction (s.254 of Health &amp;amp; Social Care Act 2012)</v>
          </cell>
          <cell r="P256" t="str">
            <v>Data Controller in Common</v>
          </cell>
          <cell r="Q256" t="str">
            <v>Other (Please specify)</v>
          </cell>
          <cell r="R256" t="str">
            <v>Other organisations that use the data</v>
          </cell>
          <cell r="S256" t="str">
            <v>Processing is necessary for the performance of a task carried out in the public interest or in the exercise of official authority vested in the controller, Processing is necessary in order to protect the vital interests of the data subject or of another natural person, The data subject has given consent to the processing of his or her personal data for one or more specific purposes</v>
          </cell>
          <cell r="V256" t="str">
            <v>Yes</v>
          </cell>
          <cell r="W256" t="str">
            <v>Yes</v>
          </cell>
          <cell r="X256" t="str">
            <v>Yes</v>
          </cell>
          <cell r="Y256" t="str">
            <v>Yes</v>
          </cell>
          <cell r="Z256" t="str">
            <v>Yes</v>
          </cell>
          <cell r="AA256" t="str">
            <v>Yes</v>
          </cell>
          <cell r="AB256" t="str">
            <v>Yes</v>
          </cell>
          <cell r="AC256" t="str">
            <v>Yes</v>
          </cell>
          <cell r="AD256" t="str">
            <v>Exception (Please specify)</v>
          </cell>
          <cell r="AE256" t="str">
            <v>30 years</v>
          </cell>
          <cell r="AF256" t="str">
            <v>Yes</v>
          </cell>
          <cell r="AH256" t="str">
            <v>IAR0000379</v>
          </cell>
        </row>
        <row r="257">
          <cell r="A257" t="str">
            <v>IAR0000381</v>
          </cell>
          <cell r="B257">
            <v>8</v>
          </cell>
          <cell r="C257" t="str">
            <v>Stephen Smith (STSM)</v>
          </cell>
          <cell r="D257" t="str">
            <v>4/24/2018 3:51:47 PM</v>
          </cell>
          <cell r="E257" t="str">
            <v>National Back Office (NBO) Tracing Service Audit Log</v>
          </cell>
          <cell r="F257" t="str">
            <v xml:space="preserve">Excel spread-sheets containing details of trace requests submitted to the NBO, and information about NBO responses to trace requests.  </v>
          </cell>
          <cell r="G257">
            <v>41821</v>
          </cell>
          <cell r="I257" t="str">
            <v>Of a confidential or personal nature relating to patients, service users or the public</v>
          </cell>
          <cell r="J257" t="str">
            <v>NBO and Demographics P0449/08</v>
          </cell>
          <cell r="K257" t="str">
            <v>Stephen Smith ( STSM )</v>
          </cell>
          <cell r="L257" t="str">
            <v>Sue White ( SUWH3 )</v>
          </cell>
          <cell r="M257" t="str">
            <v>Adaptation or alteration, Not sure, Organisation, Other (Please specify), Recording, Restriction, Retrieval, Storage, Structuring, Use</v>
          </cell>
          <cell r="N257" t="str">
            <v>Not sure in the case of all of the above. This is an audit log which tracks the cycle of trace requests.</v>
          </cell>
          <cell r="O257" t="str">
            <v>Non-mandatory request (s. 255 of Health &amp;amp; Social Care Act 2012)</v>
          </cell>
          <cell r="P257" t="str">
            <v>Data Controller</v>
          </cell>
          <cell r="S257" t="str">
            <v>Processing is necessary for the performance of a task carried out in the public interest or in the exercise of official authority vested in the controller, Processing is necessary in order to protect the vital interests of the data subject or of another natural person</v>
          </cell>
          <cell r="V257" t="str">
            <v>Yes</v>
          </cell>
          <cell r="W257" t="str">
            <v>No</v>
          </cell>
          <cell r="X257" t="str">
            <v>Yes</v>
          </cell>
          <cell r="Y257" t="str">
            <v>No</v>
          </cell>
          <cell r="Z257" t="str">
            <v>No</v>
          </cell>
          <cell r="AA257" t="str">
            <v>Yes</v>
          </cell>
          <cell r="AB257" t="str">
            <v>Yes</v>
          </cell>
          <cell r="AC257" t="str">
            <v>No</v>
          </cell>
          <cell r="AD257" t="str">
            <v>Exception (Please specify)</v>
          </cell>
          <cell r="AE257" t="str">
            <v xml:space="preserve">No specific period for these spreadsheets which record trace request receipts and associated information.   </v>
          </cell>
          <cell r="AF257" t="str">
            <v>No</v>
          </cell>
          <cell r="AH257" t="str">
            <v>IAR0000381</v>
          </cell>
        </row>
        <row r="258">
          <cell r="A258" t="str">
            <v>IAR0000382</v>
          </cell>
          <cell r="B258">
            <v>10</v>
          </cell>
          <cell r="C258" t="str">
            <v>Terry Parker (TEPA1)</v>
          </cell>
          <cell r="D258" t="str">
            <v>4/19/2018 2:07:28 PM</v>
          </cell>
          <cell r="E258" t="str">
            <v>SM Cherwell 5.10</v>
          </cell>
          <cell r="F258" t="str">
            <v>National Service Management Toolset_x000D_
The NHS Digital Service Management (SM) team is responsible for the governance and operational management of suppliers' service delivery, in terms of performance, process maturity and live operations. The Cherwell tool is used to manage the ITIL disciplines  in relation to NHS Digital Managed Services. This includes the operational management of Incidents, Service Requests, Problems and Changes. It also holds Configuration Item information for some services and manages Changes from a Governance Perspective. In addition to this it is used to record some aspects of monitoring through event management.</v>
          </cell>
          <cell r="G258">
            <v>41863</v>
          </cell>
          <cell r="I258" t="str">
            <v>Of a confidential or personal nature relating to staff</v>
          </cell>
          <cell r="J258" t="str">
            <v>Integration P0046/04</v>
          </cell>
          <cell r="K258" t="str">
            <v>Craig Johnson ( CRJO1 )</v>
          </cell>
          <cell r="L258" t="str">
            <v>Peter Tebay ( PETE1 )</v>
          </cell>
          <cell r="M258" t="str">
            <v>Recording, Storage, Use</v>
          </cell>
          <cell r="O258" t="str">
            <v>Additional functions (s.270 of Health and Social Care Act 2012)</v>
          </cell>
          <cell r="P258" t="str">
            <v>Data Controller</v>
          </cell>
          <cell r="S258" t="str">
            <v>Processing is necessary for the performance of a task carried out in the public interest or in the exercise of official authority vested in the controller</v>
          </cell>
          <cell r="V258" t="str">
            <v>Yes</v>
          </cell>
          <cell r="W258" t="str">
            <v>Yes</v>
          </cell>
          <cell r="X258" t="str">
            <v>Yes</v>
          </cell>
          <cell r="Y258" t="str">
            <v>No</v>
          </cell>
          <cell r="Z258" t="str">
            <v>No</v>
          </cell>
          <cell r="AA258" t="str">
            <v>Yes</v>
          </cell>
          <cell r="AB258" t="str">
            <v>Yes</v>
          </cell>
          <cell r="AC258" t="str">
            <v>Yes</v>
          </cell>
          <cell r="AD258" t="str">
            <v>8 years</v>
          </cell>
          <cell r="AF258" t="str">
            <v>No</v>
          </cell>
          <cell r="AH258" t="str">
            <v>IAR0000382</v>
          </cell>
        </row>
        <row r="259">
          <cell r="A259" t="str">
            <v>IAR0000383</v>
          </cell>
          <cell r="B259">
            <v>11</v>
          </cell>
          <cell r="C259" t="str">
            <v>Peter Tebay (PETE1)</v>
          </cell>
          <cell r="D259" t="str">
            <v>4/27/2018 10:47:23 AM</v>
          </cell>
          <cell r="E259" t="str">
            <v>SM Cherwell 9.1.1</v>
          </cell>
          <cell r="F259" t="str">
            <v>National Service Management Toolset_x000D_
The NHS Digital Service Management (SM) team is responsible for the governance and operational management of suppliers' service delivery, in terms of performance, process maturity and live operations. The Cherwell tool is used to manage the ITIL disciplines  in relation to NHS Digital Managed Services. This includes the operational management of Incidents, Service Requests, Problems and Changes. It also holds Configuration Item information for some services and manages Changes from a Governance Perspective. In addition to this it is used to record some aspects of monitoring through event management._x000D_
Also included under this asset is an Oracle DB which stored historic information from a HPOV system which this application has replaced. That information is being transferred to an SQL DB for potential reference from this system prior to the Oracle DB being decommissioned.</v>
          </cell>
          <cell r="G259">
            <v>43133</v>
          </cell>
          <cell r="I259" t="str">
            <v>Of a confidential or personal nature relating to patients, service users or the public</v>
          </cell>
          <cell r="J259" t="str">
            <v>Integration P0046/04</v>
          </cell>
          <cell r="K259" t="str">
            <v>Craig Johnson ( CRJO1 )</v>
          </cell>
          <cell r="L259" t="str">
            <v>Peter Tebay ( PETE1 )</v>
          </cell>
          <cell r="M259" t="str">
            <v>Recording, Storage, Use</v>
          </cell>
          <cell r="O259" t="str">
            <v>Additional functions (s.270 of Health and Social Care Act 2012)</v>
          </cell>
          <cell r="P259" t="str">
            <v>Data Controller</v>
          </cell>
          <cell r="S259" t="str">
            <v>Processing is necessary for the performance of a task carried out in the public interest or in the exercise of official authority vested in the controller</v>
          </cell>
          <cell r="V259" t="str">
            <v>Yes</v>
          </cell>
          <cell r="W259" t="str">
            <v>Yes</v>
          </cell>
          <cell r="X259" t="str">
            <v>Yes</v>
          </cell>
          <cell r="Y259" t="str">
            <v>Yes</v>
          </cell>
          <cell r="Z259" t="str">
            <v>Yes</v>
          </cell>
          <cell r="AA259" t="str">
            <v>Yes</v>
          </cell>
          <cell r="AB259" t="str">
            <v>Yes</v>
          </cell>
          <cell r="AC259" t="str">
            <v>Yes</v>
          </cell>
          <cell r="AD259" t="str">
            <v>8 years</v>
          </cell>
          <cell r="AF259" t="str">
            <v>No</v>
          </cell>
          <cell r="AH259" t="str">
            <v>IAR0000383</v>
          </cell>
        </row>
        <row r="260">
          <cell r="A260" t="str">
            <v>IAR0000384</v>
          </cell>
          <cell r="B260">
            <v>5</v>
          </cell>
          <cell r="C260" t="str">
            <v>Terry Parker (TEPA1)</v>
          </cell>
          <cell r="D260" t="str">
            <v>4/19/2018 10:40:31 AM</v>
          </cell>
          <cell r="E260" t="str">
            <v>Service Bridge Communications Tool</v>
          </cell>
          <cell r="F260" t="str">
            <v>The Service Bridge Communication Tool is utilised to send High Severity Service Incident (HSSI) Communications out to stakeholders, notifying them of High Severity incidents affecting NHS Digital Managed Services. Stakeholders include NHS Digital staff, NHS and Health Care employees along with 3rd Party Suppliers who provide the managed Services</v>
          </cell>
          <cell r="G260">
            <v>40330</v>
          </cell>
          <cell r="I260" t="str">
            <v>Of a confidential or personal nature relating to patients, service users or the public</v>
          </cell>
          <cell r="J260" t="str">
            <v>Integration P0046/04</v>
          </cell>
          <cell r="K260" t="str">
            <v>Craig Johnson ( CRJO1 )</v>
          </cell>
          <cell r="L260" t="str">
            <v>Peter Tebay ( PETE1 )</v>
          </cell>
          <cell r="M260" t="str">
            <v>Recording, Storage, Use</v>
          </cell>
          <cell r="O260" t="str">
            <v>Additional functions (s.270 of Health and Social Care Act 2012)</v>
          </cell>
          <cell r="P260" t="str">
            <v>Data Controller</v>
          </cell>
          <cell r="S260" t="str">
            <v>Processing is necessary for the performance of a task carried out in the public interest or in the exercise of official authority vested in the controller</v>
          </cell>
          <cell r="V260" t="str">
            <v>Yes</v>
          </cell>
          <cell r="W260" t="str">
            <v>No</v>
          </cell>
          <cell r="X260" t="str">
            <v>Yes</v>
          </cell>
          <cell r="Y260" t="str">
            <v>No</v>
          </cell>
          <cell r="Z260" t="str">
            <v>Yes</v>
          </cell>
          <cell r="AA260" t="str">
            <v>Yes</v>
          </cell>
          <cell r="AB260" t="str">
            <v>Yes</v>
          </cell>
          <cell r="AC260" t="str">
            <v>Yes</v>
          </cell>
          <cell r="AD260" t="str">
            <v>3 years</v>
          </cell>
          <cell r="AF260" t="str">
            <v>No</v>
          </cell>
          <cell r="AH260" t="str">
            <v>IAR0000384</v>
          </cell>
        </row>
        <row r="261">
          <cell r="A261" t="str">
            <v>IAR0000385</v>
          </cell>
          <cell r="B261">
            <v>6</v>
          </cell>
          <cell r="C261" t="str">
            <v>Kate Croft (KACR3)</v>
          </cell>
          <cell r="D261">
            <v>43195.49962962963</v>
          </cell>
          <cell r="E261" t="str">
            <v>Mental Health (MHSDS) Maternity (MSDS) linked data</v>
          </cell>
          <cell r="F261" t="str">
            <v>Linked data between Mental Health (MHSDS) and Maternity (MSDS data to understand the impact of mental health on the perinatal period</v>
          </cell>
          <cell r="G261">
            <v>42461</v>
          </cell>
          <cell r="I261" t="str">
            <v>Of a confidential or personal nature relating to staff</v>
          </cell>
          <cell r="J261" t="str">
            <v>Mental Health Services Data Set P0283/02</v>
          </cell>
          <cell r="K261" t="str">
            <v>Kate Croft ( KACR3 )</v>
          </cell>
          <cell r="L261" t="str">
            <v>Rebecca Lee ( RELE1 ),Katharine Robbins ( KARO1 )</v>
          </cell>
          <cell r="M261" t="str">
            <v>Adaptation or alteration, Alignment or combination, Dissemination or otherwise making available, Not sure, Organisation, Storage, Structuring, Use</v>
          </cell>
          <cell r="O261" t="str">
            <v>Direction (s.254 of Health &amp;amp; Social Care Act 2012)</v>
          </cell>
          <cell r="P261" t="str">
            <v>Data Controller</v>
          </cell>
          <cell r="S261" t="str">
            <v>Processing is necessary for compliance with a legal obligation to which the controller is subject, Processing is necessary for the performance of a task carried out in the public interest or in the exercise of official authority vested in the controller</v>
          </cell>
          <cell r="V261" t="str">
            <v>Yes</v>
          </cell>
          <cell r="W261" t="str">
            <v>Yes</v>
          </cell>
          <cell r="X261" t="str">
            <v>Yes</v>
          </cell>
          <cell r="Y261" t="str">
            <v>Yes</v>
          </cell>
          <cell r="Z261" t="str">
            <v>Yes</v>
          </cell>
          <cell r="AA261" t="str">
            <v>Yes</v>
          </cell>
          <cell r="AB261" t="str">
            <v>No, but a Privacy Impact Assessment (PIA) exists</v>
          </cell>
          <cell r="AC261" t="str">
            <v>Yes</v>
          </cell>
          <cell r="AD261" t="str">
            <v>3 years</v>
          </cell>
          <cell r="AF261" t="str">
            <v>Yes</v>
          </cell>
          <cell r="AH261" t="str">
            <v>IAR0000385</v>
          </cell>
        </row>
        <row r="262">
          <cell r="A262" t="str">
            <v>IAR0000386</v>
          </cell>
          <cell r="B262">
            <v>4</v>
          </cell>
          <cell r="C262" t="str">
            <v>Mashuk Reza (MARE12)</v>
          </cell>
          <cell r="D262" t="str">
            <v>4/19/2018 5:12:14 PM</v>
          </cell>
          <cell r="E262" t="str">
            <v xml:space="preserve">NHS Digital Corporate Website </v>
          </cell>
          <cell r="F262" t="str">
            <v>Corporate website (digital.nhs.uk)</v>
          </cell>
          <cell r="G262">
            <v>43144</v>
          </cell>
          <cell r="I262" t="str">
            <v>Of a confidential or personal nature relating to patients, service users or the public</v>
          </cell>
          <cell r="J262" t="str">
            <v>NHS Digital Corporate Website Phase 2 P0549/01</v>
          </cell>
          <cell r="K262" t="str">
            <v>Roger Donald ( RODO2 )</v>
          </cell>
          <cell r="L262" t="str">
            <v>Owain Davies ( OWDA1 ),Mashuk Reza ( MARE12 )</v>
          </cell>
          <cell r="M262" t="str">
            <v>Consultation, Dissemination or otherwise making available, Erasure or destruction, Recording, Retrieval, Storage, Use</v>
          </cell>
          <cell r="O262" t="str">
            <v>Additional functions (s.270 of Health and Social Care Act 2012), Direction (s.254 of Health &amp;amp; Social Care Act 2012)</v>
          </cell>
          <cell r="P262" t="str">
            <v>Data Controller</v>
          </cell>
          <cell r="S262" t="str">
            <v>Processing is necessary for compliance with a legal obligation to which the controller is subject, Processing is necessary for the performance of a task carried out in the public interest or in the exercise of official authority vested in the controller, Processing is necessary in order to protect the vital interests of the data subject or of another natural person, The data subject has given consent to the processing of his or her personal data for one or more specific purposes</v>
          </cell>
          <cell r="V262" t="str">
            <v>Yes</v>
          </cell>
          <cell r="X262" t="str">
            <v>Yes</v>
          </cell>
          <cell r="AA262" t="str">
            <v>Yes</v>
          </cell>
          <cell r="AB262" t="str">
            <v>Yes</v>
          </cell>
          <cell r="AC262" t="str">
            <v>Yes</v>
          </cell>
          <cell r="AD262" t="str">
            <v>8 years</v>
          </cell>
          <cell r="AF262" t="str">
            <v>Yes</v>
          </cell>
          <cell r="AH262" t="str">
            <v>IAR0000386</v>
          </cell>
        </row>
        <row r="263">
          <cell r="A263" t="str">
            <v>IAR0000389</v>
          </cell>
          <cell r="B263">
            <v>6</v>
          </cell>
          <cell r="C263" t="str">
            <v>Emmanuel Kyei (EMKY1)</v>
          </cell>
          <cell r="D263">
            <v>43164.434513888889</v>
          </cell>
          <cell r="E263" t="str">
            <v>NHS.UK - Content Management (Wagtail)</v>
          </cell>
          <cell r="F263" t="str">
            <v>Content management system for all web content managed information displayed on nhs.uk</v>
          </cell>
          <cell r="G263">
            <v>43010</v>
          </cell>
          <cell r="I263" t="str">
            <v>Relating to non- confidential/ non- personal data</v>
          </cell>
          <cell r="J263" t="str">
            <v>NHS UK - DS P0460/14</v>
          </cell>
          <cell r="K263" t="str">
            <v>Andy Callow ( ANCA8 )</v>
          </cell>
          <cell r="L263" t="str">
            <v>Robert Sinclair ( ROSI1 ),Seph O'Connell ( SEOC1 ),Emmanuel Kyei ( EMKY1 )</v>
          </cell>
          <cell r="AA263" t="str">
            <v>Yes</v>
          </cell>
          <cell r="AB263" t="str">
            <v>Yes</v>
          </cell>
          <cell r="AC263" t="str">
            <v>Yes</v>
          </cell>
          <cell r="AD263" t="str">
            <v>3 years</v>
          </cell>
          <cell r="AF263" t="str">
            <v>No</v>
          </cell>
          <cell r="AG263" t="str">
            <v>No</v>
          </cell>
          <cell r="AH263" t="e">
            <v>#N/A</v>
          </cell>
        </row>
        <row r="264">
          <cell r="A264" t="str">
            <v>IAR0000390</v>
          </cell>
          <cell r="B264">
            <v>6</v>
          </cell>
          <cell r="C264" t="str">
            <v>Kathryn Anderson (KAAN3)</v>
          </cell>
          <cell r="D264" t="str">
            <v>5/15/2018 2:01:31 PM</v>
          </cell>
          <cell r="E264" t="str">
            <v>Data Protection and Security Toolkit</v>
          </cell>
          <cell r="F264" t="str">
            <v xml:space="preserve">On 12 July 2017 the Government accepted the 10 data security standards recommended by Dame Fiona Caldicott, the National Data Guardian for Health and Care (see_x000D_
National Data Guardian Review)_x000D_
_x000D_
From April 2018 the new Data Security and Protection Toolkit (DSP Toolkit) replaces the Information Governance Toolkit (IG Toolkit).  It forms part of the new framework for assuring that organisations are implementing the standards and meeting their statutory obligations on data protection and data security._x000D_
_x000D_
</v>
          </cell>
          <cell r="G264">
            <v>43154</v>
          </cell>
          <cell r="I264" t="str">
            <v>Other confidential or personal data (e.g. finance or contracts etc)</v>
          </cell>
          <cell r="J264" t="str">
            <v>CSP Cyber Security Programme P0325/05</v>
          </cell>
          <cell r="K264" t="str">
            <v>Alan Morton</v>
          </cell>
          <cell r="L264" t="str">
            <v>Clare Westrop ( ECM )</v>
          </cell>
          <cell r="M264" t="str">
            <v>Consultation, Dissemination or otherwise making available, Organisation, Recording, Storage, Use</v>
          </cell>
          <cell r="O264" t="str">
            <v>Direction (s.254 of Health &amp;amp; Social Care Act 2012), Mandatory Request (s. 255 of Health &amp;amp; Social Care Act 2012)</v>
          </cell>
          <cell r="P264" t="str">
            <v>Data Processor</v>
          </cell>
          <cell r="U264" t="str">
            <v>Yes</v>
          </cell>
          <cell r="W264" t="str">
            <v>No</v>
          </cell>
          <cell r="X264" t="str">
            <v>Yes</v>
          </cell>
          <cell r="Y264" t="str">
            <v>No</v>
          </cell>
          <cell r="Z264" t="str">
            <v>Yes</v>
          </cell>
          <cell r="AA264" t="str">
            <v>Yes</v>
          </cell>
          <cell r="AB264" t="str">
            <v>Yes</v>
          </cell>
          <cell r="AC264" t="str">
            <v>Yes</v>
          </cell>
          <cell r="AD264" t="str">
            <v>8 years</v>
          </cell>
          <cell r="AF264" t="str">
            <v>Yes</v>
          </cell>
          <cell r="AG264" t="str">
            <v>No</v>
          </cell>
          <cell r="AH264" t="e">
            <v>#N/A</v>
          </cell>
        </row>
        <row r="265">
          <cell r="A265" t="str">
            <v>IAR0000391</v>
          </cell>
          <cell r="B265">
            <v>9</v>
          </cell>
          <cell r="C265" t="str">
            <v>Graeme Holmes (GRHO2)</v>
          </cell>
          <cell r="D265" t="str">
            <v>4/30/2018 12:19:53 PM</v>
          </cell>
          <cell r="E265" t="str">
            <v>Information Requests processed by Operational IG Team</v>
          </cell>
          <cell r="F265" t="str">
            <v>Storage of information / workflow management relating to requests made to NHS Digital under Freedom of Information and / or Data Protection Act and / or other legislation. Information is to enable tracking and responding to requests, recording outcomes, internal reporting, fulfilment of legal obligations (e.g. publication scheme), handling of enquiries. Personal confidential information may consist of staff, patients/service users information.</v>
          </cell>
          <cell r="G265">
            <v>43192</v>
          </cell>
          <cell r="I265" t="str">
            <v>Of a confidential or personal nature relating to patients, service users or the public</v>
          </cell>
          <cell r="J265" t="str">
            <v>Internal IG P0479/02</v>
          </cell>
          <cell r="K265" t="str">
            <v>Vanessa Kaliapermall ( VASA )</v>
          </cell>
          <cell r="L265" t="str">
            <v>Julie Shippen ( JUSH1 ),Graeme Holmes ( GRHO2 )</v>
          </cell>
          <cell r="M265" t="str">
            <v>Consultation, Disclosure by transmission, Dissemination or otherwise making available, Erasure or destruction, Organisation, Recording, Retrieval, Storage, Structuring, Use</v>
          </cell>
          <cell r="O265" t="str">
            <v>Other (Please specify)</v>
          </cell>
          <cell r="P265" t="str">
            <v>Data Controller</v>
          </cell>
          <cell r="S265" t="str">
            <v>Processing is necessary for compliance with a legal obligation to which the controller is subject, Processing is necessary for the performance of a task carried out in the public interest or in the exercise of official authority vested in the controller, The data subject has given consent to the processing of his or her personal data for one or more specific purposes</v>
          </cell>
          <cell r="V265" t="str">
            <v>Yes</v>
          </cell>
          <cell r="W265" t="str">
            <v>Yes</v>
          </cell>
          <cell r="X265" t="str">
            <v>Yes</v>
          </cell>
          <cell r="Y265" t="str">
            <v>Yes</v>
          </cell>
          <cell r="Z265" t="str">
            <v>Yes</v>
          </cell>
          <cell r="AA265" t="str">
            <v>Yes</v>
          </cell>
          <cell r="AB265" t="str">
            <v>Yes</v>
          </cell>
          <cell r="AC265" t="str">
            <v>Yes</v>
          </cell>
          <cell r="AD265" t="str">
            <v>Exception (Please specify)</v>
          </cell>
          <cell r="AE265" t="str">
            <v xml:space="preserve">varies according to type of request.  Corporate retention and disposal policy will be applied as appropriate and in line with the relevant legislation. Requests where redactions applied retained for 8 years, all other requests for 3 years. </v>
          </cell>
          <cell r="AF265" t="str">
            <v>Yes</v>
          </cell>
          <cell r="AH265" t="str">
            <v>IAR0000391</v>
          </cell>
        </row>
        <row r="266">
          <cell r="A266" t="str">
            <v>IAR0000392</v>
          </cell>
          <cell r="B266">
            <v>4</v>
          </cell>
          <cell r="C266" t="str">
            <v>Alison McTrusty (ALMC1)</v>
          </cell>
          <cell r="D266" t="str">
            <v>4/25/2018 1:27:48 PM</v>
          </cell>
          <cell r="E266" t="str">
            <v>Employee Health Passport</v>
          </cell>
          <cell r="F266" t="str">
            <v>This is a personal record of health information and reasonable adjustments for employees with long term health conditions and disabilities.</v>
          </cell>
          <cell r="G266">
            <v>43159</v>
          </cell>
          <cell r="I266" t="str">
            <v>Of a confidential or personal nature relating to staff</v>
          </cell>
          <cell r="J266" t="str">
            <v>HR Innovation and Expert Services P0465/01</v>
          </cell>
          <cell r="K266" t="str">
            <v>Michelle Holland ( MIHO3 )</v>
          </cell>
          <cell r="L266" t="str">
            <v>Steph Rawson</v>
          </cell>
          <cell r="M266" t="str">
            <v>Recording, Retrieval, Storage, Use</v>
          </cell>
          <cell r="O266" t="str">
            <v>Additional functions (s.270 of Health and Social Care Act 2012)</v>
          </cell>
          <cell r="P266" t="str">
            <v>Data Controller</v>
          </cell>
          <cell r="S266" t="str">
            <v>The data subject has given consent to the processing of his or her personal data for one or more specific purposes</v>
          </cell>
          <cell r="V266" t="str">
            <v>Yes</v>
          </cell>
          <cell r="W266" t="str">
            <v>No</v>
          </cell>
          <cell r="X266" t="str">
            <v>Yes</v>
          </cell>
          <cell r="Y266" t="str">
            <v>Yes</v>
          </cell>
          <cell r="Z266" t="str">
            <v>Yes</v>
          </cell>
          <cell r="AA266" t="str">
            <v>Yes</v>
          </cell>
          <cell r="AB266" t="str">
            <v>Yes</v>
          </cell>
          <cell r="AC266" t="str">
            <v>Yes</v>
          </cell>
          <cell r="AD266" t="str">
            <v>3 years</v>
          </cell>
          <cell r="AF266" t="str">
            <v>No</v>
          </cell>
          <cell r="AH266" t="e">
            <v>#N/A</v>
          </cell>
        </row>
        <row r="267">
          <cell r="A267" t="str">
            <v>IAR0000393</v>
          </cell>
          <cell r="B267">
            <v>2</v>
          </cell>
          <cell r="C267" t="str">
            <v>Alison McTrusty (ALMC1)</v>
          </cell>
          <cell r="D267" t="str">
            <v>4/24/2018 12:50:25 PM</v>
          </cell>
          <cell r="E267" t="str">
            <v>Diversity and Inclusion Monitoring</v>
          </cell>
          <cell r="F267" t="str">
            <v>Personal and personal sensitive data relating to employees' protected characteristics under the Equality Act 2010</v>
          </cell>
          <cell r="I267" t="str">
            <v>Of a confidential or personal nature relating to staff</v>
          </cell>
          <cell r="J267" t="str">
            <v>HR Innovation and Expert Services P0465/01</v>
          </cell>
          <cell r="K267" t="str">
            <v>Michelle Holland ( MIHO3 )</v>
          </cell>
          <cell r="L267" t="str">
            <v>Steph Rawson</v>
          </cell>
          <cell r="M267" t="str">
            <v>Dissemination or otherwise making available, Organisation, Recording, Retrieval, Storage, Structuring, Use</v>
          </cell>
          <cell r="O267" t="str">
            <v>Additional functions (s.270 of Health and Social Care Act 2012)</v>
          </cell>
          <cell r="P267" t="str">
            <v>Data Controller</v>
          </cell>
          <cell r="S267" t="str">
            <v>Processing is necessary for compliance with a legal obligation to which the controller is subject, Processing is necessary for the performance of a contract to which the data subject is party or in order to take steps at the request of the data subject prior to entering into a contract, The data subject has given consent to the processing of his or her personal data for one or more specific purposes</v>
          </cell>
          <cell r="V267" t="str">
            <v>Yes</v>
          </cell>
          <cell r="W267" t="str">
            <v>No</v>
          </cell>
          <cell r="X267" t="str">
            <v>Yes</v>
          </cell>
          <cell r="Y267" t="str">
            <v>Yes</v>
          </cell>
          <cell r="Z267" t="str">
            <v>Yes</v>
          </cell>
          <cell r="AA267" t="str">
            <v>Yes</v>
          </cell>
          <cell r="AB267" t="str">
            <v>Yes</v>
          </cell>
          <cell r="AC267" t="str">
            <v>Yes</v>
          </cell>
          <cell r="AD267" t="str">
            <v>3 years</v>
          </cell>
          <cell r="AF267" t="str">
            <v>No</v>
          </cell>
          <cell r="AH267" t="e">
            <v>#N/A</v>
          </cell>
        </row>
        <row r="268">
          <cell r="A268" t="str">
            <v>IAR0000394</v>
          </cell>
          <cell r="B268">
            <v>8</v>
          </cell>
          <cell r="C268" t="str">
            <v>Andrew Scott (ANSC1)</v>
          </cell>
          <cell r="D268" t="str">
            <v>4/23/2018 9:16:07 AM</v>
          </cell>
          <cell r="E268" t="str">
            <v>HSCN Customer Contact Information</v>
          </cell>
          <cell r="F268" t="str">
            <v>The HSCN Programme holds data about Customers who currently consume HSCN Services - including those provided under the Transition Network, or those who are considering the use of HSCN in the future. Customer data was obtained during the initial procurement of Services from N3 (now the Transition Network) and directly from customers during ongoing customer management activities. Customers provide this information to enable the: discussion of HSCN and it's Services; implementation of new services; resolution of incidents and issues; management of exit and migration activities;_x000D_
discussions and allocation of funding. The SLSP for this Data Asset = SLSP0000002 (O365).</v>
          </cell>
          <cell r="G268">
            <v>38718</v>
          </cell>
          <cell r="I268" t="str">
            <v>Of a confidential or personal nature relating to patients, service users or the public</v>
          </cell>
          <cell r="J268" t="str">
            <v>HSCN Delivery P0190/13</v>
          </cell>
          <cell r="K268" t="str">
            <v>John Wilson ( JOWI57 )</v>
          </cell>
          <cell r="L268" t="str">
            <v>Andrew Scott ( ANSC1 )</v>
          </cell>
          <cell r="O268" t="str">
            <v>Direction (s.254 of Health &amp;amp; Social Care Act 2012)</v>
          </cell>
          <cell r="P268" t="str">
            <v>Joint Data Controller</v>
          </cell>
          <cell r="Q268" t="str">
            <v>DH</v>
          </cell>
          <cell r="S268" t="str">
            <v>Processing is necessary for compliance with a legal obligation to which the controller is subject</v>
          </cell>
          <cell r="V268" t="str">
            <v>Yes</v>
          </cell>
          <cell r="W268" t="str">
            <v>No</v>
          </cell>
          <cell r="X268" t="str">
            <v>Yes</v>
          </cell>
          <cell r="Y268" t="str">
            <v>Yes</v>
          </cell>
          <cell r="Z268" t="str">
            <v>Yes</v>
          </cell>
          <cell r="AA268" t="str">
            <v>Yes</v>
          </cell>
          <cell r="AB268" t="str">
            <v>Yes</v>
          </cell>
          <cell r="AC268" t="str">
            <v>Yes</v>
          </cell>
          <cell r="AD268" t="str">
            <v>Exception (Please specify)</v>
          </cell>
          <cell r="AE268" t="str">
            <v>The Customer Contact lists are continually updated based on the 'live' Services provided by HSCN - Customers who no longer consume HSCN Services are removed from lists.</v>
          </cell>
          <cell r="AF268" t="str">
            <v>No</v>
          </cell>
          <cell r="AH268" t="str">
            <v>IAR0000394</v>
          </cell>
        </row>
        <row r="269">
          <cell r="A269" t="str">
            <v>IAR0000395</v>
          </cell>
          <cell r="B269">
            <v>5</v>
          </cell>
          <cell r="C269" t="str">
            <v>Helen Skelton (HESK)</v>
          </cell>
          <cell r="D269" t="str">
            <v>4/19/2018 1:23:52 PM</v>
          </cell>
          <cell r="E269" t="str">
            <v>HSCN Connection Agreements</v>
          </cell>
          <cell r="F269" t="str">
            <v xml:space="preserve">The HSCN Connection Agreements sets out the things that HSCN Customers must do before and whilst using their HSCN Service. The Connection Agreement processes a small amount of Personal Data, this is Name, Address, Postcode, Email Address and Telephone Number. </v>
          </cell>
          <cell r="G269">
            <v>42644</v>
          </cell>
          <cell r="I269" t="str">
            <v>Of a confidential or personal nature relating to patients, service users or the public</v>
          </cell>
          <cell r="J269" t="str">
            <v>HSCN Delivery P0190/13</v>
          </cell>
          <cell r="K269" t="str">
            <v>Helen Skelton ( HESK )</v>
          </cell>
          <cell r="L269" t="str">
            <v>Andrew Scott ( ANSC1 )</v>
          </cell>
          <cell r="O269" t="str">
            <v>Direction (s.254 of Health &amp;amp; Social Care Act 2012)</v>
          </cell>
          <cell r="P269" t="str">
            <v>Joint Data Controller</v>
          </cell>
          <cell r="Q269" t="str">
            <v>DH</v>
          </cell>
          <cell r="S269" t="str">
            <v>Processing is necessary for compliance with a legal obligation to which the controller is subject</v>
          </cell>
          <cell r="V269" t="str">
            <v>Yes</v>
          </cell>
          <cell r="W269" t="str">
            <v>No</v>
          </cell>
          <cell r="X269" t="str">
            <v>Yes</v>
          </cell>
          <cell r="Y269" t="str">
            <v>No</v>
          </cell>
          <cell r="Z269" t="str">
            <v>Yes</v>
          </cell>
          <cell r="AA269" t="str">
            <v>Yes</v>
          </cell>
          <cell r="AB269" t="str">
            <v>Yes</v>
          </cell>
          <cell r="AC269" t="str">
            <v>Yes</v>
          </cell>
          <cell r="AD269" t="str">
            <v>Exception (Please specify)</v>
          </cell>
          <cell r="AE269" t="str">
            <v>A HSCN Connection Agreement is required for the period of time a 'live' HSCN Service is being consumed by a Customer. Following the cessation HSCN Services the Connection Agreement can be destroyed after 2 years post this date.</v>
          </cell>
          <cell r="AF269" t="str">
            <v>No</v>
          </cell>
          <cell r="AH269" t="str">
            <v>IAR0000395</v>
          </cell>
        </row>
        <row r="270">
          <cell r="A270" t="str">
            <v>IAR0000396</v>
          </cell>
          <cell r="B270">
            <v>8</v>
          </cell>
          <cell r="C270" t="str">
            <v>Noela Almeida (NOAL1)</v>
          </cell>
          <cell r="D270" t="str">
            <v>4/27/2018 1:11:05 PM</v>
          </cell>
          <cell r="E270" t="str">
            <v>Migrant workers data set</v>
          </cell>
          <cell r="F270" t="str">
            <v xml:space="preserve">This is an asset which is created using data from Personal Demographic Service (including a feed of visa data from the Home Office) and the Commissioning Data Sets.  </v>
          </cell>
          <cell r="G270">
            <v>43181</v>
          </cell>
          <cell r="I270" t="str">
            <v>Of a confidential or personal nature relating to patients, service users or the public</v>
          </cell>
          <cell r="J270" t="str">
            <v>Secondary Care Service P0282/01</v>
          </cell>
          <cell r="K270" t="str">
            <v>Tia Cheang ( TICH4 )</v>
          </cell>
          <cell r="L270" t="str">
            <v>Paul McIntosh,Netta Hollings ( NEHO2 )</v>
          </cell>
          <cell r="M270" t="str">
            <v>Dissemination or otherwise making available</v>
          </cell>
          <cell r="O270" t="str">
            <v>Direction (s.254 of Health &amp;amp; Social Care Act 2012)</v>
          </cell>
          <cell r="P270" t="str">
            <v>Joint Data Controller</v>
          </cell>
          <cell r="V270" t="str">
            <v>Yes</v>
          </cell>
          <cell r="W270" t="str">
            <v>Yes</v>
          </cell>
          <cell r="X270" t="str">
            <v>Yes</v>
          </cell>
          <cell r="Y270" t="str">
            <v>Yes</v>
          </cell>
          <cell r="Z270" t="str">
            <v>Yes</v>
          </cell>
          <cell r="AA270" t="str">
            <v>Yes</v>
          </cell>
          <cell r="AB270" t="str">
            <v>Yes</v>
          </cell>
          <cell r="AC270" t="str">
            <v>Yes</v>
          </cell>
          <cell r="AD270" t="str">
            <v>8 years</v>
          </cell>
          <cell r="AF270" t="str">
            <v>No</v>
          </cell>
          <cell r="AH270" t="e">
            <v>#N/A</v>
          </cell>
        </row>
        <row r="271">
          <cell r="A271" t="str">
            <v>IAR0000397</v>
          </cell>
          <cell r="B271">
            <v>8</v>
          </cell>
          <cell r="C271" t="str">
            <v>Helen Lewis (HELE1)</v>
          </cell>
          <cell r="D271" t="str">
            <v>4/25/2018 10:17:40 AM</v>
          </cell>
          <cell r="E271" t="str">
            <v>GP Data Set for Earnings and Expenses Estimates</v>
          </cell>
          <cell r="F271" t="str">
            <v xml:space="preserve">To provide annual information on GPs' earnings and expenses. Primarily used for the Doctors' and Dentists' Review Body to consider in order to make recommendations each year. </v>
          </cell>
          <cell r="I271" t="str">
            <v>Of a confidential or personal nature relating to staff</v>
          </cell>
          <cell r="J271" t="str">
            <v>Workforce and Estates Activities P0272/01</v>
          </cell>
          <cell r="K271" t="str">
            <v>Kate Bedford ( KAAN2 )</v>
          </cell>
          <cell r="L271" t="str">
            <v>Helen Lewis ( HELE1 ),Nick Armitage ( NIAR1 )</v>
          </cell>
          <cell r="M271" t="str">
            <v>Not sure</v>
          </cell>
          <cell r="O271" t="str">
            <v>Commencement order</v>
          </cell>
          <cell r="P271" t="str">
            <v>Joint Data Controller</v>
          </cell>
          <cell r="Q271" t="str">
            <v>ALB, DH, NHS England, Other (Please specify)</v>
          </cell>
          <cell r="R271" t="str">
            <v>Welsh Government, Health and Social Care Business Services Organisation Northern Ireland, NHS NSS Scotland</v>
          </cell>
          <cell r="S271" t="str">
            <v>Processing is necessary for compliance with a legal obligation to which the controller is subject, Processing is necessary for the performance of a task carried out in the public interest or in the exercise of official authority vested in the controller</v>
          </cell>
          <cell r="V271" t="str">
            <v>Yes</v>
          </cell>
          <cell r="W271" t="str">
            <v>No</v>
          </cell>
          <cell r="X271" t="str">
            <v>Yes</v>
          </cell>
          <cell r="Y271" t="str">
            <v>Yes</v>
          </cell>
          <cell r="Z271" t="str">
            <v>No</v>
          </cell>
          <cell r="AA271" t="str">
            <v>Yes</v>
          </cell>
          <cell r="AB271" t="str">
            <v>Yes</v>
          </cell>
          <cell r="AC271" t="str">
            <v>Yes</v>
          </cell>
          <cell r="AD271" t="str">
            <v>8 years</v>
          </cell>
          <cell r="AF271" t="str">
            <v>Yes</v>
          </cell>
          <cell r="AH271" t="str">
            <v>IAR0000397</v>
          </cell>
        </row>
        <row r="272">
          <cell r="A272" t="str">
            <v>IAR0000398</v>
          </cell>
          <cell r="B272">
            <v>8</v>
          </cell>
          <cell r="C272" t="str">
            <v>Helen Lewis (HELE1)</v>
          </cell>
          <cell r="D272" t="str">
            <v>4/25/2018 10:18:45 AM</v>
          </cell>
          <cell r="E272" t="str">
            <v>Dentists Data Set for Earnings and Expenses Estimates</v>
          </cell>
          <cell r="F272" t="str">
            <v xml:space="preserve">To provide annual information on dentists' earnings and expenses. Primarily used for the Doctors' and Dentists' Review Body to consider in order to make recommendations each year. </v>
          </cell>
          <cell r="G272">
            <v>38260</v>
          </cell>
          <cell r="I272" t="str">
            <v>Of a confidential or personal nature relating to staff</v>
          </cell>
          <cell r="J272" t="str">
            <v>Workforce and Estates Activities P0272/01</v>
          </cell>
          <cell r="K272" t="str">
            <v>Kate Bedford ( KAAN2 )</v>
          </cell>
          <cell r="L272" t="str">
            <v>Helen Lewis ( HELE1 ),Nick Armitage ( NIAR1 )</v>
          </cell>
          <cell r="M272" t="str">
            <v>Not sure</v>
          </cell>
          <cell r="O272" t="str">
            <v>Commencement order</v>
          </cell>
          <cell r="P272" t="str">
            <v>Joint Data Controller</v>
          </cell>
          <cell r="Q272" t="str">
            <v>ALB, DH, NHS England</v>
          </cell>
          <cell r="S272" t="str">
            <v>Processing is necessary for compliance with a legal obligation to which the controller is subject, Processing is necessary for the performance of a task carried out in the public interest or in the exercise of official authority vested in the controller</v>
          </cell>
          <cell r="V272" t="str">
            <v>Yes</v>
          </cell>
          <cell r="W272" t="str">
            <v>No</v>
          </cell>
          <cell r="X272" t="str">
            <v>Yes</v>
          </cell>
          <cell r="Y272" t="str">
            <v>Yes</v>
          </cell>
          <cell r="Z272" t="str">
            <v>No</v>
          </cell>
          <cell r="AA272" t="str">
            <v>Yes</v>
          </cell>
          <cell r="AB272" t="str">
            <v>Yes</v>
          </cell>
          <cell r="AC272" t="str">
            <v>Yes</v>
          </cell>
          <cell r="AD272" t="str">
            <v>8 years</v>
          </cell>
          <cell r="AF272" t="str">
            <v>Yes</v>
          </cell>
          <cell r="AH272" t="e">
            <v>#N/A</v>
          </cell>
        </row>
        <row r="273">
          <cell r="A273" t="str">
            <v>IAR0000400</v>
          </cell>
          <cell r="B273">
            <v>8</v>
          </cell>
          <cell r="C273" t="str">
            <v>Emmanuel Kyei (EMKY1)</v>
          </cell>
          <cell r="D273">
            <v>43164.435173611113</v>
          </cell>
          <cell r="E273" t="str">
            <v>NHS.UK - Book a GP Appointment Online</v>
          </cell>
          <cell r="F273" t="str">
            <v>Book a GP Appointment Online</v>
          </cell>
          <cell r="G273">
            <v>43160</v>
          </cell>
          <cell r="I273" t="str">
            <v>Relating to non- confidential/ non- personal data</v>
          </cell>
          <cell r="J273" t="str">
            <v>NHS Choices Live Service (MVS) P0460/04</v>
          </cell>
          <cell r="K273" t="str">
            <v>Andy Callow ( ANCA8 )</v>
          </cell>
          <cell r="L273" t="str">
            <v>Joseph McGrath ( JOMC7 ),Seph O'Connell ( SEOC1 ),Emmanuel Kyei ( EMKY1 )</v>
          </cell>
          <cell r="AA273" t="str">
            <v>Yes</v>
          </cell>
          <cell r="AB273" t="str">
            <v>Yes</v>
          </cell>
          <cell r="AC273" t="str">
            <v>No</v>
          </cell>
          <cell r="AD273" t="str">
            <v>8 years</v>
          </cell>
          <cell r="AF273" t="str">
            <v>No</v>
          </cell>
          <cell r="AG273" t="str">
            <v>No</v>
          </cell>
          <cell r="AH273" t="e">
            <v>#N/A</v>
          </cell>
        </row>
        <row r="274">
          <cell r="A274" t="str">
            <v>IAR0000401</v>
          </cell>
          <cell r="B274">
            <v>4</v>
          </cell>
          <cell r="C274" t="str">
            <v>Emmanuel Kyei (EMKY1)</v>
          </cell>
          <cell r="D274">
            <v>43164.435543981483</v>
          </cell>
          <cell r="E274" t="str">
            <v>Pharmacy Finder</v>
          </cell>
          <cell r="F274" t="str">
            <v>Find a Pharmacy</v>
          </cell>
          <cell r="G274">
            <v>43101</v>
          </cell>
          <cell r="I274" t="str">
            <v>Relating to non- confidential/ non- personal data</v>
          </cell>
          <cell r="J274" t="str">
            <v>NHS Choices Live Service (MVS) P0460/04</v>
          </cell>
          <cell r="K274" t="str">
            <v>Andy Callow ( ANCA8 )</v>
          </cell>
          <cell r="L274" t="str">
            <v>Emmanuel Kyei ( EMKY1 ),Seph O'Connell ( SEOC1 )</v>
          </cell>
          <cell r="AA274" t="str">
            <v>Yes</v>
          </cell>
          <cell r="AB274" t="str">
            <v>Yes</v>
          </cell>
          <cell r="AC274" t="str">
            <v>No</v>
          </cell>
          <cell r="AF274" t="str">
            <v>No</v>
          </cell>
          <cell r="AG274" t="str">
            <v>No</v>
          </cell>
          <cell r="AH274" t="e">
            <v>#N/A</v>
          </cell>
        </row>
        <row r="275">
          <cell r="A275" t="str">
            <v>IAR0000402</v>
          </cell>
          <cell r="B275">
            <v>17</v>
          </cell>
          <cell r="C275" t="str">
            <v>Emmanuel Kyei (EMKY1)</v>
          </cell>
          <cell r="D275" t="str">
            <v>5/17/2018 3:12:40 PM</v>
          </cell>
          <cell r="E275" t="str">
            <v xml:space="preserve">Profile Information Management System (PIMS) </v>
          </cell>
          <cell r="F275" t="str">
            <v xml:space="preserve">PIMS is a content management system developed by NHS Choices/nhs.uk to collect and display service information for NHS trusts, CCGs, NHS England local area teams, hospitals, clinics, GPs, dentists, pharmacies, opticians, care providers and urgent care services.  PIMS provider profiles are created with information from ODS, CQC and NHS BSA.  Providers can add further information such as opening times and staff details by acquiring ‘editing rights’ to their profile(s) via the NHS Choices service desk.  </v>
          </cell>
          <cell r="G275">
            <v>39904</v>
          </cell>
          <cell r="I275" t="str">
            <v>Of a confidential or personal nature relating to staff</v>
          </cell>
          <cell r="J275" t="str">
            <v>NHS Choices Live Service (MVS) P0460/04</v>
          </cell>
          <cell r="K275" t="str">
            <v>Andy Callow ( ANCA8 )</v>
          </cell>
          <cell r="L275" t="str">
            <v>Seph O'Connell ( SEOC1 ),Emmanuel Kyei ( EMKY1 ),Richard Moore ( RIMO3 )</v>
          </cell>
          <cell r="M275" t="str">
            <v>Recording, Use</v>
          </cell>
          <cell r="O275" t="str">
            <v>Other (Please specify)</v>
          </cell>
          <cell r="P275" t="str">
            <v>Data Controller</v>
          </cell>
          <cell r="S275" t="str">
            <v>Processing is necessary for compliance with a legal obligation to which the controller is subject, Processing is necessary for the performance of a task carried out in the public interest or in the exercise of official authority vested in the controller</v>
          </cell>
          <cell r="V275" t="str">
            <v>Yes</v>
          </cell>
          <cell r="W275" t="str">
            <v>No</v>
          </cell>
          <cell r="X275" t="str">
            <v>Yes</v>
          </cell>
          <cell r="Y275" t="str">
            <v>No</v>
          </cell>
          <cell r="Z275" t="str">
            <v>No</v>
          </cell>
          <cell r="AA275" t="str">
            <v>Yes</v>
          </cell>
          <cell r="AB275" t="str">
            <v>Yes</v>
          </cell>
          <cell r="AC275" t="str">
            <v>Yes</v>
          </cell>
          <cell r="AD275" t="str">
            <v>3 years</v>
          </cell>
          <cell r="AF275" t="str">
            <v>No</v>
          </cell>
          <cell r="AH275" t="str">
            <v>IAR0000402</v>
          </cell>
        </row>
        <row r="276">
          <cell r="A276" t="str">
            <v>IAR0000404</v>
          </cell>
          <cell r="B276">
            <v>8</v>
          </cell>
          <cell r="C276" t="str">
            <v>Emmanuel Kyei (EMKY1)</v>
          </cell>
          <cell r="D276">
            <v>43164.436284722222</v>
          </cell>
          <cell r="E276" t="str">
            <v>NHS.UK GP Services</v>
          </cell>
          <cell r="F276" t="str">
            <v>A new version of GP pages on NHS Choices</v>
          </cell>
          <cell r="G276">
            <v>43173</v>
          </cell>
          <cell r="I276" t="str">
            <v>Relating to non- confidential/ non- personal data</v>
          </cell>
          <cell r="J276" t="str">
            <v>NHS Choices Live Service (MVS) P0460/04</v>
          </cell>
          <cell r="K276" t="str">
            <v>Andy Callow ( ANCA8 )</v>
          </cell>
          <cell r="L276" t="str">
            <v>Joseph McGrath ( JOMC7 ),Seph O'Connell ( SEOC1 ),Guido Piccoli ( GUPI1 ),Emmanuel Kyei ( EMKY1 )</v>
          </cell>
          <cell r="M276" t="str">
            <v>Not sure, Recording, Storage, Use</v>
          </cell>
          <cell r="O276" t="str">
            <v>Not sure</v>
          </cell>
          <cell r="P276" t="str">
            <v>Data Processor</v>
          </cell>
          <cell r="U276" t="str">
            <v>Unknown</v>
          </cell>
          <cell r="AA276" t="str">
            <v>Yes</v>
          </cell>
          <cell r="AB276" t="str">
            <v>Yes</v>
          </cell>
          <cell r="AC276" t="str">
            <v>Not sure</v>
          </cell>
          <cell r="AF276" t="str">
            <v>No</v>
          </cell>
          <cell r="AG276" t="str">
            <v>No</v>
          </cell>
          <cell r="AH276" t="e">
            <v>#N/A</v>
          </cell>
        </row>
        <row r="277">
          <cell r="A277" t="str">
            <v>IAR0000408</v>
          </cell>
          <cell r="B277">
            <v>7</v>
          </cell>
          <cell r="C277" t="str">
            <v>Emmanuel Kyei (EMKY1)</v>
          </cell>
          <cell r="D277">
            <v>43164.436979166669</v>
          </cell>
          <cell r="E277" t="str">
            <v>NHS.UK - Conditions</v>
          </cell>
          <cell r="G277">
            <v>43174</v>
          </cell>
          <cell r="I277" t="str">
            <v>Relating to non- confidential/ non- personal data</v>
          </cell>
          <cell r="J277" t="str">
            <v>NHS Choices Live Service (MVS) P0460/04</v>
          </cell>
          <cell r="K277" t="str">
            <v>Andy Callow ( ANCA8 )</v>
          </cell>
          <cell r="L277" t="str">
            <v>Seph O'Connell ( SEOC1 )</v>
          </cell>
          <cell r="AA277" t="str">
            <v>Yes</v>
          </cell>
          <cell r="AB277" t="str">
            <v>Yes</v>
          </cell>
          <cell r="AC277" t="str">
            <v>No</v>
          </cell>
          <cell r="AF277" t="str">
            <v>No</v>
          </cell>
          <cell r="AG277" t="str">
            <v>No</v>
          </cell>
          <cell r="AH277" t="e">
            <v>#N/A</v>
          </cell>
        </row>
        <row r="278">
          <cell r="A278" t="str">
            <v>IAR0000410</v>
          </cell>
          <cell r="B278">
            <v>9</v>
          </cell>
          <cell r="C278" t="str">
            <v>Seph O'Connell (SEOC1)</v>
          </cell>
          <cell r="D278" t="str">
            <v>4/24/2018 9:47:19 AM</v>
          </cell>
          <cell r="E278" t="str">
            <v>To Be Removed - NHS.UK - Data Feeds</v>
          </cell>
          <cell r="G278">
            <v>43174</v>
          </cell>
          <cell r="I278" t="str">
            <v>Of a confidential or personal nature relating to patients, service users or the public</v>
          </cell>
          <cell r="J278" t="str">
            <v>NHS Choices Live Service (MVS) P0460/04</v>
          </cell>
          <cell r="K278" t="str">
            <v>Andy Callow ( ANCA8 )</v>
          </cell>
          <cell r="L278" t="str">
            <v>Seph O'Connell ( SEOC1 ),Khurram Rafiq ( KHRA1 )</v>
          </cell>
          <cell r="AA278" t="str">
            <v>Yes</v>
          </cell>
          <cell r="AB278" t="str">
            <v>Yes</v>
          </cell>
          <cell r="AC278" t="str">
            <v>No</v>
          </cell>
          <cell r="AF278" t="str">
            <v>No</v>
          </cell>
          <cell r="AH278" t="e">
            <v>#N/A</v>
          </cell>
        </row>
        <row r="279">
          <cell r="A279" t="str">
            <v>IAR0000411</v>
          </cell>
          <cell r="B279">
            <v>6</v>
          </cell>
          <cell r="C279" t="str">
            <v>Emmanuel Kyei (EMKY1)</v>
          </cell>
          <cell r="D279">
            <v>43164.437488425923</v>
          </cell>
          <cell r="E279" t="str">
            <v>NHS.UK - Development Network</v>
          </cell>
          <cell r="G279">
            <v>43174</v>
          </cell>
          <cell r="I279" t="str">
            <v>Relating to non- confidential/ non- personal data</v>
          </cell>
          <cell r="J279" t="str">
            <v>NHS Choices Live Service (MVS) P0460/04</v>
          </cell>
          <cell r="K279" t="str">
            <v>Andy Callow ( ANCA8 )</v>
          </cell>
          <cell r="L279" t="str">
            <v>Seph O'Connell ( SEOC1 )</v>
          </cell>
          <cell r="AA279" t="str">
            <v>Yes</v>
          </cell>
          <cell r="AB279" t="str">
            <v>Yes</v>
          </cell>
          <cell r="AC279" t="str">
            <v>No</v>
          </cell>
          <cell r="AF279" t="str">
            <v>No</v>
          </cell>
          <cell r="AG279" t="str">
            <v>No</v>
          </cell>
          <cell r="AH279" t="e">
            <v>#N/A</v>
          </cell>
        </row>
        <row r="280">
          <cell r="A280" t="str">
            <v>IAR0000412</v>
          </cell>
          <cell r="B280">
            <v>10</v>
          </cell>
          <cell r="C280" t="str">
            <v>Emmanuel Kyei (EMKY1)</v>
          </cell>
          <cell r="D280">
            <v>43164.438425925924</v>
          </cell>
          <cell r="E280" t="str">
            <v>NHS.UK - Digital Tools Library</v>
          </cell>
          <cell r="G280">
            <v>43174</v>
          </cell>
          <cell r="I280" t="str">
            <v>Relating to non- confidential/ non- personal data</v>
          </cell>
          <cell r="J280" t="str">
            <v>NHS Choices Live Service (MVS) P0460/04</v>
          </cell>
          <cell r="K280" t="str">
            <v>Andy Callow ( ANCA8 )</v>
          </cell>
          <cell r="L280" t="str">
            <v>Seph O'Connell ( SEOC1 ),Hayley Lockwood ( HALO1 )</v>
          </cell>
          <cell r="AA280" t="str">
            <v>Yes</v>
          </cell>
          <cell r="AB280" t="str">
            <v>Yes</v>
          </cell>
          <cell r="AC280" t="str">
            <v>No</v>
          </cell>
          <cell r="AF280" t="str">
            <v>No</v>
          </cell>
          <cell r="AG280" t="str">
            <v>No</v>
          </cell>
          <cell r="AH280" t="e">
            <v>#N/A</v>
          </cell>
        </row>
        <row r="281">
          <cell r="A281" t="str">
            <v>IAR0000414</v>
          </cell>
          <cell r="B281">
            <v>17</v>
          </cell>
          <cell r="C281" t="str">
            <v>Emmanuel Kyei (EMKY1)</v>
          </cell>
          <cell r="D281">
            <v>43195.658553240741</v>
          </cell>
          <cell r="E281" t="str">
            <v>NHS.UK- Find and Compare</v>
          </cell>
          <cell r="G281">
            <v>43174</v>
          </cell>
          <cell r="I281" t="str">
            <v>Of a confidential or personal nature relating to staff</v>
          </cell>
          <cell r="J281" t="str">
            <v>NHS Choices Live Service (MVS) P0460/04</v>
          </cell>
          <cell r="K281" t="str">
            <v>Andy Callow ( ANCA8 )</v>
          </cell>
          <cell r="L281" t="str">
            <v>Seph O'Connell ( SEOC1 ),Emmanuel Kyei ( EMKY1 ),Tom Furber ( TOFU1 )</v>
          </cell>
          <cell r="M281" t="str">
            <v>Use</v>
          </cell>
          <cell r="O281" t="str">
            <v>Other (Please specify)</v>
          </cell>
          <cell r="P281" t="str">
            <v>Data Controller</v>
          </cell>
          <cell r="S281" t="str">
            <v>Processing is necessary for compliance with a legal obligation to which the controller is subject, Processing is necessary for the performance of a task carried out in the public interest or in the exercise of official authority vested in the controller</v>
          </cell>
          <cell r="V281" t="str">
            <v>Yes</v>
          </cell>
          <cell r="X281" t="str">
            <v>Yes</v>
          </cell>
          <cell r="AA281" t="str">
            <v>Yes</v>
          </cell>
          <cell r="AB281" t="str">
            <v>Yes</v>
          </cell>
          <cell r="AC281" t="str">
            <v>Yes</v>
          </cell>
          <cell r="AD281" t="str">
            <v>3 years</v>
          </cell>
          <cell r="AF281" t="str">
            <v>No</v>
          </cell>
          <cell r="AH281" t="e">
            <v>#N/A</v>
          </cell>
        </row>
        <row r="282">
          <cell r="A282" t="str">
            <v>IAR0000417</v>
          </cell>
          <cell r="B282">
            <v>6</v>
          </cell>
          <cell r="C282" t="str">
            <v>Emmanuel Kyei (EMKY1)</v>
          </cell>
          <cell r="D282">
            <v>43164.43917824074</v>
          </cell>
          <cell r="E282" t="str">
            <v>NHS.UK Health Promotion</v>
          </cell>
          <cell r="G282">
            <v>43174</v>
          </cell>
          <cell r="I282" t="str">
            <v>Relating to non- confidential/ non- personal data</v>
          </cell>
          <cell r="J282" t="str">
            <v>NHS Choices Live Service (MVS) P0460/04</v>
          </cell>
          <cell r="K282" t="str">
            <v>Andy Callow ( ANCA8 )</v>
          </cell>
          <cell r="L282" t="str">
            <v>Seph O'Connell ( SEOC1 )</v>
          </cell>
          <cell r="AA282" t="str">
            <v>Yes</v>
          </cell>
          <cell r="AB282" t="str">
            <v>Yes</v>
          </cell>
          <cell r="AC282" t="str">
            <v>No</v>
          </cell>
          <cell r="AF282" t="str">
            <v>No</v>
          </cell>
          <cell r="AG282" t="str">
            <v>No</v>
          </cell>
          <cell r="AH282" t="e">
            <v>#N/A</v>
          </cell>
        </row>
        <row r="283">
          <cell r="A283" t="str">
            <v>IAR0000419</v>
          </cell>
          <cell r="B283">
            <v>6</v>
          </cell>
          <cell r="C283" t="str">
            <v>Emmanuel Kyei (EMKY1)</v>
          </cell>
          <cell r="D283">
            <v>43164.439571759256</v>
          </cell>
          <cell r="E283" t="str">
            <v>NHS.UK Inbound Comment APIs</v>
          </cell>
          <cell r="G283">
            <v>43174</v>
          </cell>
          <cell r="I283" t="str">
            <v>Relating to non- confidential/ non- personal data</v>
          </cell>
          <cell r="J283" t="str">
            <v>NHS Choices Live Service (MVS) P0460/04</v>
          </cell>
          <cell r="K283" t="str">
            <v>Andy Callow ( ANCA8 )</v>
          </cell>
          <cell r="L283" t="str">
            <v>Seph O'Connell ( SEOC1 )</v>
          </cell>
          <cell r="AA283" t="str">
            <v>Yes</v>
          </cell>
          <cell r="AB283" t="str">
            <v>Yes</v>
          </cell>
          <cell r="AC283" t="str">
            <v>No</v>
          </cell>
          <cell r="AF283" t="str">
            <v>No</v>
          </cell>
          <cell r="AG283" t="str">
            <v>No</v>
          </cell>
          <cell r="AH283" t="e">
            <v>#N/A</v>
          </cell>
        </row>
        <row r="284">
          <cell r="A284" t="str">
            <v>IAR0000422</v>
          </cell>
          <cell r="B284">
            <v>8</v>
          </cell>
          <cell r="C284" t="str">
            <v>Emmanuel Kyei (EMKY1)</v>
          </cell>
          <cell r="D284">
            <v>43164.440185185187</v>
          </cell>
          <cell r="E284" t="str">
            <v>NHS.UK Master Data Services</v>
          </cell>
          <cell r="G284">
            <v>43174</v>
          </cell>
          <cell r="I284" t="str">
            <v>Relating to non- confidential/ non- personal data</v>
          </cell>
          <cell r="J284" t="str">
            <v>NHS Choices Live Service (MVS) P0460/04</v>
          </cell>
          <cell r="K284" t="str">
            <v>Andy Callow ( ANCA8 )</v>
          </cell>
          <cell r="L284" t="str">
            <v>Seph O'Connell ( SEOC1 ),Ife Adeyefa ( IFAD1 )</v>
          </cell>
          <cell r="AA284" t="str">
            <v>Yes</v>
          </cell>
          <cell r="AB284" t="str">
            <v>Yes</v>
          </cell>
          <cell r="AC284" t="str">
            <v>No</v>
          </cell>
          <cell r="AF284" t="str">
            <v>No</v>
          </cell>
          <cell r="AG284" t="str">
            <v>No</v>
          </cell>
          <cell r="AH284" t="e">
            <v>#N/A</v>
          </cell>
        </row>
        <row r="285">
          <cell r="A285" t="str">
            <v>IAR0000423</v>
          </cell>
          <cell r="B285">
            <v>8</v>
          </cell>
          <cell r="C285" t="str">
            <v>Emmanuel Kyei (EMKY1)</v>
          </cell>
          <cell r="D285">
            <v>43164.440729166665</v>
          </cell>
          <cell r="E285" t="str">
            <v>NHS.UK -  NHS Choices</v>
          </cell>
          <cell r="G285">
            <v>43174</v>
          </cell>
          <cell r="I285" t="str">
            <v>Relating to non- confidential/ non- personal data</v>
          </cell>
          <cell r="J285" t="str">
            <v>NHS Choices Live Service (MVS) P0460/04</v>
          </cell>
          <cell r="K285" t="str">
            <v>Andy Callow ( ANCA8 )</v>
          </cell>
          <cell r="L285" t="str">
            <v>Seph O'Connell ( SEOC1 ),Charles Creswell ( CHCR1 )</v>
          </cell>
          <cell r="AA285" t="str">
            <v>Yes</v>
          </cell>
          <cell r="AB285" t="str">
            <v>Yes</v>
          </cell>
          <cell r="AC285" t="str">
            <v>No</v>
          </cell>
          <cell r="AF285" t="str">
            <v>Yes</v>
          </cell>
          <cell r="AG285" t="str">
            <v>No</v>
          </cell>
          <cell r="AH285" t="e">
            <v>#N/A</v>
          </cell>
        </row>
        <row r="286">
          <cell r="A286" t="str">
            <v>IAR0000424</v>
          </cell>
          <cell r="B286">
            <v>8</v>
          </cell>
          <cell r="C286" t="str">
            <v>Emmanuel Kyei (EMKY1)</v>
          </cell>
          <cell r="D286">
            <v>43164.441400462965</v>
          </cell>
          <cell r="E286" t="str">
            <v>NHS.UK - Online Health Clinics</v>
          </cell>
          <cell r="G286">
            <v>43174</v>
          </cell>
          <cell r="I286" t="str">
            <v>Relating to non- confidential/ non- personal data</v>
          </cell>
          <cell r="J286" t="str">
            <v>NHS Choices Live Service (MVS) P0460/04</v>
          </cell>
          <cell r="K286" t="str">
            <v>Andy Callow ( ANCA8 )</v>
          </cell>
          <cell r="L286" t="str">
            <v>Seph O'Connell ( SEOC1 ),Charles Creswell ( CHCR1 ),Emmanuel Kyei ( EMKY1 )</v>
          </cell>
          <cell r="AA286" t="str">
            <v>Yes</v>
          </cell>
          <cell r="AB286" t="str">
            <v>Yes</v>
          </cell>
          <cell r="AC286" t="str">
            <v>Not sure</v>
          </cell>
          <cell r="AF286" t="str">
            <v>Yes</v>
          </cell>
          <cell r="AG286" t="str">
            <v>No</v>
          </cell>
          <cell r="AH286" t="e">
            <v>#N/A</v>
          </cell>
        </row>
        <row r="287">
          <cell r="A287" t="str">
            <v>IAR0000427</v>
          </cell>
          <cell r="B287">
            <v>5</v>
          </cell>
          <cell r="C287" t="str">
            <v>Emmanuel Kyei (EMKY1)</v>
          </cell>
          <cell r="D287">
            <v>43164.44189814815</v>
          </cell>
          <cell r="E287" t="str">
            <v>NHS.UK - SharePoint</v>
          </cell>
          <cell r="G287">
            <v>43174</v>
          </cell>
          <cell r="I287" t="str">
            <v>Relating to non- confidential/ non- personal data</v>
          </cell>
          <cell r="J287" t="str">
            <v>NHS Choices Live Service (MVS) P0460/04</v>
          </cell>
          <cell r="K287" t="str">
            <v>Andy Callow ( ANCA8 )</v>
          </cell>
          <cell r="L287" t="str">
            <v>Seph O'Connell ( SEOC1 )</v>
          </cell>
          <cell r="AA287" t="str">
            <v>Yes</v>
          </cell>
          <cell r="AB287" t="str">
            <v>Yes</v>
          </cell>
          <cell r="AC287" t="str">
            <v>No</v>
          </cell>
          <cell r="AF287" t="str">
            <v>No</v>
          </cell>
          <cell r="AG287" t="str">
            <v>No</v>
          </cell>
          <cell r="AH287" t="e">
            <v>#N/A</v>
          </cell>
        </row>
        <row r="288">
          <cell r="A288" t="str">
            <v>IAR0000428</v>
          </cell>
          <cell r="B288">
            <v>5</v>
          </cell>
          <cell r="C288" t="str">
            <v>Emmanuel Kyei (EMKY1)</v>
          </cell>
          <cell r="D288">
            <v>43164.442349537036</v>
          </cell>
          <cell r="E288" t="str">
            <v>NHS.UK - Splunk</v>
          </cell>
          <cell r="G288">
            <v>43174</v>
          </cell>
          <cell r="I288" t="str">
            <v>Relating to non- confidential/ non- personal data</v>
          </cell>
          <cell r="J288" t="str">
            <v>NHS Choices Live Service (MVS) P0460/04</v>
          </cell>
          <cell r="K288" t="str">
            <v>Andy Callow ( ANCA8 )</v>
          </cell>
          <cell r="L288" t="str">
            <v>Seph O'Connell ( SEOC1 )</v>
          </cell>
          <cell r="AA288" t="str">
            <v>Yes</v>
          </cell>
          <cell r="AB288" t="str">
            <v>Yes</v>
          </cell>
          <cell r="AC288" t="str">
            <v>No</v>
          </cell>
          <cell r="AF288" t="str">
            <v>No</v>
          </cell>
          <cell r="AG288" t="str">
            <v>No</v>
          </cell>
          <cell r="AH288" t="e">
            <v>#N/A</v>
          </cell>
        </row>
        <row r="289">
          <cell r="A289" t="str">
            <v>IAR0000429</v>
          </cell>
          <cell r="B289">
            <v>5</v>
          </cell>
          <cell r="C289" t="str">
            <v>Emmanuel Kyei (EMKY1)</v>
          </cell>
          <cell r="D289">
            <v>43164.442754629628</v>
          </cell>
          <cell r="E289" t="str">
            <v>NHS.UK - Winauth</v>
          </cell>
          <cell r="G289">
            <v>43174</v>
          </cell>
          <cell r="I289" t="str">
            <v>Relating to non- confidential/ non- personal data</v>
          </cell>
          <cell r="J289" t="str">
            <v>NHS Choices Live Service (MVS) P0460/04</v>
          </cell>
          <cell r="K289" t="str">
            <v>Andy Callow ( ANCA8 )</v>
          </cell>
          <cell r="L289" t="str">
            <v>Seph O'Connell ( SEOC1 )</v>
          </cell>
          <cell r="AA289" t="str">
            <v>Yes</v>
          </cell>
          <cell r="AB289" t="str">
            <v>Yes</v>
          </cell>
          <cell r="AC289" t="str">
            <v>No</v>
          </cell>
          <cell r="AF289" t="str">
            <v>No</v>
          </cell>
          <cell r="AG289" t="str">
            <v>No</v>
          </cell>
          <cell r="AH289" t="e">
            <v>#N/A</v>
          </cell>
        </row>
        <row r="290">
          <cell r="A290" t="str">
            <v>IAR0000430</v>
          </cell>
          <cell r="B290">
            <v>6</v>
          </cell>
          <cell r="C290" t="str">
            <v>Emmanuel Kyei (EMKY1)</v>
          </cell>
          <cell r="D290">
            <v>43164.443136574075</v>
          </cell>
          <cell r="E290" t="str">
            <v xml:space="preserve">NHS - Primary Care Chlamydia and other </v>
          </cell>
          <cell r="G290">
            <v>43174</v>
          </cell>
          <cell r="I290" t="str">
            <v>Relating to non- confidential/ non- personal data</v>
          </cell>
          <cell r="J290" t="str">
            <v>NHS Choices Live Service (MVS) P0460/04</v>
          </cell>
          <cell r="K290" t="str">
            <v>Andy Callow ( ANCA8 )</v>
          </cell>
          <cell r="L290" t="str">
            <v>Seph O'Connell ( SEOC1 ),Ruth Taylor ( RUTA1 )</v>
          </cell>
          <cell r="AA290" t="str">
            <v>Yes</v>
          </cell>
          <cell r="AB290" t="str">
            <v>Yes</v>
          </cell>
          <cell r="AC290" t="str">
            <v>No</v>
          </cell>
          <cell r="AF290" t="str">
            <v>No</v>
          </cell>
          <cell r="AG290" t="str">
            <v>No</v>
          </cell>
          <cell r="AH290" t="e">
            <v>#N/A</v>
          </cell>
        </row>
        <row r="291">
          <cell r="A291" t="str">
            <v>IAR0000432</v>
          </cell>
          <cell r="B291">
            <v>7</v>
          </cell>
          <cell r="C291" t="str">
            <v>Emmanuel Kyei (EMKY1)</v>
          </cell>
          <cell r="D291">
            <v>43164.443576388891</v>
          </cell>
          <cell r="E291" t="str">
            <v>NHS.UK - Mental Health</v>
          </cell>
          <cell r="G291">
            <v>43174</v>
          </cell>
          <cell r="I291" t="str">
            <v>Relating to non- confidential/ non- personal data</v>
          </cell>
          <cell r="J291" t="str">
            <v>NHS Choices Live Service (MVS) P0460/04</v>
          </cell>
          <cell r="K291" t="str">
            <v>Andy Callow ( ANCA8 )</v>
          </cell>
          <cell r="L291" t="str">
            <v>Seph O'Connell ( SEOC1 ),Rosalyn Hewitt ( ROHE4 )</v>
          </cell>
          <cell r="AA291" t="str">
            <v>Yes</v>
          </cell>
          <cell r="AB291" t="str">
            <v>Yes</v>
          </cell>
          <cell r="AC291" t="str">
            <v>No</v>
          </cell>
          <cell r="AF291" t="str">
            <v>No</v>
          </cell>
          <cell r="AG291" t="str">
            <v>No</v>
          </cell>
          <cell r="AH291" t="e">
            <v>#N/A</v>
          </cell>
        </row>
        <row r="292">
          <cell r="A292" t="str">
            <v>IAR0000433</v>
          </cell>
          <cell r="B292">
            <v>5</v>
          </cell>
          <cell r="C292" t="str">
            <v>Emmanuel Kyei (EMKY1)</v>
          </cell>
          <cell r="D292">
            <v>43164.44394675926</v>
          </cell>
          <cell r="E292" t="str">
            <v>NHS.UK - Diabetes Type 1</v>
          </cell>
          <cell r="G292">
            <v>43174</v>
          </cell>
          <cell r="I292" t="str">
            <v>Relating to non- confidential/ non- personal data</v>
          </cell>
          <cell r="J292" t="str">
            <v>NHS Choices Live Service (MVS) P0460/04</v>
          </cell>
          <cell r="K292" t="str">
            <v>Andy Callow ( ANCA8 )</v>
          </cell>
          <cell r="L292" t="str">
            <v>Hayley Sorrell,Seph O'Connell ( SEOC1 ),Guido Piccoli ( GUPI1 ),Emmanuel Kyei ( EMKY1 )</v>
          </cell>
          <cell r="AA292" t="str">
            <v>Yes</v>
          </cell>
          <cell r="AB292" t="str">
            <v>Yes</v>
          </cell>
          <cell r="AC292" t="str">
            <v>No</v>
          </cell>
          <cell r="AF292" t="str">
            <v>No</v>
          </cell>
          <cell r="AG292" t="str">
            <v>No</v>
          </cell>
          <cell r="AH292" t="e">
            <v>#N/A</v>
          </cell>
        </row>
        <row r="293">
          <cell r="A293" t="str">
            <v>IAR0000435</v>
          </cell>
          <cell r="B293">
            <v>6</v>
          </cell>
          <cell r="C293" t="str">
            <v>Emmanuel Kyei (EMKY1)</v>
          </cell>
          <cell r="D293">
            <v>43164.444606481484</v>
          </cell>
          <cell r="E293" t="str">
            <v>NHS.UK - Social Care</v>
          </cell>
          <cell r="G293">
            <v>43174</v>
          </cell>
          <cell r="I293" t="str">
            <v>Relating to non- confidential/ non- personal data</v>
          </cell>
          <cell r="J293" t="str">
            <v>NHS Choices Live Service (MVS) P0460/04</v>
          </cell>
          <cell r="K293" t="str">
            <v>Andy Callow ( ANCA8 )</v>
          </cell>
          <cell r="L293" t="str">
            <v>Seph O'Connell ( SEOC1 ),Guido Piccoli ( GUPI1 ),Emmanuel Kyei ( EMKY1 )</v>
          </cell>
          <cell r="AA293" t="str">
            <v>Yes</v>
          </cell>
          <cell r="AB293" t="str">
            <v>Yes</v>
          </cell>
          <cell r="AC293" t="str">
            <v>No</v>
          </cell>
          <cell r="AF293" t="str">
            <v>No</v>
          </cell>
          <cell r="AG293" t="str">
            <v>No</v>
          </cell>
          <cell r="AH293" t="e">
            <v>#N/A</v>
          </cell>
        </row>
        <row r="294">
          <cell r="A294" t="str">
            <v>IAR0000436</v>
          </cell>
          <cell r="B294">
            <v>14</v>
          </cell>
          <cell r="C294" t="str">
            <v>Emmanuel Kyei (EMKY1)</v>
          </cell>
          <cell r="D294">
            <v>43195.659236111111</v>
          </cell>
          <cell r="E294" t="str">
            <v>NHS.UK - MyNHS</v>
          </cell>
          <cell r="F294" t="str">
            <v>The My NHS website helps the public and professionals discover performance data on a wide range of health and social care services. The My NHS Open Data platform is a new source of re-usable data on health and care organisations that helps developers, commissioners and the public get data in formats that are free and easy to re-use for their projects and products.</v>
          </cell>
          <cell r="G294">
            <v>42978</v>
          </cell>
          <cell r="I294" t="str">
            <v>Of a confidential or personal nature relating to staff</v>
          </cell>
          <cell r="J294" t="str">
            <v>NHS Choices Live Service (MVS) P0460/03</v>
          </cell>
          <cell r="K294" t="str">
            <v>Andy Callow ( ANCA8 )</v>
          </cell>
          <cell r="L294" t="str">
            <v>Seph O'Connell ( SEOC1 ),Tom Furber ( TOFU1 ),Emmanuel Kyei ( EMKY1 )</v>
          </cell>
          <cell r="M294" t="str">
            <v>Use</v>
          </cell>
          <cell r="O294" t="str">
            <v>Other (Please specify)</v>
          </cell>
          <cell r="P294" t="str">
            <v>Data Controller</v>
          </cell>
          <cell r="S294" t="str">
            <v>Processing is necessary for compliance with a legal obligation to which the controller is subject, Processing is necessary for the performance of a task carried out in the public interest or in the exercise of official authority vested in the controller</v>
          </cell>
          <cell r="V294" t="str">
            <v>Yes</v>
          </cell>
          <cell r="W294" t="str">
            <v>No</v>
          </cell>
          <cell r="X294" t="str">
            <v>Yes</v>
          </cell>
          <cell r="Y294" t="str">
            <v>No</v>
          </cell>
          <cell r="Z294" t="str">
            <v>No</v>
          </cell>
          <cell r="AA294" t="str">
            <v>Yes</v>
          </cell>
          <cell r="AB294" t="str">
            <v>Yes</v>
          </cell>
          <cell r="AC294" t="str">
            <v>No</v>
          </cell>
          <cell r="AD294" t="str">
            <v>8 years</v>
          </cell>
          <cell r="AF294" t="str">
            <v>No</v>
          </cell>
          <cell r="AH294" t="e">
            <v>#N/A</v>
          </cell>
        </row>
        <row r="295">
          <cell r="A295" t="str">
            <v>IAR0000437</v>
          </cell>
          <cell r="B295">
            <v>12</v>
          </cell>
          <cell r="C295" t="str">
            <v>Emmanuel Kyei (EMKY1)</v>
          </cell>
          <cell r="D295">
            <v>43164.445011574076</v>
          </cell>
          <cell r="E295" t="str">
            <v>NHS.UK - Medicines</v>
          </cell>
          <cell r="G295">
            <v>43174</v>
          </cell>
          <cell r="I295" t="str">
            <v>Relating to non- confidential/ non- personal data</v>
          </cell>
          <cell r="J295" t="str">
            <v>NHS Choices Live Service (MVS) P0460/04</v>
          </cell>
          <cell r="K295" t="str">
            <v>Andy Callow ( ANCA8 )</v>
          </cell>
          <cell r="L295" t="str">
            <v>Seph O'Connell ( SEOC1 ),Emmanuel Kyei ( EMKY1 ),Louise Cleaver ( LOCL2 ),Guido Piccoli ( GUPI1 )</v>
          </cell>
          <cell r="W295" t="str">
            <v>No</v>
          </cell>
          <cell r="X295" t="str">
            <v>No</v>
          </cell>
          <cell r="AA295" t="str">
            <v>Yes</v>
          </cell>
          <cell r="AB295" t="str">
            <v>Yes</v>
          </cell>
          <cell r="AC295" t="str">
            <v>No</v>
          </cell>
          <cell r="AF295" t="str">
            <v>No</v>
          </cell>
          <cell r="AG295" t="str">
            <v>No</v>
          </cell>
          <cell r="AH295" t="e">
            <v>#N/A</v>
          </cell>
        </row>
        <row r="296">
          <cell r="A296" t="str">
            <v>IAR0000441</v>
          </cell>
          <cell r="B296">
            <v>7</v>
          </cell>
          <cell r="C296" t="str">
            <v>Emmanuel Kyei (EMKY1)</v>
          </cell>
          <cell r="D296" t="str">
            <v>5/14/2018 2:18:26 PM</v>
          </cell>
          <cell r="E296" t="str">
            <v>NHS.UK Generic Directory of Service</v>
          </cell>
          <cell r="F296" t="str">
            <v>.</v>
          </cell>
          <cell r="I296" t="str">
            <v>Of a confidential or personal nature relating to patients, service users or the public</v>
          </cell>
          <cell r="J296" t="str">
            <v>NHS Choices Live Service (MVS) P0460/04</v>
          </cell>
          <cell r="K296" t="str">
            <v>Andy Callow ( ANCA8 )</v>
          </cell>
          <cell r="L296" t="str">
            <v>Rosalyn Hewitt ( ROHE4 ),Emmanuel Kyei ( EMKY1 ),Seph O'Connell ( SEOC1 )</v>
          </cell>
          <cell r="O296" t="str">
            <v>Other (Please specify)</v>
          </cell>
          <cell r="P296" t="str">
            <v>Data Processor</v>
          </cell>
          <cell r="U296" t="str">
            <v>Yes</v>
          </cell>
          <cell r="W296" t="str">
            <v>No</v>
          </cell>
          <cell r="X296" t="str">
            <v>Yes</v>
          </cell>
          <cell r="Y296" t="str">
            <v>No</v>
          </cell>
          <cell r="Z296" t="str">
            <v>No</v>
          </cell>
          <cell r="AA296" t="str">
            <v>Yes</v>
          </cell>
          <cell r="AB296" t="str">
            <v>Yes</v>
          </cell>
          <cell r="AC296" t="str">
            <v>Not sure</v>
          </cell>
          <cell r="AD296" t="str">
            <v>20 years</v>
          </cell>
          <cell r="AF296" t="str">
            <v>Yes</v>
          </cell>
          <cell r="AG296" t="str">
            <v>No</v>
          </cell>
          <cell r="AH296" t="e">
            <v>#N/A</v>
          </cell>
        </row>
        <row r="297">
          <cell r="A297" t="str">
            <v>IAR0000442</v>
          </cell>
          <cell r="B297">
            <v>5</v>
          </cell>
          <cell r="C297" t="str">
            <v>Emmanuel Kyei (EMKY1)</v>
          </cell>
          <cell r="D297">
            <v>43164.445648148147</v>
          </cell>
          <cell r="E297" t="str">
            <v>NHS.UK - Healthy Eating</v>
          </cell>
          <cell r="G297">
            <v>43174</v>
          </cell>
          <cell r="I297" t="str">
            <v>Relating to non- confidential/ non- personal data</v>
          </cell>
          <cell r="J297" t="str">
            <v>NHS Choices Live Service (MVS) P0460/04</v>
          </cell>
          <cell r="K297" t="str">
            <v>Andy Callow ( ANCA8 )</v>
          </cell>
          <cell r="L297" t="str">
            <v>Seph O'Connell ( SEOC1 )</v>
          </cell>
          <cell r="AA297" t="str">
            <v>Yes</v>
          </cell>
          <cell r="AB297" t="str">
            <v>Yes</v>
          </cell>
          <cell r="AC297" t="str">
            <v>No</v>
          </cell>
          <cell r="AF297" t="str">
            <v>No</v>
          </cell>
          <cell r="AG297" t="str">
            <v>No</v>
          </cell>
          <cell r="AH297" t="e">
            <v>#N/A</v>
          </cell>
        </row>
        <row r="298">
          <cell r="A298" t="str">
            <v>IAR0000443</v>
          </cell>
          <cell r="B298">
            <v>4</v>
          </cell>
          <cell r="C298" t="str">
            <v>Emmanuel Kyei (EMKY1)</v>
          </cell>
          <cell r="D298">
            <v>43164.446006944447</v>
          </cell>
          <cell r="E298" t="str">
            <v>NHS.UK - Choices Network</v>
          </cell>
          <cell r="G298">
            <v>43174</v>
          </cell>
          <cell r="I298" t="str">
            <v>Relating to non- confidential/ non- personal data</v>
          </cell>
          <cell r="J298" t="str">
            <v>NHS Choices Live Service (MVS) P0460/04</v>
          </cell>
          <cell r="K298" t="str">
            <v>Andy Callow ( ANCA8 )</v>
          </cell>
          <cell r="L298" t="str">
            <v>Paul Houghton,Seph O'Connell ( SEOC1 )</v>
          </cell>
          <cell r="AA298" t="str">
            <v>Yes</v>
          </cell>
          <cell r="AB298" t="str">
            <v>Yes</v>
          </cell>
          <cell r="AC298" t="str">
            <v>No</v>
          </cell>
          <cell r="AF298" t="str">
            <v>No</v>
          </cell>
          <cell r="AG298" t="str">
            <v>No</v>
          </cell>
          <cell r="AH298" t="e">
            <v>#N/A</v>
          </cell>
        </row>
        <row r="299">
          <cell r="A299" t="str">
            <v>IAR0000446</v>
          </cell>
          <cell r="B299">
            <v>5</v>
          </cell>
          <cell r="C299" t="str">
            <v>Emmanuel Kyei (EMKY1)</v>
          </cell>
          <cell r="D299">
            <v>43164.447083333333</v>
          </cell>
          <cell r="E299" t="str">
            <v>NHS.UK - Target process</v>
          </cell>
          <cell r="G299">
            <v>43175</v>
          </cell>
          <cell r="I299" t="str">
            <v>Relating to non- confidential/ non- personal data</v>
          </cell>
          <cell r="J299" t="str">
            <v>NHS Choices Live Service (MVS) P0460/04</v>
          </cell>
          <cell r="K299" t="str">
            <v>Andy Callow ( ANCA8 )</v>
          </cell>
          <cell r="L299" t="str">
            <v>Sean Craig,Seph O'Connell ( SEOC1 )</v>
          </cell>
          <cell r="AA299" t="str">
            <v>Yes</v>
          </cell>
          <cell r="AB299" t="str">
            <v>Yes</v>
          </cell>
          <cell r="AC299" t="str">
            <v>No</v>
          </cell>
          <cell r="AF299" t="str">
            <v>No</v>
          </cell>
          <cell r="AG299" t="str">
            <v>No</v>
          </cell>
          <cell r="AH299" t="e">
            <v>#N/A</v>
          </cell>
        </row>
        <row r="300">
          <cell r="A300" t="str">
            <v>IAR0000447</v>
          </cell>
          <cell r="B300">
            <v>8</v>
          </cell>
          <cell r="C300" t="str">
            <v>Emmanuel Kyei (EMKY1)</v>
          </cell>
          <cell r="D300">
            <v>43164.447500000002</v>
          </cell>
          <cell r="E300" t="str">
            <v>NHS.UK - Jira</v>
          </cell>
          <cell r="G300">
            <v>43175</v>
          </cell>
          <cell r="I300" t="str">
            <v>Relating to non- confidential/ non- personal data</v>
          </cell>
          <cell r="J300" t="str">
            <v>NHS Choices Live Service (MVS) P0460/04</v>
          </cell>
          <cell r="K300" t="str">
            <v>Andy Callow ( ANCA8 )</v>
          </cell>
          <cell r="L300" t="str">
            <v>Seph O'Connell ( SEOC1 ),Andy Callow ( ANCA8 )</v>
          </cell>
          <cell r="AA300" t="str">
            <v>Yes</v>
          </cell>
          <cell r="AB300" t="str">
            <v>Yes</v>
          </cell>
          <cell r="AC300" t="str">
            <v>No</v>
          </cell>
          <cell r="AF300" t="str">
            <v>No</v>
          </cell>
          <cell r="AG300" t="str">
            <v>No</v>
          </cell>
          <cell r="AH300" t="e">
            <v>#N/A</v>
          </cell>
        </row>
        <row r="301">
          <cell r="A301" t="str">
            <v>IAR0000448</v>
          </cell>
          <cell r="B301">
            <v>6</v>
          </cell>
          <cell r="C301" t="str">
            <v>Emmanuel Kyei (EMKY1)</v>
          </cell>
          <cell r="D301">
            <v>43164.447881944441</v>
          </cell>
          <cell r="E301" t="str">
            <v>NHS.UK - Confluence</v>
          </cell>
          <cell r="G301">
            <v>43175</v>
          </cell>
          <cell r="I301" t="str">
            <v>Relating to non- confidential/ non- personal data</v>
          </cell>
          <cell r="J301" t="str">
            <v>NHS Choices Live Service (MVS) P0460/04</v>
          </cell>
          <cell r="K301" t="str">
            <v>Andy Callow ( ANCA8 )</v>
          </cell>
          <cell r="L301" t="str">
            <v>Seph O'Connell ( SEOC1 ),Andy Callow ( ANCA8 )</v>
          </cell>
          <cell r="AA301" t="str">
            <v>Yes</v>
          </cell>
          <cell r="AB301" t="str">
            <v>Yes</v>
          </cell>
          <cell r="AC301" t="str">
            <v>Not sure</v>
          </cell>
          <cell r="AF301" t="str">
            <v>No</v>
          </cell>
          <cell r="AG301" t="str">
            <v>No</v>
          </cell>
          <cell r="AH301" t="e">
            <v>#N/A</v>
          </cell>
        </row>
        <row r="302">
          <cell r="A302" t="str">
            <v>IAR0000449</v>
          </cell>
          <cell r="B302">
            <v>5</v>
          </cell>
          <cell r="C302" t="str">
            <v>Emmanuel Kyei (EMKY1)</v>
          </cell>
          <cell r="D302">
            <v>43164.448275462964</v>
          </cell>
          <cell r="E302" t="str">
            <v>NHS.UK - Trello</v>
          </cell>
          <cell r="G302">
            <v>43175</v>
          </cell>
          <cell r="I302" t="str">
            <v>Relating to non- confidential/ non- personal data</v>
          </cell>
          <cell r="J302" t="str">
            <v>NHS Choices Live Service (MVS) P0460/04</v>
          </cell>
          <cell r="K302" t="str">
            <v>Andy Callow ( ANCA8 )</v>
          </cell>
          <cell r="L302" t="str">
            <v>Seph O'Connell ( SEOC1 )</v>
          </cell>
          <cell r="AA302" t="str">
            <v>Yes</v>
          </cell>
          <cell r="AB302" t="str">
            <v>Yes</v>
          </cell>
          <cell r="AC302" t="str">
            <v>No</v>
          </cell>
          <cell r="AF302" t="str">
            <v>No</v>
          </cell>
          <cell r="AG302" t="str">
            <v>No</v>
          </cell>
          <cell r="AH302" t="e">
            <v>#N/A</v>
          </cell>
        </row>
        <row r="303">
          <cell r="A303" t="str">
            <v>IAR0000457</v>
          </cell>
          <cell r="B303">
            <v>5</v>
          </cell>
          <cell r="C303" t="str">
            <v>Emmanuel Kyei (EMKY1)</v>
          </cell>
          <cell r="D303">
            <v>43164.449189814812</v>
          </cell>
          <cell r="E303" t="str">
            <v>NHS.UK - SQL Sentry</v>
          </cell>
          <cell r="G303">
            <v>43175</v>
          </cell>
          <cell r="I303" t="str">
            <v>Relating to non- confidential/ non- personal data</v>
          </cell>
          <cell r="J303" t="str">
            <v>NHS Choices Live Service (MVS) P0460/04</v>
          </cell>
          <cell r="K303" t="str">
            <v>Andy Callow ( ANCA8 )</v>
          </cell>
          <cell r="L303" t="str">
            <v>Paul Houghton,Seph O'Connell ( SEOC1 )</v>
          </cell>
          <cell r="AA303" t="str">
            <v>Yes</v>
          </cell>
          <cell r="AB303" t="str">
            <v>Yes</v>
          </cell>
          <cell r="AC303" t="str">
            <v>No</v>
          </cell>
          <cell r="AF303" t="str">
            <v>No</v>
          </cell>
          <cell r="AG303" t="str">
            <v>No</v>
          </cell>
          <cell r="AH303" t="e">
            <v>#N/A</v>
          </cell>
        </row>
        <row r="304">
          <cell r="A304" t="str">
            <v>IAR0000458</v>
          </cell>
          <cell r="B304">
            <v>4</v>
          </cell>
          <cell r="C304" t="str">
            <v>Emmanuel Kyei (EMKY1)</v>
          </cell>
          <cell r="D304">
            <v>43164.44972222222</v>
          </cell>
          <cell r="E304" t="str">
            <v>NHS.UK - Apache</v>
          </cell>
          <cell r="G304">
            <v>43175</v>
          </cell>
          <cell r="I304" t="str">
            <v>Relating to non- confidential/ non- personal data</v>
          </cell>
          <cell r="J304" t="str">
            <v>NHS Choices Live Service (MVS) P0460/04</v>
          </cell>
          <cell r="K304" t="str">
            <v>Andy Callow ( ANCA8 )</v>
          </cell>
          <cell r="L304" t="str">
            <v>Paul Houghton,Seph O'Connell ( SEOC1 )</v>
          </cell>
          <cell r="AA304" t="str">
            <v>Yes</v>
          </cell>
          <cell r="AB304" t="str">
            <v>Yes</v>
          </cell>
          <cell r="AC304" t="str">
            <v>No</v>
          </cell>
          <cell r="AF304" t="str">
            <v>No</v>
          </cell>
          <cell r="AG304" t="str">
            <v>No</v>
          </cell>
          <cell r="AH304" t="e">
            <v>#N/A</v>
          </cell>
        </row>
        <row r="305">
          <cell r="A305" t="str">
            <v>IAR0000459</v>
          </cell>
          <cell r="B305">
            <v>4</v>
          </cell>
          <cell r="C305" t="str">
            <v>Emmanuel Kyei (EMKY1)</v>
          </cell>
          <cell r="D305">
            <v>43164.450266203705</v>
          </cell>
          <cell r="E305" t="str">
            <v>NHS.UK - NGINX</v>
          </cell>
          <cell r="G305">
            <v>43175</v>
          </cell>
          <cell r="I305" t="str">
            <v>Relating to non- confidential/ non- personal data</v>
          </cell>
          <cell r="J305" t="str">
            <v>NHS Choices Live Service (MVS) P0460/04</v>
          </cell>
          <cell r="K305" t="str">
            <v>Andy Callow ( ANCA8 )</v>
          </cell>
          <cell r="L305" t="str">
            <v>Paul Houghton,Seph O'Connell ( SEOC1 )</v>
          </cell>
          <cell r="AA305" t="str">
            <v>Yes</v>
          </cell>
          <cell r="AB305" t="str">
            <v>Yes</v>
          </cell>
          <cell r="AC305" t="str">
            <v>No</v>
          </cell>
          <cell r="AF305" t="str">
            <v>No</v>
          </cell>
          <cell r="AG305" t="str">
            <v>No</v>
          </cell>
          <cell r="AH305" t="e">
            <v>#N/A</v>
          </cell>
        </row>
        <row r="306">
          <cell r="A306" t="str">
            <v>IAR0000460</v>
          </cell>
          <cell r="B306">
            <v>5</v>
          </cell>
          <cell r="C306" t="str">
            <v>Emmanuel Kyei (EMKY1)</v>
          </cell>
          <cell r="D306">
            <v>43164.450590277775</v>
          </cell>
          <cell r="E306" t="str">
            <v>NHS.UK - Akamai</v>
          </cell>
          <cell r="G306">
            <v>43175</v>
          </cell>
          <cell r="I306" t="str">
            <v>Relating to non- confidential/ non- personal data</v>
          </cell>
          <cell r="J306" t="str">
            <v>NHS Choices Live Service (MVS) P0460/04</v>
          </cell>
          <cell r="K306" t="str">
            <v>Andy Callow ( ANCA8 )</v>
          </cell>
          <cell r="L306" t="str">
            <v>Paul Houghton,Seph O'Connell ( SEOC1 )</v>
          </cell>
          <cell r="AA306" t="str">
            <v>Yes</v>
          </cell>
          <cell r="AB306" t="str">
            <v>Yes</v>
          </cell>
          <cell r="AC306" t="str">
            <v>No</v>
          </cell>
          <cell r="AF306" t="str">
            <v>No</v>
          </cell>
          <cell r="AG306" t="str">
            <v>No</v>
          </cell>
          <cell r="AH306" t="e">
            <v>#N/A</v>
          </cell>
        </row>
        <row r="307">
          <cell r="A307" t="str">
            <v>IAR0000461</v>
          </cell>
          <cell r="B307">
            <v>5</v>
          </cell>
          <cell r="C307" t="str">
            <v>Emmanuel Kyei (EMKY1)</v>
          </cell>
          <cell r="D307">
            <v>43164.450995370367</v>
          </cell>
          <cell r="E307" t="str">
            <v>NHS.UK - Native Azure</v>
          </cell>
          <cell r="G307">
            <v>43175</v>
          </cell>
          <cell r="I307" t="str">
            <v>Relating to non- confidential/ non- personal data</v>
          </cell>
          <cell r="J307" t="str">
            <v>NHS Choices Live Service (MVS) P0460/04</v>
          </cell>
          <cell r="K307" t="str">
            <v>Andy Callow ( ANCA8 )</v>
          </cell>
          <cell r="L307" t="str">
            <v>Paul Houghton,Seph O'Connell ( SEOC1 )</v>
          </cell>
          <cell r="AA307" t="str">
            <v>Yes</v>
          </cell>
          <cell r="AB307" t="str">
            <v>Yes</v>
          </cell>
          <cell r="AC307" t="str">
            <v>No</v>
          </cell>
          <cell r="AF307" t="str">
            <v>No</v>
          </cell>
          <cell r="AG307" t="str">
            <v>No</v>
          </cell>
          <cell r="AH307" t="e">
            <v>#N/A</v>
          </cell>
        </row>
        <row r="308">
          <cell r="A308" t="str">
            <v>IAR0000466</v>
          </cell>
          <cell r="B308">
            <v>4</v>
          </cell>
          <cell r="C308" t="str">
            <v>Emmanuel Kyei (EMKY1)</v>
          </cell>
          <cell r="D308">
            <v>43164.451388888891</v>
          </cell>
          <cell r="E308" t="str">
            <v>NHS.UK - Ansible</v>
          </cell>
          <cell r="G308">
            <v>43175</v>
          </cell>
          <cell r="I308" t="str">
            <v>Relating to non- confidential/ non- personal data</v>
          </cell>
          <cell r="J308" t="str">
            <v>NHS Choices Live Service (MVS) P0460/04</v>
          </cell>
          <cell r="K308" t="str">
            <v>Andy Callow ( ANCA8 )</v>
          </cell>
          <cell r="L308" t="str">
            <v>Paul Houghton,Seph O'Connell ( SEOC1 )</v>
          </cell>
          <cell r="AA308" t="str">
            <v>Yes</v>
          </cell>
          <cell r="AB308" t="str">
            <v>Yes</v>
          </cell>
          <cell r="AC308" t="str">
            <v>No</v>
          </cell>
          <cell r="AF308" t="str">
            <v>No</v>
          </cell>
          <cell r="AG308" t="str">
            <v>No</v>
          </cell>
          <cell r="AH308" t="e">
            <v>#N/A</v>
          </cell>
        </row>
        <row r="309">
          <cell r="A309" t="str">
            <v>IAR0000469</v>
          </cell>
          <cell r="B309">
            <v>4</v>
          </cell>
          <cell r="C309" t="str">
            <v>Emmanuel Kyei (EMKY1)</v>
          </cell>
          <cell r="D309">
            <v>43164.452060185184</v>
          </cell>
          <cell r="E309" t="str">
            <v>NHS.UK - Team Foundation Services</v>
          </cell>
          <cell r="G309">
            <v>43175</v>
          </cell>
          <cell r="I309" t="str">
            <v>Relating to non- confidential/ non- personal data</v>
          </cell>
          <cell r="J309" t="str">
            <v>NHS Choices Live Service (MVS) P0460/04</v>
          </cell>
          <cell r="K309" t="str">
            <v>Andy Callow ( ANCA8 )</v>
          </cell>
          <cell r="L309" t="str">
            <v>Paul Houghton,Seph O'Connell ( SEOC1 )</v>
          </cell>
          <cell r="AA309" t="str">
            <v>Yes</v>
          </cell>
          <cell r="AB309" t="str">
            <v>Yes</v>
          </cell>
          <cell r="AC309" t="str">
            <v>No</v>
          </cell>
          <cell r="AF309" t="str">
            <v>No</v>
          </cell>
          <cell r="AG309" t="str">
            <v>No</v>
          </cell>
          <cell r="AH309" t="e">
            <v>#N/A</v>
          </cell>
        </row>
        <row r="310">
          <cell r="A310" t="str">
            <v>IAR0000471</v>
          </cell>
          <cell r="B310">
            <v>4</v>
          </cell>
          <cell r="C310" t="str">
            <v>Emmanuel Kyei (EMKY1)</v>
          </cell>
          <cell r="D310">
            <v>43164.45244212963</v>
          </cell>
          <cell r="E310" t="str">
            <v>NHS.UK - TeamCity</v>
          </cell>
          <cell r="G310">
            <v>43175</v>
          </cell>
          <cell r="I310" t="str">
            <v>Relating to non- confidential/ non- personal data</v>
          </cell>
          <cell r="J310" t="str">
            <v>NHS Choices Live Service (MVS) P0460/04</v>
          </cell>
          <cell r="K310" t="str">
            <v>Andy Callow ( ANCA8 )</v>
          </cell>
          <cell r="L310" t="str">
            <v>Paul Houghton,Seph O'Connell ( SEOC1 )</v>
          </cell>
          <cell r="AA310" t="str">
            <v>Yes</v>
          </cell>
          <cell r="AB310" t="str">
            <v>Yes</v>
          </cell>
          <cell r="AC310" t="str">
            <v>No</v>
          </cell>
          <cell r="AF310" t="str">
            <v>No</v>
          </cell>
          <cell r="AG310" t="str">
            <v>No</v>
          </cell>
          <cell r="AH310" t="e">
            <v>#N/A</v>
          </cell>
        </row>
        <row r="311">
          <cell r="A311" t="str">
            <v>IAR0000472</v>
          </cell>
          <cell r="B311">
            <v>5</v>
          </cell>
          <cell r="C311" t="str">
            <v>Emmanuel Kyei (EMKY1)</v>
          </cell>
          <cell r="D311">
            <v>43164.452835648146</v>
          </cell>
          <cell r="E311" t="str">
            <v>NHS.UK - Travis</v>
          </cell>
          <cell r="G311">
            <v>43175</v>
          </cell>
          <cell r="I311" t="str">
            <v>Relating to non- confidential/ non- personal data</v>
          </cell>
          <cell r="J311" t="str">
            <v>NHS Choices Live Service (MVS) P0460/04</v>
          </cell>
          <cell r="K311" t="str">
            <v>Andy Callow ( ANCA8 )</v>
          </cell>
          <cell r="L311" t="str">
            <v>Seph O'Connell ( SEOC1 )</v>
          </cell>
          <cell r="AA311" t="str">
            <v>Yes</v>
          </cell>
          <cell r="AB311" t="str">
            <v>Yes</v>
          </cell>
          <cell r="AC311" t="str">
            <v>No</v>
          </cell>
          <cell r="AF311" t="str">
            <v>No</v>
          </cell>
          <cell r="AG311" t="str">
            <v>No</v>
          </cell>
          <cell r="AH311" t="e">
            <v>#N/A</v>
          </cell>
        </row>
        <row r="312">
          <cell r="A312" t="str">
            <v>IAR0000473</v>
          </cell>
          <cell r="B312">
            <v>4</v>
          </cell>
          <cell r="C312" t="str">
            <v>Emmanuel Kyei (EMKY1)</v>
          </cell>
          <cell r="D312">
            <v>43164.453449074077</v>
          </cell>
          <cell r="E312" t="str">
            <v>NHS.UK - Octopus</v>
          </cell>
          <cell r="G312">
            <v>43175</v>
          </cell>
          <cell r="I312" t="str">
            <v>Relating to non- confidential/ non- personal data</v>
          </cell>
          <cell r="J312" t="str">
            <v>NHS Choices Live Service (MVS) P0460/04</v>
          </cell>
          <cell r="K312" t="str">
            <v>Andy Callow ( ANCA8 )</v>
          </cell>
          <cell r="L312" t="str">
            <v>Paul Houghton,Seph O'Connell ( SEOC1 )</v>
          </cell>
          <cell r="AA312" t="str">
            <v>Yes</v>
          </cell>
          <cell r="AB312" t="str">
            <v>Yes</v>
          </cell>
          <cell r="AC312" t="str">
            <v>No</v>
          </cell>
          <cell r="AF312" t="str">
            <v>No</v>
          </cell>
          <cell r="AG312" t="str">
            <v>No</v>
          </cell>
          <cell r="AH312" t="e">
            <v>#N/A</v>
          </cell>
        </row>
        <row r="313">
          <cell r="A313" t="str">
            <v>IAR0000474</v>
          </cell>
          <cell r="B313">
            <v>6</v>
          </cell>
          <cell r="C313" t="str">
            <v>Emmanuel Kyei (EMKY1)</v>
          </cell>
          <cell r="D313">
            <v>43164.453842592593</v>
          </cell>
          <cell r="E313" t="str">
            <v>NHS.UK - Docker</v>
          </cell>
          <cell r="G313">
            <v>43175</v>
          </cell>
          <cell r="I313" t="str">
            <v>Relating to non- confidential/ non- personal data</v>
          </cell>
          <cell r="J313" t="str">
            <v>NHS Choices Live Service (MVS) P0460/04</v>
          </cell>
          <cell r="K313" t="str">
            <v>Andy Callow ( ANCA8 )</v>
          </cell>
          <cell r="L313" t="str">
            <v>Paul Houghton,Seph O'Connell ( SEOC1 )</v>
          </cell>
          <cell r="AA313" t="str">
            <v>Yes</v>
          </cell>
          <cell r="AB313" t="str">
            <v>Yes</v>
          </cell>
          <cell r="AC313" t="str">
            <v>No</v>
          </cell>
          <cell r="AF313" t="str">
            <v>No</v>
          </cell>
          <cell r="AG313" t="str">
            <v>No</v>
          </cell>
          <cell r="AH313" t="e">
            <v>#N/A</v>
          </cell>
        </row>
        <row r="314">
          <cell r="A314" t="str">
            <v>IAR0000475</v>
          </cell>
          <cell r="B314">
            <v>5</v>
          </cell>
          <cell r="C314" t="str">
            <v>Emmanuel Kyei (EMKY1)</v>
          </cell>
          <cell r="D314">
            <v>43164.575983796298</v>
          </cell>
          <cell r="E314" t="str">
            <v>NHS.UK - Rancher</v>
          </cell>
          <cell r="F314" t="str">
            <v>Deployment and management environment for Docker containers</v>
          </cell>
          <cell r="G314">
            <v>43175</v>
          </cell>
          <cell r="I314" t="str">
            <v>Relating to non- confidential/ non- personal data</v>
          </cell>
          <cell r="J314" t="str">
            <v>NHS Choices Live Service (MVS) P0460/04</v>
          </cell>
          <cell r="K314" t="str">
            <v>Andy Callow ( ANCA8 )</v>
          </cell>
          <cell r="L314" t="str">
            <v>Paul Houghton,Seph O'Connell ( SEOC1 ),Emmanuel Kyei ( EMKY1 )</v>
          </cell>
          <cell r="AA314" t="str">
            <v>Yes</v>
          </cell>
          <cell r="AB314" t="str">
            <v>Yes</v>
          </cell>
          <cell r="AC314" t="str">
            <v>No</v>
          </cell>
          <cell r="AF314" t="str">
            <v>No</v>
          </cell>
          <cell r="AG314" t="str">
            <v>No</v>
          </cell>
          <cell r="AH314" t="e">
            <v>#N/A</v>
          </cell>
        </row>
        <row r="315">
          <cell r="A315" t="str">
            <v>IAR0000478</v>
          </cell>
          <cell r="B315">
            <v>6</v>
          </cell>
          <cell r="C315" t="str">
            <v>Emmanuel Kyei (EMKY1)</v>
          </cell>
          <cell r="D315">
            <v>43164.454687500001</v>
          </cell>
          <cell r="E315" t="str">
            <v>NHS.UK - Vagrant</v>
          </cell>
          <cell r="G315">
            <v>43175</v>
          </cell>
          <cell r="I315" t="str">
            <v>Relating to non- confidential/ non- personal data</v>
          </cell>
          <cell r="J315" t="str">
            <v>NHS Choices Live Service (MVS) P0460/04</v>
          </cell>
          <cell r="K315" t="str">
            <v>Andy Callow ( ANCA8 )</v>
          </cell>
          <cell r="L315" t="str">
            <v>Seph O'Connell ( SEOC1 )</v>
          </cell>
          <cell r="AA315" t="str">
            <v>Yes</v>
          </cell>
          <cell r="AB315" t="str">
            <v>Yes</v>
          </cell>
          <cell r="AC315" t="str">
            <v>No</v>
          </cell>
          <cell r="AF315" t="str">
            <v>No</v>
          </cell>
          <cell r="AG315" t="str">
            <v>No</v>
          </cell>
          <cell r="AH315" t="e">
            <v>#N/A</v>
          </cell>
        </row>
        <row r="316">
          <cell r="A316" t="str">
            <v>IAR0000479</v>
          </cell>
          <cell r="B316">
            <v>6</v>
          </cell>
          <cell r="C316" t="str">
            <v>Emmanuel Kyei (EMKY1)</v>
          </cell>
          <cell r="D316">
            <v>43164.455104166664</v>
          </cell>
          <cell r="E316" t="str">
            <v>NHS.UK - Pleasant</v>
          </cell>
          <cell r="F316" t="str">
            <v>Password Management Server</v>
          </cell>
          <cell r="G316">
            <v>43175</v>
          </cell>
          <cell r="I316" t="str">
            <v>Relating to non- confidential/ non- personal data</v>
          </cell>
          <cell r="J316" t="str">
            <v>NHS Choices Live Service (MVS) P0460/04</v>
          </cell>
          <cell r="K316" t="str">
            <v>Andy Callow ( ANCA8 )</v>
          </cell>
          <cell r="L316" t="str">
            <v>Seph O'Connell ( SEOC1 ),Emmanuel Kyei ( EMKY1 )</v>
          </cell>
          <cell r="AA316" t="str">
            <v>Yes</v>
          </cell>
          <cell r="AB316" t="str">
            <v>Yes</v>
          </cell>
          <cell r="AC316" t="str">
            <v>No</v>
          </cell>
          <cell r="AF316" t="str">
            <v>No</v>
          </cell>
          <cell r="AG316" t="str">
            <v>No</v>
          </cell>
          <cell r="AH316" t="e">
            <v>#N/A</v>
          </cell>
        </row>
        <row r="317">
          <cell r="A317" t="str">
            <v>IAR0000480</v>
          </cell>
          <cell r="B317">
            <v>5</v>
          </cell>
          <cell r="C317" t="str">
            <v>Emmanuel Kyei (EMKY1)</v>
          </cell>
          <cell r="D317">
            <v>43164.45548611111</v>
          </cell>
          <cell r="E317" t="str">
            <v>NHS.UK - Umbraco</v>
          </cell>
          <cell r="G317">
            <v>43175</v>
          </cell>
          <cell r="I317" t="str">
            <v>Relating to non- confidential/ non- personal data</v>
          </cell>
          <cell r="J317" t="str">
            <v>NHS Choices Live Service (MVS) P0460/04</v>
          </cell>
          <cell r="K317" t="str">
            <v>Andy Callow ( ANCA8 )</v>
          </cell>
          <cell r="L317" t="str">
            <v>Seph O'Connell ( SEOC1 )</v>
          </cell>
          <cell r="AA317" t="str">
            <v>Yes</v>
          </cell>
          <cell r="AB317" t="str">
            <v>Yes</v>
          </cell>
          <cell r="AC317" t="str">
            <v>No</v>
          </cell>
          <cell r="AF317" t="str">
            <v>No</v>
          </cell>
          <cell r="AG317" t="str">
            <v>No</v>
          </cell>
          <cell r="AH317" t="e">
            <v>#N/A</v>
          </cell>
        </row>
        <row r="318">
          <cell r="A318" t="str">
            <v>IAR0000482</v>
          </cell>
          <cell r="B318">
            <v>5</v>
          </cell>
          <cell r="C318" t="str">
            <v>Emmanuel Kyei (EMKY1)</v>
          </cell>
          <cell r="D318">
            <v>43164.455821759257</v>
          </cell>
          <cell r="E318" t="str">
            <v>NHS.UK - SonarCube</v>
          </cell>
          <cell r="G318">
            <v>43175</v>
          </cell>
          <cell r="I318" t="str">
            <v>Relating to non- confidential/ non- personal data</v>
          </cell>
          <cell r="J318" t="str">
            <v>NHS Choices Live Service (MVS) P0460/04</v>
          </cell>
          <cell r="K318" t="str">
            <v>Andy Callow ( ANCA8 )</v>
          </cell>
          <cell r="L318" t="str">
            <v>Seph O'Connell ( SEOC1 )</v>
          </cell>
          <cell r="AA318" t="str">
            <v>Yes</v>
          </cell>
          <cell r="AB318" t="str">
            <v>Yes</v>
          </cell>
          <cell r="AC318" t="str">
            <v>No</v>
          </cell>
          <cell r="AF318" t="str">
            <v>No</v>
          </cell>
          <cell r="AG318" t="str">
            <v>No</v>
          </cell>
          <cell r="AH318" t="e">
            <v>#N/A</v>
          </cell>
        </row>
        <row r="319">
          <cell r="A319" t="str">
            <v>IAR0000484</v>
          </cell>
          <cell r="B319">
            <v>4</v>
          </cell>
          <cell r="C319" t="str">
            <v>Emmanuel Kyei (EMKY1)</v>
          </cell>
          <cell r="D319">
            <v>43164.456354166665</v>
          </cell>
          <cell r="E319" t="str">
            <v>NHS.UK - JMeter</v>
          </cell>
          <cell r="G319">
            <v>43175</v>
          </cell>
          <cell r="I319" t="str">
            <v>Relating to non- confidential/ non- personal data</v>
          </cell>
          <cell r="J319" t="str">
            <v>NHS Choices Live Service (MVS) P0460/04</v>
          </cell>
          <cell r="K319" t="str">
            <v>Andy Callow ( ANCA8 )</v>
          </cell>
          <cell r="L319" t="str">
            <v>Paul Houghton,Seph O'Connell ( SEOC1 )</v>
          </cell>
          <cell r="AA319" t="str">
            <v>Yes</v>
          </cell>
          <cell r="AB319" t="str">
            <v>Yes</v>
          </cell>
          <cell r="AC319" t="str">
            <v>No</v>
          </cell>
          <cell r="AF319" t="str">
            <v>No</v>
          </cell>
          <cell r="AG319" t="str">
            <v>No</v>
          </cell>
          <cell r="AH319" t="e">
            <v>#N/A</v>
          </cell>
        </row>
        <row r="320">
          <cell r="A320" t="str">
            <v>IAR0000485</v>
          </cell>
          <cell r="B320">
            <v>5</v>
          </cell>
          <cell r="C320" t="str">
            <v>Emmanuel Kyei (EMKY1)</v>
          </cell>
          <cell r="D320">
            <v>43164.456817129627</v>
          </cell>
          <cell r="E320" t="str">
            <v>NHS.UK - BlazeMeter</v>
          </cell>
          <cell r="G320">
            <v>43175</v>
          </cell>
          <cell r="I320" t="str">
            <v>Relating to non- confidential/ non- personal data</v>
          </cell>
          <cell r="J320" t="str">
            <v>NHS Choices Live Service (MVS) P0460/04</v>
          </cell>
          <cell r="K320" t="str">
            <v>Andy Callow ( ANCA8 )</v>
          </cell>
          <cell r="L320" t="str">
            <v>Seph O'Connell ( SEOC1 )</v>
          </cell>
          <cell r="AA320" t="str">
            <v>Yes</v>
          </cell>
          <cell r="AB320" t="str">
            <v>Yes</v>
          </cell>
          <cell r="AC320" t="str">
            <v>Not sure</v>
          </cell>
          <cell r="AF320" t="str">
            <v>No</v>
          </cell>
          <cell r="AG320" t="str">
            <v>No</v>
          </cell>
          <cell r="AH320" t="e">
            <v>#N/A</v>
          </cell>
        </row>
        <row r="321">
          <cell r="A321" t="str">
            <v>IAR0000486</v>
          </cell>
          <cell r="B321">
            <v>4</v>
          </cell>
          <cell r="C321" t="str">
            <v>Emmanuel Kyei (EMKY1)</v>
          </cell>
          <cell r="D321">
            <v>43164.457256944443</v>
          </cell>
          <cell r="E321" t="str">
            <v>NHS.UK - Funnelback</v>
          </cell>
          <cell r="G321">
            <v>43175</v>
          </cell>
          <cell r="I321" t="str">
            <v>Relating to non- confidential/ non- personal data</v>
          </cell>
          <cell r="J321" t="str">
            <v>NHS Choices Live Service (MVS) P0460/04</v>
          </cell>
          <cell r="K321" t="str">
            <v>Andy Callow ( ANCA8 )</v>
          </cell>
          <cell r="L321" t="str">
            <v>Paul Houghton,Seph O'Connell ( SEOC1 )</v>
          </cell>
          <cell r="AA321" t="str">
            <v>Yes</v>
          </cell>
          <cell r="AB321" t="str">
            <v>Yes</v>
          </cell>
          <cell r="AC321" t="str">
            <v>No</v>
          </cell>
          <cell r="AF321" t="str">
            <v>No</v>
          </cell>
          <cell r="AG321" t="str">
            <v>No</v>
          </cell>
          <cell r="AH321" t="e">
            <v>#N/A</v>
          </cell>
        </row>
        <row r="322">
          <cell r="A322" t="str">
            <v>IAR0000487</v>
          </cell>
          <cell r="B322">
            <v>7</v>
          </cell>
          <cell r="C322" t="str">
            <v>Jane Moore (JAMO2)</v>
          </cell>
          <cell r="D322" t="str">
            <v>4/19/2018 2:49:24 PM</v>
          </cell>
          <cell r="E322" t="str">
            <v>CRM Customer Relationship Management system</v>
          </cell>
          <cell r="F322" t="str">
            <v xml:space="preserve">CRM is currently used as a contact and enquiry management tool for the contact centre, for the DARS (data access request service) to track customer applications, for the HSCN Connection Agreement process and for a number of other stakeholder engagement activities. </v>
          </cell>
          <cell r="G322">
            <v>2006</v>
          </cell>
          <cell r="I322" t="str">
            <v>Of a confidential or personal nature relating to patients, service users or the public</v>
          </cell>
          <cell r="J322" t="str">
            <v>NHS Digital Contact Centre Activities P0403/01</v>
          </cell>
          <cell r="K322" t="str">
            <v>Jane Moore ( JAMO2 )</v>
          </cell>
          <cell r="M322" t="str">
            <v>Recording</v>
          </cell>
          <cell r="O322" t="str">
            <v>Commencement order</v>
          </cell>
          <cell r="P322" t="str">
            <v>Data Controller</v>
          </cell>
          <cell r="S322" t="str">
            <v>Processing is necessary for the performance of a task carried out in the public interest or in the exercise of official authority vested in the controller</v>
          </cell>
          <cell r="V322" t="str">
            <v>Yes</v>
          </cell>
          <cell r="W322" t="str">
            <v>No</v>
          </cell>
          <cell r="X322" t="str">
            <v>Yes</v>
          </cell>
          <cell r="Y322" t="str">
            <v>No</v>
          </cell>
          <cell r="Z322" t="str">
            <v>Yes</v>
          </cell>
          <cell r="AA322" t="str">
            <v>Yes</v>
          </cell>
          <cell r="AB322" t="str">
            <v>Yes</v>
          </cell>
          <cell r="AC322" t="str">
            <v>Yes</v>
          </cell>
          <cell r="AD322" t="str">
            <v>3 years</v>
          </cell>
          <cell r="AF322" t="str">
            <v>Yes</v>
          </cell>
          <cell r="AH322" t="str">
            <v>IAR0000487</v>
          </cell>
        </row>
        <row r="323">
          <cell r="A323" t="str">
            <v>IAR0000489</v>
          </cell>
          <cell r="B323">
            <v>7</v>
          </cell>
          <cell r="C323" t="str">
            <v>Emmanuel Kyei (EMKY1)</v>
          </cell>
          <cell r="D323">
            <v>43164.457962962966</v>
          </cell>
          <cell r="E323" t="str">
            <v>NHS.UK - MySQL</v>
          </cell>
          <cell r="G323">
            <v>43175</v>
          </cell>
          <cell r="I323" t="str">
            <v>Relating to non- confidential/ non- personal data</v>
          </cell>
          <cell r="J323" t="str">
            <v>NHS Choices Live Service (MVS) P0460/04</v>
          </cell>
          <cell r="K323" t="str">
            <v>Andy Callow ( ANCA8 )</v>
          </cell>
          <cell r="L323" t="str">
            <v>Seph O'Connell ( SEOC1 )</v>
          </cell>
          <cell r="AA323" t="str">
            <v>Yes</v>
          </cell>
          <cell r="AB323" t="str">
            <v>Yes</v>
          </cell>
          <cell r="AC323" t="str">
            <v>No</v>
          </cell>
          <cell r="AF323" t="str">
            <v>No</v>
          </cell>
          <cell r="AG323" t="str">
            <v>No</v>
          </cell>
          <cell r="AH323" t="e">
            <v>#N/A</v>
          </cell>
        </row>
        <row r="324">
          <cell r="A324" t="str">
            <v>IAR0000494</v>
          </cell>
          <cell r="B324">
            <v>7</v>
          </cell>
          <cell r="C324" t="str">
            <v>Emmanuel Kyei (EMKY1)</v>
          </cell>
          <cell r="D324">
            <v>43164.458379629628</v>
          </cell>
          <cell r="E324" t="str">
            <v>NHS.UK - Bing Maps</v>
          </cell>
          <cell r="G324">
            <v>43175</v>
          </cell>
          <cell r="I324" t="str">
            <v>Relating to non- confidential/ non- personal data</v>
          </cell>
          <cell r="J324" t="str">
            <v>NHS Choices Live Service (MVS) P0460/04</v>
          </cell>
          <cell r="K324" t="str">
            <v>Andy Callow ( ANCA8 )</v>
          </cell>
          <cell r="L324" t="str">
            <v>Seph O'Connell ( SEOC1 )</v>
          </cell>
          <cell r="AA324" t="str">
            <v>Yes</v>
          </cell>
          <cell r="AB324" t="str">
            <v>Yes</v>
          </cell>
          <cell r="AC324" t="str">
            <v>No</v>
          </cell>
          <cell r="AF324" t="str">
            <v>No</v>
          </cell>
          <cell r="AG324" t="str">
            <v>No</v>
          </cell>
          <cell r="AH324" t="e">
            <v>#N/A</v>
          </cell>
        </row>
        <row r="325">
          <cell r="A325" t="str">
            <v>IAR0000495</v>
          </cell>
          <cell r="B325">
            <v>6</v>
          </cell>
          <cell r="C325" t="str">
            <v>Emmanuel Kyei (EMKY1)</v>
          </cell>
          <cell r="D325">
            <v>43164.458773148152</v>
          </cell>
          <cell r="E325" t="str">
            <v>NHS.UK - getaddress</v>
          </cell>
          <cell r="G325">
            <v>43178</v>
          </cell>
          <cell r="I325" t="str">
            <v>Relating to non- confidential/ non- personal data</v>
          </cell>
          <cell r="J325" t="str">
            <v>NHS Choices Live Service (MVS) P0460/04</v>
          </cell>
          <cell r="K325" t="str">
            <v>Andy Callow ( ANCA8 )</v>
          </cell>
          <cell r="L325" t="str">
            <v>Seph O'Connell ( SEOC1 )</v>
          </cell>
          <cell r="AA325" t="str">
            <v>Yes</v>
          </cell>
          <cell r="AB325" t="str">
            <v>Yes</v>
          </cell>
          <cell r="AC325" t="str">
            <v>No</v>
          </cell>
          <cell r="AF325" t="str">
            <v>No</v>
          </cell>
          <cell r="AG325" t="str">
            <v>No</v>
          </cell>
          <cell r="AH325" t="e">
            <v>#N/A</v>
          </cell>
        </row>
        <row r="326">
          <cell r="A326" t="str">
            <v>IAR0000496</v>
          </cell>
          <cell r="B326">
            <v>4</v>
          </cell>
          <cell r="C326" t="str">
            <v>Emmanuel Kyei (EMKY1)</v>
          </cell>
          <cell r="D326" t="str">
            <v>4/30/2018 10:19:47 AM</v>
          </cell>
          <cell r="E326" t="str">
            <v>To Be Removed NHS.UK - Address Base</v>
          </cell>
          <cell r="G326">
            <v>43178</v>
          </cell>
          <cell r="I326" t="str">
            <v>Relating to non- confidential/ non- personal data</v>
          </cell>
          <cell r="J326" t="str">
            <v>NHS Choices Live Service (MVS) P0460/04</v>
          </cell>
          <cell r="K326" t="str">
            <v>Andy Callow ( ANCA8 )</v>
          </cell>
          <cell r="L326" t="str">
            <v>Seph O'Connell ( SEOC1 )</v>
          </cell>
          <cell r="AA326" t="str">
            <v>No</v>
          </cell>
          <cell r="AB326" t="str">
            <v>Yes</v>
          </cell>
          <cell r="AC326" t="str">
            <v>No</v>
          </cell>
          <cell r="AF326" t="str">
            <v>No</v>
          </cell>
          <cell r="AG326" t="str">
            <v>No</v>
          </cell>
          <cell r="AH326" t="e">
            <v>#N/A</v>
          </cell>
        </row>
        <row r="327">
          <cell r="A327" t="str">
            <v>IAR0000497</v>
          </cell>
          <cell r="B327">
            <v>6</v>
          </cell>
          <cell r="C327" t="str">
            <v>Emmanuel Kyei (EMKY1)</v>
          </cell>
          <cell r="D327">
            <v>43164.459340277775</v>
          </cell>
          <cell r="E327" t="str">
            <v>NHS.UK - Elastic Search</v>
          </cell>
          <cell r="G327">
            <v>43178</v>
          </cell>
          <cell r="I327" t="str">
            <v>Relating to non- confidential/ non- personal data</v>
          </cell>
          <cell r="J327" t="str">
            <v>NHS Choices Live Service (MVS) P0460/04</v>
          </cell>
          <cell r="K327" t="str">
            <v>Andy Callow ( ANCA8 )</v>
          </cell>
          <cell r="L327" t="str">
            <v>Seph O'Connell ( SEOC1 )</v>
          </cell>
          <cell r="AA327" t="str">
            <v>Yes</v>
          </cell>
          <cell r="AB327" t="str">
            <v>Yes</v>
          </cell>
          <cell r="AC327" t="str">
            <v>Not sure</v>
          </cell>
          <cell r="AF327" t="str">
            <v>No</v>
          </cell>
          <cell r="AG327" t="str">
            <v>No</v>
          </cell>
          <cell r="AH327" t="e">
            <v>#N/A</v>
          </cell>
        </row>
        <row r="328">
          <cell r="A328" t="str">
            <v>IAR0000498</v>
          </cell>
          <cell r="B328">
            <v>5</v>
          </cell>
          <cell r="C328" t="str">
            <v>Emmanuel Kyei (EMKY1)</v>
          </cell>
          <cell r="D328">
            <v>43164.418738425928</v>
          </cell>
          <cell r="E328" t="str">
            <v>NHS.UK - Linoit</v>
          </cell>
          <cell r="F328" t="str">
            <v>Sticky Note and Sharing</v>
          </cell>
          <cell r="G328">
            <v>43178</v>
          </cell>
          <cell r="I328" t="str">
            <v>Relating to non- confidential/ non- personal data</v>
          </cell>
          <cell r="J328" t="str">
            <v>NHS Choices Live Service (MVS) P0460/04</v>
          </cell>
          <cell r="K328" t="str">
            <v>Andy Callow ( ANCA8 )</v>
          </cell>
          <cell r="L328" t="str">
            <v>Seph O'Connell ( SEOC1 )</v>
          </cell>
          <cell r="AA328" t="str">
            <v>Yes</v>
          </cell>
          <cell r="AB328" t="str">
            <v>Yes</v>
          </cell>
          <cell r="AC328" t="str">
            <v>No</v>
          </cell>
          <cell r="AF328" t="str">
            <v>No</v>
          </cell>
          <cell r="AG328" t="str">
            <v>No</v>
          </cell>
          <cell r="AH328" t="e">
            <v>#N/A</v>
          </cell>
        </row>
        <row r="329">
          <cell r="A329" t="str">
            <v>IAR0000500</v>
          </cell>
          <cell r="B329">
            <v>4</v>
          </cell>
          <cell r="C329" t="str">
            <v>Emmanuel Kyei (EMKY1)</v>
          </cell>
          <cell r="D329">
            <v>43164.460185185184</v>
          </cell>
          <cell r="E329" t="str">
            <v>NHS.UK - HAProxy</v>
          </cell>
          <cell r="F329" t="str">
            <v>Load Balancer</v>
          </cell>
          <cell r="G329">
            <v>43178</v>
          </cell>
          <cell r="I329" t="str">
            <v>Relating to non- confidential/ non- personal data</v>
          </cell>
          <cell r="J329" t="str">
            <v>NHS Choices Live Service (MVS) P0460/04</v>
          </cell>
          <cell r="K329" t="str">
            <v>Andy Callow ( ANCA8 )</v>
          </cell>
          <cell r="L329" t="str">
            <v>Paul Houghton,Seph O'Connell ( SEOC1 )</v>
          </cell>
          <cell r="AA329" t="str">
            <v>Yes</v>
          </cell>
          <cell r="AB329" t="str">
            <v>Yes</v>
          </cell>
          <cell r="AC329" t="str">
            <v>No</v>
          </cell>
          <cell r="AF329" t="str">
            <v>No</v>
          </cell>
          <cell r="AG329" t="str">
            <v>No</v>
          </cell>
          <cell r="AH329" t="e">
            <v>#N/A</v>
          </cell>
        </row>
        <row r="330">
          <cell r="A330" t="str">
            <v>IAR0000501</v>
          </cell>
          <cell r="B330">
            <v>8</v>
          </cell>
          <cell r="C330" t="str">
            <v>Kathryn Anderson (KAAN3)</v>
          </cell>
          <cell r="D330" t="str">
            <v>5/15/2018 2:02:56 PM</v>
          </cell>
          <cell r="E330" t="str">
            <v>DNS Contact Information</v>
          </cell>
          <cell r="F330" t="str">
            <v xml:space="preserve">As part of the process and ongoing operational activity undertaken by the DNS Function, they have a requirement to contact and work closely with Organisations who consume DNS Services provisioned by NHS Digital. As a consequence, the DNS Function hold a list of Contacts within each of these Organisations. The Information Asset consists a small number of Personally Identifiable Data Items (Name, Address, Postcode, Email Address, Mobile Phone Number). _x000D_
_x000D_
Data Items are used by the Authority for; 1) contact to be made to undertake discussions about DNS Services; 2) implementation of new DNS Services; 3) resolution of Incidents and issues related to DNS._x000D_
_x000D_
Customers are aware that the DNS Team hold their Personal Data for the purposes above._x000D_
</v>
          </cell>
          <cell r="G330">
            <v>38869</v>
          </cell>
          <cell r="I330" t="str">
            <v>Of a confidential or personal nature relating to patients, service users or the public</v>
          </cell>
          <cell r="J330" t="str">
            <v>Deployment Issue Resolution P0046/03</v>
          </cell>
          <cell r="K330" t="str">
            <v>Tony Glenholmes ( ANGL )</v>
          </cell>
          <cell r="O330" t="str">
            <v>Direction (s.254 of Health &amp;amp; Social Care Act 2012)</v>
          </cell>
          <cell r="P330" t="str">
            <v>Data Controller</v>
          </cell>
          <cell r="S330" t="str">
            <v>Processing is necessary for the performance of a task carried out in the public interest or in the exercise of official authority vested in the controller</v>
          </cell>
          <cell r="V330" t="str">
            <v>Yes</v>
          </cell>
          <cell r="W330" t="str">
            <v>No</v>
          </cell>
          <cell r="X330" t="str">
            <v>Yes</v>
          </cell>
          <cell r="Y330" t="str">
            <v>No</v>
          </cell>
          <cell r="Z330" t="str">
            <v>Yes</v>
          </cell>
          <cell r="AA330" t="str">
            <v>Yes</v>
          </cell>
          <cell r="AB330" t="str">
            <v>Yes</v>
          </cell>
          <cell r="AC330" t="str">
            <v>Yes</v>
          </cell>
          <cell r="AD330" t="str">
            <v>Exception (Please specify)</v>
          </cell>
          <cell r="AE330" t="str">
            <v>The DNS Contact list is continually updated based on the 'live' Services provided by the DNS Team - Customers who no longer consume DNS Services are removed from the list. Customer Contact information is required / retained for the duration of an Organisations consumption of DNS Services.</v>
          </cell>
          <cell r="AF330" t="str">
            <v>No</v>
          </cell>
          <cell r="AH330" t="str">
            <v>IAR0000501</v>
          </cell>
        </row>
        <row r="331">
          <cell r="A331" t="str">
            <v>IAR0000502</v>
          </cell>
          <cell r="B331">
            <v>9</v>
          </cell>
          <cell r="C331" t="str">
            <v>Tony Glenholmes (ANGL)</v>
          </cell>
          <cell r="D331" t="str">
            <v>4/23/2018 10:10:29 AM</v>
          </cell>
          <cell r="E331" t="str">
            <v>IPAM (Organisation Contact Data)</v>
          </cell>
          <cell r="F331" t="str">
            <v xml:space="preserve">As part of the process and ongoing operational activity undertaken by the IPAM Function they have a requirement to contact and work closely with Organisations who consume IP Addresses / Services provisioned by NHS Digital. As a consequence the IPAM Function hold Contact details for each of these Organisations. The Information Asset consists a small number of Personal Data Items (Name, Address, Postcode, Email Address, Mobile Phone Number)._x000D_
_x000D_
Customers provided this information to the Authority to enable; contact to be made to undertake discussions about IP Services; implementation of new IP Services; _x000D_
• resolution of Incidents and issues related to IP Addressing; _x000D_
_x000D_
Customers are aware that the IP Team hold their Personal Data for the purposes above._x000D_
</v>
          </cell>
          <cell r="G331">
            <v>38718</v>
          </cell>
          <cell r="I331" t="str">
            <v>Of a confidential or personal nature relating to patients, service users or the public</v>
          </cell>
          <cell r="J331" t="str">
            <v>Deployment Issue Resolution P0046/03</v>
          </cell>
          <cell r="K331" t="str">
            <v>Tony Glenholmes ( ANGL )</v>
          </cell>
          <cell r="O331" t="str">
            <v>Direction (s.254 of Health &amp;amp; Social Care Act 2012)</v>
          </cell>
          <cell r="P331" t="str">
            <v>Data Controller</v>
          </cell>
          <cell r="S331" t="str">
            <v>Processing is necessary for the performance of a task carried out in the public interest or in the exercise of official authority vested in the controller</v>
          </cell>
          <cell r="V331" t="str">
            <v>Yes</v>
          </cell>
          <cell r="W331" t="str">
            <v>No</v>
          </cell>
          <cell r="X331" t="str">
            <v>Yes</v>
          </cell>
          <cell r="Y331" t="str">
            <v>No</v>
          </cell>
          <cell r="Z331" t="str">
            <v>Yes</v>
          </cell>
          <cell r="AA331" t="str">
            <v>Yes</v>
          </cell>
          <cell r="AB331" t="str">
            <v>Yes</v>
          </cell>
          <cell r="AC331" t="str">
            <v>Yes</v>
          </cell>
          <cell r="AD331" t="str">
            <v>Exception (Please specify)</v>
          </cell>
          <cell r="AE331" t="str">
            <v>The IPAM Customer Contact details are continually updated based on the 'live' Services provided by the Authority - Customers who no longer consume IP Services are removed from the database following recovery / change of personnel details. Customer data is retained for the duration of Live IP Services.</v>
          </cell>
          <cell r="AF331" t="str">
            <v>No</v>
          </cell>
          <cell r="AH331" t="str">
            <v>IAR0000502</v>
          </cell>
        </row>
        <row r="332">
          <cell r="A332" t="str">
            <v>IAR0000503</v>
          </cell>
          <cell r="B332">
            <v>4</v>
          </cell>
          <cell r="C332" t="str">
            <v>Sikander Ali (SIAL3)</v>
          </cell>
          <cell r="D332">
            <v>43348.475648148145</v>
          </cell>
          <cell r="E332" t="str">
            <v>DCT - Stoptober</v>
          </cell>
          <cell r="F332" t="str">
            <v xml:space="preserve">PHE Campaign Site. Public Health England have assigned NHS Digital to build the interface for the website and act as the data processor. They have also assigned a third party called Paragon to collect the data. Public Health England are the data controller in this instance. </v>
          </cell>
          <cell r="I332" t="str">
            <v>Other confidential or personal data (e.g. finance or contracts etc)</v>
          </cell>
          <cell r="J332" t="str">
            <v>NHS Choices Campaigns P0460/02</v>
          </cell>
          <cell r="K332" t="str">
            <v>Andy Callow ( ANCA8 )</v>
          </cell>
          <cell r="L332" t="str">
            <v>Sikander Ali ( SIAL3 ),Seph O'Connell ( SEOC1 ),Emmanuel Kyei ( EMKY1 )</v>
          </cell>
          <cell r="P332" t="str">
            <v>Data Processor</v>
          </cell>
          <cell r="U332" t="str">
            <v>No</v>
          </cell>
          <cell r="AA332" t="str">
            <v>Yes</v>
          </cell>
          <cell r="AB332" t="str">
            <v>Yes</v>
          </cell>
          <cell r="AC332" t="str">
            <v>No</v>
          </cell>
          <cell r="AF332" t="str">
            <v>No</v>
          </cell>
          <cell r="AG332" t="str">
            <v>No</v>
          </cell>
          <cell r="AH332" t="e">
            <v>#N/A</v>
          </cell>
        </row>
        <row r="333">
          <cell r="A333" t="str">
            <v>IAR0000504</v>
          </cell>
          <cell r="B333">
            <v>4</v>
          </cell>
          <cell r="C333" t="str">
            <v>Sikander Ali (SIAL3)</v>
          </cell>
          <cell r="D333">
            <v>43348.476412037038</v>
          </cell>
          <cell r="E333" t="str">
            <v>DCT - Active 10</v>
          </cell>
          <cell r="F333" t="str">
            <v xml:space="preserve">PHE Campaign Site. Public Health England have assigned NHS Digital to build the interface for the website and act as the data processor. They have also assigned a third party called Paragon to collect the data. Public Health England are the data controller in this instance. </v>
          </cell>
          <cell r="I333" t="str">
            <v>Other confidential or personal data (e.g. finance or contracts etc)</v>
          </cell>
          <cell r="J333" t="str">
            <v>NHS Choices Campaigns P0460/02</v>
          </cell>
          <cell r="K333" t="str">
            <v>Andy Callow ( ANCA8 )</v>
          </cell>
          <cell r="L333" t="str">
            <v>Sikander Ali ( SIAL3 ),Seph O'Connell ( SEOC1 ),Emmanuel Kyei ( EMKY1 )</v>
          </cell>
          <cell r="P333" t="str">
            <v>Data Processor</v>
          </cell>
          <cell r="U333" t="str">
            <v>No</v>
          </cell>
          <cell r="AA333" t="str">
            <v>Yes</v>
          </cell>
          <cell r="AB333" t="str">
            <v>Yes</v>
          </cell>
          <cell r="AC333" t="str">
            <v>No</v>
          </cell>
          <cell r="AF333" t="str">
            <v>No</v>
          </cell>
          <cell r="AG333" t="str">
            <v>No</v>
          </cell>
          <cell r="AH333" t="e">
            <v>#N/A</v>
          </cell>
        </row>
        <row r="334">
          <cell r="A334" t="str">
            <v>IAR0000505</v>
          </cell>
          <cell r="B334">
            <v>4</v>
          </cell>
          <cell r="C334" t="str">
            <v>Sikander Ali (SIAL3)</v>
          </cell>
          <cell r="D334">
            <v>43348.477835648147</v>
          </cell>
          <cell r="E334" t="str">
            <v>DCT - Sexual Health</v>
          </cell>
          <cell r="F334" t="str">
            <v xml:space="preserve">PHE Campaign Site. Public Health England have assigned NHS Digital to build the interface for the website and act as the data processor. They have also assigned a third party called Paragon to collect the data. Public Health England are the data controller in this instance. </v>
          </cell>
          <cell r="I334" t="str">
            <v>Other confidential or personal data (e.g. finance or contracts etc)</v>
          </cell>
          <cell r="J334" t="str">
            <v>NHS Choices Campaigns P0460/02</v>
          </cell>
          <cell r="K334" t="str">
            <v>Andy Callow ( ANCA8 )</v>
          </cell>
          <cell r="L334" t="str">
            <v>Sikander Ali ( SIAL3 ),Seph O'Connell ( SEOC1 ),Emmanuel Kyei ( EMKY1 )</v>
          </cell>
          <cell r="P334" t="str">
            <v>Data Processor</v>
          </cell>
          <cell r="U334" t="str">
            <v>No</v>
          </cell>
          <cell r="AA334" t="str">
            <v>Yes</v>
          </cell>
          <cell r="AB334" t="str">
            <v>Yes</v>
          </cell>
          <cell r="AC334" t="str">
            <v>No</v>
          </cell>
          <cell r="AF334" t="str">
            <v>No</v>
          </cell>
          <cell r="AG334" t="str">
            <v>No</v>
          </cell>
          <cell r="AH334" t="e">
            <v>#N/A</v>
          </cell>
        </row>
        <row r="335">
          <cell r="A335" t="str">
            <v>IAR0000506</v>
          </cell>
          <cell r="B335">
            <v>4</v>
          </cell>
          <cell r="C335" t="str">
            <v>Ben Halliday (BEHA)</v>
          </cell>
          <cell r="D335" t="str">
            <v>4/18/2018 10:51:59 AM</v>
          </cell>
          <cell r="E335" t="str">
            <v>ODS Portal</v>
          </cell>
          <cell r="F335" t="str">
            <v>This web based application acts as a public facing interface to the organisation data maintained by ODS. Users can search for any organisation which are published and can also perform geographic searches to find the Local Authority, Higher Health Authority and Clinical Commissioning Group by postcode.</v>
          </cell>
          <cell r="G335">
            <v>42826</v>
          </cell>
          <cell r="H335">
            <v>44286</v>
          </cell>
          <cell r="I335" t="str">
            <v>Of a confidential or personal nature relating to staff</v>
          </cell>
          <cell r="J335" t="str">
            <v>Organisation Data Service - Maintain P0559/07</v>
          </cell>
          <cell r="K335" t="str">
            <v>Mark Dye</v>
          </cell>
          <cell r="L335" t="str">
            <v>Ben Halliday ( BEHA ),Michael Presneill ( MIPR1 )</v>
          </cell>
          <cell r="M335" t="str">
            <v>Adaptation or alteration, Organisation, Recording, Storage</v>
          </cell>
          <cell r="O335" t="str">
            <v>Mandatory Request (s. 255 of Health &amp;amp; Social Care Act 2012)</v>
          </cell>
          <cell r="P335" t="str">
            <v>Data Controller</v>
          </cell>
          <cell r="S335" t="str">
            <v>Processing is necessary for the performance of a task carried out in the public interest or in the exercise of official authority vested in the controller</v>
          </cell>
          <cell r="V335" t="str">
            <v>Yes</v>
          </cell>
          <cell r="W335" t="str">
            <v>No</v>
          </cell>
          <cell r="X335" t="str">
            <v>Yes</v>
          </cell>
          <cell r="Y335" t="str">
            <v>No</v>
          </cell>
          <cell r="Z335" t="str">
            <v>No</v>
          </cell>
          <cell r="AA335" t="str">
            <v>Yes</v>
          </cell>
          <cell r="AB335" t="str">
            <v>Yes</v>
          </cell>
          <cell r="AC335" t="str">
            <v>Yes</v>
          </cell>
          <cell r="AD335" t="str">
            <v>Exception (Please specify)</v>
          </cell>
          <cell r="AE335" t="str">
            <v>data required for historic purposes to support the NHS</v>
          </cell>
          <cell r="AF335" t="str">
            <v>Yes</v>
          </cell>
          <cell r="AH335" t="str">
            <v>IAR0000506</v>
          </cell>
        </row>
        <row r="336">
          <cell r="A336" t="str">
            <v>IAR0000507</v>
          </cell>
          <cell r="B336">
            <v>10</v>
          </cell>
          <cell r="C336" t="str">
            <v>Christopher Lowe (CHLO10)</v>
          </cell>
          <cell r="D336" t="str">
            <v>4/25/2018 1:41:36 PM</v>
          </cell>
          <cell r="E336" t="str">
            <v>ODS API Suite</v>
          </cell>
          <cell r="F336" t="str">
            <v xml:space="preserve">Delivery of ODS data through two APIs_x000D_
• an API aligned to the SCCI standard which allows consumers to synchronise changes into a local data store _x000D_
“ODS ORD API” _x000D_
• a transactional API based on the HL7 FHIR standard _x000D_
“ODS FHIR Lookup API” _x000D_
</v>
          </cell>
          <cell r="G336">
            <v>43202</v>
          </cell>
          <cell r="H336">
            <v>44286</v>
          </cell>
          <cell r="I336" t="str">
            <v>Relating to non- confidential/ non- personal data</v>
          </cell>
          <cell r="J336" t="str">
            <v>Organisation Data Service - Maintain P0559/07</v>
          </cell>
          <cell r="K336" t="str">
            <v>Mark Dye ( MX</v>
          </cell>
          <cell r="L336" t="str">
            <v>Ben Halliday ( BEHA ),Michael Presneill ( MIPR1 )</v>
          </cell>
          <cell r="M336" t="str">
            <v>Adaptation or alteration, Organisation, Recording, Structuring</v>
          </cell>
          <cell r="O336" t="str">
            <v>Not sure</v>
          </cell>
          <cell r="P336" t="str">
            <v>Not sure</v>
          </cell>
          <cell r="W336" t="str">
            <v>No</v>
          </cell>
          <cell r="X336" t="str">
            <v>No</v>
          </cell>
          <cell r="Y336" t="str">
            <v>No</v>
          </cell>
          <cell r="Z336" t="str">
            <v>No</v>
          </cell>
          <cell r="AA336" t="str">
            <v>Yes</v>
          </cell>
          <cell r="AB336" t="str">
            <v>No, but a Privacy Impact Assessment (PIA) exists</v>
          </cell>
          <cell r="AC336" t="str">
            <v>Yes</v>
          </cell>
          <cell r="AD336" t="str">
            <v>Exception (Please specify)</v>
          </cell>
          <cell r="AE336" t="str">
            <v>Data held for historic tracking</v>
          </cell>
          <cell r="AF336" t="str">
            <v>Yes</v>
          </cell>
          <cell r="AG336" t="str">
            <v>No</v>
          </cell>
          <cell r="AH336" t="str">
            <v>IAR0000507</v>
          </cell>
        </row>
        <row r="337">
          <cell r="A337" t="str">
            <v>IAR0000508</v>
          </cell>
          <cell r="B337">
            <v>7</v>
          </cell>
          <cell r="C337" t="str">
            <v>Stuart Richardson (STRI1)</v>
          </cell>
          <cell r="D337" t="str">
            <v>4/24/2018 4:47:10 PM</v>
          </cell>
          <cell r="E337" t="str">
            <v>National Hip Fracture Database (NHFD)</v>
          </cell>
          <cell r="F337" t="str">
            <v xml:space="preserve">The National Hip Fracture Database (NHFD) is a clinically led web-based audit of hip fracture care and secondary prevention in England, Wales and Northern Ireland. It collects data on all patients admitted to hospital with hip fractures and improves their care through auditing which is fed back to hospitals through targeted reports. It is a central repository for 182 sites hosting 52 items of data for around 64,000 cases per annum._x000D_
_x000D_
Information from NHFD can be used to support commissioning intelligence. Clinical Commissioning Groups (CCGs) require information to advise that Best Practice Tariff (BPT) uplift applies to any episode of care related to hip injury at any Health Care Provider, which they commission._x000D_
_x000D_
DSCROs require sufficient data in order to calculate when a spell related to the treatment of a hip injury either requires the payment of a BPT uplift or advice where the criteria were not met by a Health Care Provider._x000D_
_x000D_
The use of this data will assure the Hip Fracture BPT criteria and to promote discussions with the Health Care Provider when the standards are not met. </v>
          </cell>
          <cell r="G337">
            <v>43160</v>
          </cell>
          <cell r="H337">
            <v>43555</v>
          </cell>
          <cell r="I337" t="str">
            <v>Of a confidential or personal nature relating to patients, service users or the public</v>
          </cell>
          <cell r="J337" t="str">
            <v>DSfC SUS Live Service P0563/01</v>
          </cell>
          <cell r="K337" t="str">
            <v>Stuart Richardson ( STRI1 )</v>
          </cell>
          <cell r="M337" t="str">
            <v>Dissemination or otherwise making available</v>
          </cell>
          <cell r="O337" t="str">
            <v>Direction (s.254 of Health &amp;amp; Social Care Act 2012)</v>
          </cell>
          <cell r="P337" t="str">
            <v>Joint Data Controller</v>
          </cell>
          <cell r="Q337" t="str">
            <v>Other (Please specify)</v>
          </cell>
          <cell r="R337" t="str">
            <v>HQIP</v>
          </cell>
          <cell r="S337" t="str">
            <v>Processing is necessary for compliance with a legal obligation to which the controller is subject</v>
          </cell>
          <cell r="V337" t="str">
            <v>Yes</v>
          </cell>
          <cell r="W337" t="str">
            <v>Yes</v>
          </cell>
          <cell r="X337" t="str">
            <v>Yes</v>
          </cell>
          <cell r="Y337" t="str">
            <v>Yes</v>
          </cell>
          <cell r="Z337" t="str">
            <v>Yes</v>
          </cell>
          <cell r="AA337" t="str">
            <v>Yes</v>
          </cell>
          <cell r="AB337" t="str">
            <v>Yes</v>
          </cell>
          <cell r="AC337" t="str">
            <v>Yes</v>
          </cell>
          <cell r="AD337" t="str">
            <v>Exception (Please specify)</v>
          </cell>
          <cell r="AE337">
            <v>43555</v>
          </cell>
          <cell r="AF337" t="str">
            <v>Yes</v>
          </cell>
          <cell r="AH337" t="e">
            <v>#N/A</v>
          </cell>
        </row>
        <row r="338">
          <cell r="A338" t="str">
            <v>IAR0000509</v>
          </cell>
          <cell r="B338">
            <v>3</v>
          </cell>
          <cell r="C338" t="str">
            <v>Claire Thompson (CLTH1)</v>
          </cell>
          <cell r="D338" t="str">
            <v>3/21/2018 4:28:33 PM</v>
          </cell>
          <cell r="E338" t="str">
            <v>Estates Return Information Collection (ERIC) Data</v>
          </cell>
          <cell r="F338" t="str">
            <v>Finalised annual ERIC data for onward dissemination</v>
          </cell>
          <cell r="G338">
            <v>36161</v>
          </cell>
          <cell r="I338" t="str">
            <v>Relating to non- confidential/ non- personal data</v>
          </cell>
          <cell r="J338" t="str">
            <v>Workforce and Estates Activities P0272/01</v>
          </cell>
          <cell r="K338" t="str">
            <v>Kate Bedford ( KAAN2 )</v>
          </cell>
          <cell r="L338" t="str">
            <v>Claire Thompson ( CLTH1 )</v>
          </cell>
          <cell r="AA338" t="str">
            <v>Yes</v>
          </cell>
          <cell r="AB338" t="str">
            <v>No</v>
          </cell>
          <cell r="AC338" t="str">
            <v>Yes</v>
          </cell>
          <cell r="AD338" t="str">
            <v>Exception (Please specify)</v>
          </cell>
          <cell r="AE338" t="str">
            <v>All historical data is kept for time series analysis (used for NHS planning, policy making etc)</v>
          </cell>
          <cell r="AF338" t="str">
            <v>Yes</v>
          </cell>
          <cell r="AG338" t="str">
            <v>No</v>
          </cell>
          <cell r="AH338" t="e">
            <v>#N/A</v>
          </cell>
        </row>
        <row r="339">
          <cell r="A339" t="str">
            <v>IAR0000510</v>
          </cell>
          <cell r="B339">
            <v>6</v>
          </cell>
          <cell r="C339" t="str">
            <v>Emmanuel Kyei (EMKY1)</v>
          </cell>
          <cell r="D339">
            <v>43164.461701388886</v>
          </cell>
          <cell r="E339" t="str">
            <v>NHS.UK Tools - Losing Weight</v>
          </cell>
          <cell r="F339" t="str">
            <v>12 week weight loss programme broken down into 12 PDFs, plus link to similar app on either iTunes or Google Play stores.</v>
          </cell>
          <cell r="G339">
            <v>43180</v>
          </cell>
          <cell r="I339" t="str">
            <v>Relating to non- confidential/ non- personal data</v>
          </cell>
          <cell r="J339" t="str">
            <v>NHS Choices Live Service (MVS) P0460/04</v>
          </cell>
          <cell r="K339" t="str">
            <v>Andy Callow ( ANCA8 )</v>
          </cell>
          <cell r="L339" t="str">
            <v>Seph O'Connell ( SEOC1 ),Emmanuel Kyei ( EMKY1 )</v>
          </cell>
          <cell r="AA339" t="str">
            <v>Yes</v>
          </cell>
          <cell r="AB339" t="str">
            <v>Yes</v>
          </cell>
          <cell r="AC339" t="str">
            <v>Not sure</v>
          </cell>
          <cell r="AF339" t="str">
            <v>No</v>
          </cell>
          <cell r="AG339" t="str">
            <v>No</v>
          </cell>
          <cell r="AH339" t="e">
            <v>#N/A</v>
          </cell>
        </row>
        <row r="340">
          <cell r="A340" t="str">
            <v>IAR0000511</v>
          </cell>
          <cell r="B340">
            <v>9</v>
          </cell>
          <cell r="C340" t="str">
            <v>Emmanuel Kyei (EMKY1)</v>
          </cell>
          <cell r="D340">
            <v>43164.462245370371</v>
          </cell>
          <cell r="E340" t="str">
            <v>NHS.UK Tools - self assessments (x19)</v>
          </cell>
          <cell r="F340" t="str">
            <v>19 individual self-assessment tools, all built on the same framework, offering NHS.UK users ability to self-assess on a number of topics/conditions:_x000D_
- Depression_x000D_
- Mood _x000D_
- Bowel Cancer_x000D_
- Diabetes_x000D_
- Kidney disease_x000D_
- Heavy periods_x000D_
- Bladder_x000D_
- Mole_x000D_
- Sleep_x000D_
- VTE_x000D_
- Asthma_x000D_
- Fertility_x000D_
- Sexual health_x000D_
- Blood pressure quiz_x000D_
- Childhood health_x000D_
- Long-term conditions_x000D_
- BEAT ovarian cancer_x000D_
- Money worries_x000D_
- Patient Choice mythbuster</v>
          </cell>
          <cell r="G340">
            <v>41640</v>
          </cell>
          <cell r="I340" t="str">
            <v>Relating to non- confidential/ non- personal data</v>
          </cell>
          <cell r="J340" t="str">
            <v>NHS Choices Live Service (MVS) P0460/04</v>
          </cell>
          <cell r="K340" t="str">
            <v>Andy Callow ( ANCA8 )</v>
          </cell>
          <cell r="L340" t="str">
            <v>Seph O'Connell ( SEOC1 ),Emmanuel Kyei ( EMKY1 )</v>
          </cell>
          <cell r="AA340" t="str">
            <v>Yes</v>
          </cell>
          <cell r="AB340" t="str">
            <v>Yes</v>
          </cell>
          <cell r="AC340" t="str">
            <v>Not sure</v>
          </cell>
          <cell r="AF340" t="str">
            <v>Yes</v>
          </cell>
          <cell r="AG340" t="str">
            <v>No</v>
          </cell>
          <cell r="AH340" t="e">
            <v>#N/A</v>
          </cell>
        </row>
        <row r="341">
          <cell r="A341" t="str">
            <v>IAR0000512</v>
          </cell>
          <cell r="B341">
            <v>3</v>
          </cell>
          <cell r="C341" t="str">
            <v>Claire Thompson (CLTH1)</v>
          </cell>
          <cell r="D341" t="str">
            <v>4/13/2018 3:06:42 PM</v>
          </cell>
          <cell r="E341" t="str">
            <v>Patient Led Assessments of the Care Environment (PLACE) Data</v>
          </cell>
          <cell r="F341" t="str">
            <v>Finalised annual PLACE data for onward dissemination</v>
          </cell>
          <cell r="G341">
            <v>2013</v>
          </cell>
          <cell r="I341" t="str">
            <v>Relating to non- confidential/ non- personal data</v>
          </cell>
          <cell r="J341" t="str">
            <v>Workforce and Estates Activities P0272/01</v>
          </cell>
          <cell r="K341" t="str">
            <v>Kate Bedford ( KAAN2 )</v>
          </cell>
          <cell r="L341" t="str">
            <v>Claire Thompson ( CLTH1 )</v>
          </cell>
          <cell r="AA341" t="str">
            <v>Yes</v>
          </cell>
          <cell r="AB341" t="str">
            <v>No</v>
          </cell>
          <cell r="AC341" t="str">
            <v>Yes</v>
          </cell>
          <cell r="AD341" t="str">
            <v>Exception (Please specify)</v>
          </cell>
          <cell r="AE341" t="str">
            <v>All historical data is kept for time series analysis (used for NHS planning, policy making etc)</v>
          </cell>
          <cell r="AF341" t="str">
            <v>Yes</v>
          </cell>
          <cell r="AG341" t="str">
            <v>No</v>
          </cell>
          <cell r="AH341" t="e">
            <v>#N/A</v>
          </cell>
        </row>
        <row r="342">
          <cell r="A342" t="str">
            <v>IAR0000513</v>
          </cell>
          <cell r="B342">
            <v>3</v>
          </cell>
          <cell r="C342" t="str">
            <v>Claire Thompson (CLTH1)</v>
          </cell>
          <cell r="D342">
            <v>43224.510347222225</v>
          </cell>
          <cell r="E342" t="str">
            <v>NHS Surplus Land Data</v>
          </cell>
          <cell r="F342" t="str">
            <v>Finalised annual NHS Surplus Land Data</v>
          </cell>
          <cell r="G342">
            <v>2007</v>
          </cell>
          <cell r="I342" t="str">
            <v>Other confidential or personal data (e.g. finance or contracts etc)</v>
          </cell>
          <cell r="J342" t="str">
            <v>Workforce and Estates Activities P0272/01</v>
          </cell>
          <cell r="K342" t="str">
            <v>Kate Bedford ( KAAN2 )</v>
          </cell>
          <cell r="L342" t="str">
            <v>Claire Thompson ( CLTH1 )</v>
          </cell>
          <cell r="M342" t="str">
            <v>Dissemination or otherwise making available</v>
          </cell>
          <cell r="O342" t="str">
            <v>Commencement order</v>
          </cell>
          <cell r="P342" t="str">
            <v>Data Processor</v>
          </cell>
          <cell r="U342" t="str">
            <v>Yes</v>
          </cell>
          <cell r="W342" t="str">
            <v>No</v>
          </cell>
          <cell r="X342" t="str">
            <v>No</v>
          </cell>
          <cell r="Y342" t="str">
            <v>No</v>
          </cell>
          <cell r="Z342" t="str">
            <v>Yes</v>
          </cell>
          <cell r="AA342" t="str">
            <v>Yes</v>
          </cell>
          <cell r="AB342" t="str">
            <v>No</v>
          </cell>
          <cell r="AC342" t="str">
            <v>Yes</v>
          </cell>
          <cell r="AD342" t="str">
            <v>Exception (Please specify)</v>
          </cell>
          <cell r="AE342" t="str">
            <v>All historical data is kept for time series analysis (used for NHS planning, policy making etc)</v>
          </cell>
          <cell r="AF342" t="str">
            <v>Yes</v>
          </cell>
          <cell r="AG342" t="str">
            <v>No</v>
          </cell>
          <cell r="AH342" t="e">
            <v>#N/A</v>
          </cell>
        </row>
        <row r="343">
          <cell r="A343" t="str">
            <v>IAR0000514</v>
          </cell>
          <cell r="B343">
            <v>2</v>
          </cell>
          <cell r="C343" t="str">
            <v>Claire Thompson (CLTH1)</v>
          </cell>
          <cell r="D343" t="str">
            <v>3/22/2018 10:41:42 AM</v>
          </cell>
          <cell r="E343" t="str">
            <v>iView Estates and Facilities</v>
          </cell>
          <cell r="F343" t="str">
            <v>This asset contains data derived from the Estates and Facilities Information Collection (ERIC)</v>
          </cell>
          <cell r="G343" t="str">
            <v>2007/08</v>
          </cell>
          <cell r="I343" t="str">
            <v>Relating to non- confidential/ non- personal data</v>
          </cell>
          <cell r="J343" t="str">
            <v>Workforce and Estates Activities P0272/01</v>
          </cell>
          <cell r="K343" t="str">
            <v>Kate Bedford ( KAAN2 )</v>
          </cell>
          <cell r="L343" t="str">
            <v>Claire Thompson ( CLTH1 )</v>
          </cell>
          <cell r="AA343" t="str">
            <v>Not sure</v>
          </cell>
          <cell r="AB343" t="str">
            <v>No</v>
          </cell>
          <cell r="AC343" t="str">
            <v>Yes</v>
          </cell>
          <cell r="AD343" t="str">
            <v>Exception (Please specify)</v>
          </cell>
          <cell r="AE343" t="str">
            <v>This information is required to be available in this format as long as the base ERIC data remains available.</v>
          </cell>
          <cell r="AF343" t="str">
            <v>Yes</v>
          </cell>
          <cell r="AG343" t="str">
            <v>No</v>
          </cell>
          <cell r="AH343" t="e">
            <v>#N/A</v>
          </cell>
        </row>
        <row r="344">
          <cell r="A344" t="str">
            <v>IAR0000515</v>
          </cell>
          <cell r="B344">
            <v>8</v>
          </cell>
          <cell r="C344" t="str">
            <v>Rebecca Wolfenden (REJE2)</v>
          </cell>
          <cell r="D344" t="str">
            <v>4/25/2018 3:30:21 PM</v>
          </cell>
          <cell r="E344" t="str">
            <v>Staff Vetting Process</v>
          </cell>
          <cell r="F344" t="str">
            <v>As part of the pre employment checks staff will be required to undertake a basic DBS check. The DBS process will be administered by a third party organisation (Staff Vetting.com) and candidates / employees will input information on a secure portal with identity documents and the information will be processed by staff vetting and sent to DBS for a check to be undertaken. NHS Digital will receive the certificate from DBS directly through the post.</v>
          </cell>
          <cell r="G344">
            <v>43132</v>
          </cell>
          <cell r="I344" t="str">
            <v>Of a confidential or personal nature relating to staff</v>
          </cell>
          <cell r="J344" t="str">
            <v>HR Service Delivery and Business Partnering P0465/02</v>
          </cell>
          <cell r="K344" t="str">
            <v>Michelle Holland ( MIHO3 )</v>
          </cell>
          <cell r="M344" t="str">
            <v>Erasure or destruction, Recording, Storage, Use</v>
          </cell>
          <cell r="O344" t="str">
            <v>Additional functions (s.270 of Health and Social Care Act 2012)</v>
          </cell>
          <cell r="P344" t="str">
            <v>Joint Data Controller</v>
          </cell>
          <cell r="Q344" t="str">
            <v>Other (Please specify)</v>
          </cell>
          <cell r="R344" t="str">
            <v xml:space="preserve">Staff Vetting </v>
          </cell>
          <cell r="S344" t="str">
            <v>Processing is necessary for the performance of a contract to which the data subject is party or in order to take steps at the request of the data subject prior to entering into a contract</v>
          </cell>
          <cell r="V344" t="str">
            <v>Yes</v>
          </cell>
          <cell r="W344" t="str">
            <v>No</v>
          </cell>
          <cell r="X344" t="str">
            <v>Yes</v>
          </cell>
          <cell r="Y344" t="str">
            <v>Yes</v>
          </cell>
          <cell r="Z344" t="str">
            <v>No</v>
          </cell>
          <cell r="AA344" t="str">
            <v>Yes</v>
          </cell>
          <cell r="AB344" t="str">
            <v>Yes</v>
          </cell>
          <cell r="AC344" t="str">
            <v>Yes</v>
          </cell>
          <cell r="AD344" t="str">
            <v>8 years</v>
          </cell>
          <cell r="AF344" t="str">
            <v>No</v>
          </cell>
          <cell r="AH344" t="e">
            <v>#N/A</v>
          </cell>
        </row>
        <row r="345">
          <cell r="A345" t="str">
            <v>IAR0000516</v>
          </cell>
          <cell r="B345">
            <v>5</v>
          </cell>
          <cell r="C345" t="str">
            <v>Rebecca Wolfenden (REJE2)</v>
          </cell>
          <cell r="D345" t="str">
            <v>4/25/2018 3:30:50 PM</v>
          </cell>
          <cell r="E345" t="str">
            <v>Employee Case Management</v>
          </cell>
          <cell r="F345" t="str">
            <v xml:space="preserve">Information relating to case management processes involving employees of NHS Digital. </v>
          </cell>
          <cell r="G345">
            <v>43101</v>
          </cell>
          <cell r="I345" t="str">
            <v>Of a confidential or personal nature relating to staff</v>
          </cell>
          <cell r="J345" t="str">
            <v>HR Service Delivery and Business Partnering P0465/02</v>
          </cell>
          <cell r="K345" t="str">
            <v>Michelle Holland ( MIHO3 )</v>
          </cell>
          <cell r="M345" t="str">
            <v>Erasure or destruction, Not sure, Organisation, Recording, Storage, Use</v>
          </cell>
          <cell r="O345" t="str">
            <v>Additional functions (s.270 of Health and Social Care Act 2012)</v>
          </cell>
          <cell r="P345" t="str">
            <v>Data Controller</v>
          </cell>
          <cell r="S345" t="str">
            <v>Processing is necessary for the performance of a contract to which the data subject is party or in order to take steps at the request of the data subject prior to entering into a contract</v>
          </cell>
          <cell r="V345" t="str">
            <v>Yes</v>
          </cell>
          <cell r="W345" t="str">
            <v>No</v>
          </cell>
          <cell r="X345" t="str">
            <v>Yes</v>
          </cell>
          <cell r="Y345" t="str">
            <v>Yes</v>
          </cell>
          <cell r="Z345" t="str">
            <v>No</v>
          </cell>
          <cell r="AA345" t="str">
            <v>Yes</v>
          </cell>
          <cell r="AB345" t="str">
            <v>Yes</v>
          </cell>
          <cell r="AC345" t="str">
            <v>Yes</v>
          </cell>
          <cell r="AD345" t="str">
            <v>8 years</v>
          </cell>
          <cell r="AF345" t="str">
            <v>No</v>
          </cell>
          <cell r="AH345" t="e">
            <v>#N/A</v>
          </cell>
        </row>
        <row r="346">
          <cell r="A346" t="str">
            <v>IAR0000517</v>
          </cell>
          <cell r="B346">
            <v>7</v>
          </cell>
          <cell r="C346" t="str">
            <v>Paul Hume (PAHU1)</v>
          </cell>
          <cell r="D346" t="str">
            <v>4/20/2018 10:06:45 AM</v>
          </cell>
          <cell r="E346" t="str">
            <v>Cisco WebEx</v>
          </cell>
          <cell r="F346" t="str">
            <v xml:space="preserve">Cisco hosted meeting solution. Collection of user information to create WebEx accounts to host and join meetings._x000D_
Data Risk Model_x000D_
https://hscic365.sharepoint.com/:x:/r/sites/ICTSMT/_layouts/15/doc.aspx?sourcedoc=%7B5ee149d3-85e6-4521-aca2-06885cde212c%7D&amp;action=default&amp;uid=%7B5EE149D3-85E6-4521-ACA2-06885CDE212C%7D&amp;ListItemId=88&amp;ListId=%7B1B946999-0C84-4D0E-9CAB-E4FF45329AEC%7D&amp;odsp=1&amp;env=prod </v>
          </cell>
          <cell r="G346">
            <v>41000</v>
          </cell>
          <cell r="I346" t="str">
            <v>Of a confidential or personal nature relating to staff</v>
          </cell>
          <cell r="J346" t="str">
            <v>Corporate ICT P0424/09</v>
          </cell>
          <cell r="K346" t="str">
            <v>Michael Flintoft ( MIFL )</v>
          </cell>
          <cell r="L346" t="str">
            <v>Paul Hume ( PAHU1 )</v>
          </cell>
          <cell r="O346" t="str">
            <v>Additional functions (s.270 of Health and Social Care Act 2012)</v>
          </cell>
          <cell r="P346" t="str">
            <v>Data Controller</v>
          </cell>
          <cell r="S346" t="str">
            <v>Processing is necessary for the performance of a task carried out in the public interest or in the exercise of official authority vested in the controller</v>
          </cell>
          <cell r="V346" t="str">
            <v>Yes</v>
          </cell>
          <cell r="W346" t="str">
            <v>No</v>
          </cell>
          <cell r="X346" t="str">
            <v>Yes</v>
          </cell>
          <cell r="Y346" t="str">
            <v>No</v>
          </cell>
          <cell r="Z346" t="str">
            <v>No</v>
          </cell>
          <cell r="AA346" t="str">
            <v>Yes</v>
          </cell>
          <cell r="AB346" t="str">
            <v>Yes</v>
          </cell>
          <cell r="AC346" t="str">
            <v>No</v>
          </cell>
          <cell r="AF346" t="str">
            <v>No</v>
          </cell>
          <cell r="AH346" t="str">
            <v>IAR0000517</v>
          </cell>
        </row>
        <row r="347">
          <cell r="A347" t="str">
            <v>IAR0000518</v>
          </cell>
          <cell r="B347">
            <v>6</v>
          </cell>
          <cell r="C347" t="str">
            <v>Paul Hume (PAHU1)</v>
          </cell>
          <cell r="D347" t="str">
            <v>4/20/2018 10:07:27 AM</v>
          </cell>
          <cell r="E347" t="str">
            <v>Cisco Jabber</v>
          </cell>
          <cell r="F347" t="str">
            <v xml:space="preserve">System to allow Instant Messaging and Presence and softphone access. This will store details of staff in order to give access to this system._x000D_
Data Risk Model_x000D_
https://hscic365.sharepoint.com/:x:/r/sites/ICTSMT/_layouts/15/doc.aspx?sourcedoc=%7B5ee149d3-85e6-4521-aca2-06885cde212c%7D&amp;action=default&amp;uid=%7B5EE149D3-85E6-4521-ACA2-06885CDE212C%7D&amp;ListItemId=88&amp;ListId=%7B1B946999-0C84-4D0E-9CAB-E4FF45329AEC%7D&amp;odsp=1&amp;env=prod </v>
          </cell>
          <cell r="G347">
            <v>41730</v>
          </cell>
          <cell r="I347" t="str">
            <v>Of a confidential or personal nature relating to staff</v>
          </cell>
          <cell r="J347" t="str">
            <v>Corporate ICT P0424/09</v>
          </cell>
          <cell r="K347" t="str">
            <v>Michael Flintoft ( MIFL )</v>
          </cell>
          <cell r="L347" t="str">
            <v>Paul Hume ( PAHU1 )</v>
          </cell>
          <cell r="O347" t="str">
            <v>Additional functions (s.270 of Health and Social Care Act 2012)</v>
          </cell>
          <cell r="P347" t="str">
            <v>Data Controller</v>
          </cell>
          <cell r="S347" t="str">
            <v>Processing is necessary for the performance of a task carried out in the public interest or in the exercise of official authority vested in the controller</v>
          </cell>
          <cell r="V347" t="str">
            <v>Yes</v>
          </cell>
          <cell r="W347" t="str">
            <v>No</v>
          </cell>
          <cell r="X347" t="str">
            <v>Yes</v>
          </cell>
          <cell r="Y347" t="str">
            <v>No</v>
          </cell>
          <cell r="Z347" t="str">
            <v>No</v>
          </cell>
          <cell r="AA347" t="str">
            <v>Yes</v>
          </cell>
          <cell r="AB347" t="str">
            <v>Yes</v>
          </cell>
          <cell r="AC347" t="str">
            <v>No</v>
          </cell>
          <cell r="AF347" t="str">
            <v>No</v>
          </cell>
          <cell r="AH347" t="str">
            <v>IAR0000518</v>
          </cell>
        </row>
        <row r="348">
          <cell r="A348" t="str">
            <v>IAR0000519</v>
          </cell>
          <cell r="B348">
            <v>4</v>
          </cell>
          <cell r="C348" t="str">
            <v>Paul Hume (PAHU1)</v>
          </cell>
          <cell r="D348" t="str">
            <v>4/20/2018 8:24:45 AM</v>
          </cell>
          <cell r="E348" t="str">
            <v>Cisco Unity Voicemail</v>
          </cell>
          <cell r="F348" t="str">
            <v>System for recording user phone extension Voicemails. System includes data relating to staff in order to give access to the system.</v>
          </cell>
          <cell r="G348">
            <v>40269</v>
          </cell>
          <cell r="I348" t="str">
            <v>Of a confidential or personal nature relating to staff</v>
          </cell>
          <cell r="J348" t="str">
            <v>Corporate ICT P0424/09</v>
          </cell>
          <cell r="K348" t="str">
            <v>Michael Flintoft ( MIFL )</v>
          </cell>
          <cell r="L348" t="str">
            <v>Paul Hume ( PAHU1 )</v>
          </cell>
          <cell r="O348" t="str">
            <v>Additional functions (s.270 of Health and Social Care Act 2012)</v>
          </cell>
          <cell r="P348" t="str">
            <v>Data Controller</v>
          </cell>
          <cell r="S348" t="str">
            <v>Processing is necessary for the performance of a task carried out in the public interest or in the exercise of official authority vested in the controller</v>
          </cell>
          <cell r="V348" t="str">
            <v>Yes</v>
          </cell>
          <cell r="W348" t="str">
            <v>No</v>
          </cell>
          <cell r="X348" t="str">
            <v>Yes</v>
          </cell>
          <cell r="Y348" t="str">
            <v>No</v>
          </cell>
          <cell r="Z348" t="str">
            <v>No</v>
          </cell>
          <cell r="AA348" t="str">
            <v>Yes</v>
          </cell>
          <cell r="AB348" t="str">
            <v>Yes</v>
          </cell>
          <cell r="AC348" t="str">
            <v>No</v>
          </cell>
          <cell r="AF348" t="str">
            <v>No</v>
          </cell>
          <cell r="AH348" t="str">
            <v>IAR0000519</v>
          </cell>
        </row>
        <row r="349">
          <cell r="A349" t="str">
            <v>IAR0000522</v>
          </cell>
          <cell r="B349">
            <v>11</v>
          </cell>
          <cell r="C349" t="str">
            <v>Helen Skelton (HESK)</v>
          </cell>
          <cell r="D349" t="str">
            <v>4/19/2018 12:04:58 PM</v>
          </cell>
          <cell r="E349" t="str">
            <v>HSCN Advanced Network Monitoring (ANM) Service</v>
          </cell>
          <cell r="F349" t="str">
            <v>The HSCN Advanced Network Monitoring (ANM) service inspects all Internet traffic from Consumer Network Service Providers (CN-SPs) and instantly blocks any known malicious content. The service also includes an advanced threat detection capability designed to identify brand new or 'zero day exploits'. It operates as a cloud based service meaning all CN-SPs benefit from the same high level of high performance protection. No Personal Data is captured as part of this service - NAT'd IP Addresses associated to the network infrastructure of a CN-SPs, such as switches rather than devices used by individuals  - these are captured and used as part of the Service.</v>
          </cell>
          <cell r="G349">
            <v>43101</v>
          </cell>
          <cell r="H349">
            <v>43955</v>
          </cell>
          <cell r="I349" t="str">
            <v>Relating to non- confidential/ non- personal data</v>
          </cell>
          <cell r="J349" t="str">
            <v>HSCN Delivery P0190/13</v>
          </cell>
          <cell r="K349" t="str">
            <v>Helen Skelton ( HESK )</v>
          </cell>
          <cell r="AA349" t="str">
            <v>Yes</v>
          </cell>
          <cell r="AB349" t="str">
            <v>Yes</v>
          </cell>
          <cell r="AC349" t="str">
            <v>Yes</v>
          </cell>
          <cell r="AD349" t="str">
            <v>Exception (Please specify)</v>
          </cell>
          <cell r="AE349" t="str">
            <v>This Service holds rules that are used to 'block' traffic - as such these lists do not have retention rules applied to them.</v>
          </cell>
          <cell r="AF349" t="str">
            <v>No</v>
          </cell>
          <cell r="AG349" t="str">
            <v>No</v>
          </cell>
          <cell r="AH349" t="e">
            <v>#N/A</v>
          </cell>
        </row>
        <row r="350">
          <cell r="A350" t="str">
            <v>IAR0000524</v>
          </cell>
          <cell r="B350">
            <v>6</v>
          </cell>
          <cell r="C350" t="str">
            <v>Claire Corney (CLCO5)</v>
          </cell>
          <cell r="D350" t="str">
            <v>4/23/2018 5:05:04 PM</v>
          </cell>
          <cell r="E350" t="str">
            <v>HSCN Network Analytics Service (NAS)</v>
          </cell>
          <cell r="F350" t="str">
            <v>The HSCN Network Analytics Service (NAS) is a service that monitors the heartbeat of HSCN and identifies any new or anomalous behaviour on any part of HSCN._x000D_
It takes real-time feeds from HSCN connections, the ANM service and the Domain Naming Servers (DNS), proactively looking for anomalous behaviour. Any anomalous behaviour is alerted to the NHS Digital cyber security team who can investigate further._x000D_
NAS was specifically designed to counter the rising threat from encrypted traffic. It focuses on the source, destination and type of traffic, instead of relying on being able to read the content of the traffic. The NAS service will also use early warning information from sources such as National Cyber Security Centre (NCSC).</v>
          </cell>
          <cell r="G350">
            <v>43009</v>
          </cell>
          <cell r="I350" t="str">
            <v>Of a confidential or personal nature relating to patients, service users or the public</v>
          </cell>
          <cell r="J350" t="str">
            <v>HSCN Delivery - SA P0190/14</v>
          </cell>
          <cell r="K350" t="str">
            <v>Nick Sykes ( NISY )</v>
          </cell>
          <cell r="L350" t="str">
            <v>Andrew Scott ( ANSC1 )</v>
          </cell>
          <cell r="O350" t="str">
            <v>Direction (s.254 of Health &amp;amp; Social Care Act 2012)</v>
          </cell>
          <cell r="P350" t="str">
            <v>Data Controller</v>
          </cell>
          <cell r="S350" t="str">
            <v>Processing is necessary for compliance with a legal obligation to which the controller is subject, Processing is necessary for the performance of a task carried out in the public interest or in the exercise of official authority vested in the controller</v>
          </cell>
          <cell r="V350" t="str">
            <v>Yes</v>
          </cell>
          <cell r="W350" t="str">
            <v>No</v>
          </cell>
          <cell r="X350" t="str">
            <v>Yes</v>
          </cell>
          <cell r="Y350" t="str">
            <v>No</v>
          </cell>
          <cell r="Z350" t="str">
            <v>Yes</v>
          </cell>
          <cell r="AA350" t="str">
            <v>Yes</v>
          </cell>
          <cell r="AB350" t="str">
            <v>Yes</v>
          </cell>
          <cell r="AC350" t="str">
            <v>Yes</v>
          </cell>
          <cell r="AD350" t="str">
            <v>3 years</v>
          </cell>
          <cell r="AF350" t="str">
            <v>No</v>
          </cell>
          <cell r="AH350" t="str">
            <v>IAR0000524</v>
          </cell>
        </row>
        <row r="351">
          <cell r="A351" t="str">
            <v>IAR0000525</v>
          </cell>
          <cell r="B351">
            <v>10</v>
          </cell>
          <cell r="C351" t="str">
            <v>Stuart Richardson (STRI1)</v>
          </cell>
          <cell r="D351" t="str">
            <v>4/24/2018 10:58:11 AM</v>
          </cell>
          <cell r="E351" t="str">
            <v xml:space="preserve">Ambulance - DSCRO </v>
          </cell>
          <cell r="F351" t="str">
            <v xml:space="preserve">Data Services for Commissioning - Ambulance _x000D_
_x000D_
Subset of the data flows over Data Landing Portal  </v>
          </cell>
          <cell r="G351">
            <v>41000</v>
          </cell>
          <cell r="I351" t="str">
            <v>Of a confidential or personal nature relating to patients, service users or the public</v>
          </cell>
          <cell r="J351" t="str">
            <v>DSfC SUS Live Service P0563/01</v>
          </cell>
          <cell r="K351" t="str">
            <v>Stuart Richardson ( STRI1 )</v>
          </cell>
          <cell r="L351" t="str">
            <v>Diane Clark ( DICL1 )</v>
          </cell>
          <cell r="O351" t="str">
            <v>Direction (s.254 of Health &amp;amp; Social Care Act 2012)</v>
          </cell>
          <cell r="P351" t="str">
            <v>Data Controller</v>
          </cell>
          <cell r="S351" t="str">
            <v>Processing is necessary for the performance of a task carried out in the public interest or in the exercise of official authority vested in the controller</v>
          </cell>
          <cell r="V351" t="str">
            <v>Yes</v>
          </cell>
          <cell r="W351" t="str">
            <v>Yes</v>
          </cell>
          <cell r="X351" t="str">
            <v>Yes</v>
          </cell>
          <cell r="Y351" t="str">
            <v>Yes</v>
          </cell>
          <cell r="Z351" t="str">
            <v>Yes</v>
          </cell>
          <cell r="AA351" t="str">
            <v>Yes</v>
          </cell>
          <cell r="AB351" t="str">
            <v>Yes</v>
          </cell>
          <cell r="AC351" t="str">
            <v>Yes</v>
          </cell>
          <cell r="AD351" t="str">
            <v>20 years</v>
          </cell>
          <cell r="AF351" t="str">
            <v>Yes</v>
          </cell>
          <cell r="AH351" t="str">
            <v>IAR0000525</v>
          </cell>
        </row>
        <row r="352">
          <cell r="A352" t="str">
            <v>IAR0000526</v>
          </cell>
          <cell r="B352">
            <v>6</v>
          </cell>
          <cell r="C352" t="str">
            <v>Stuart Richardson (STRI1)</v>
          </cell>
          <cell r="D352" t="str">
            <v>4/24/2018 10:58:44 AM</v>
          </cell>
          <cell r="E352" t="str">
            <v>Diagnostic Services - DSCRO</v>
          </cell>
          <cell r="F352" t="str">
            <v xml:space="preserve">Data Services for Commissioning _x000D_
_x000D_
Subset of the data flows over the Data Landing Portal </v>
          </cell>
          <cell r="G352">
            <v>41730</v>
          </cell>
          <cell r="I352" t="str">
            <v>Of a confidential or personal nature relating to patients, service users or the public</v>
          </cell>
          <cell r="J352" t="str">
            <v>DSfC SUS Live Service P0563/01</v>
          </cell>
          <cell r="K352" t="str">
            <v>Stuart Richardson ( STRI1 )</v>
          </cell>
          <cell r="L352" t="str">
            <v>Diane Clark ( DICL1 )</v>
          </cell>
          <cell r="O352" t="str">
            <v>Direction (s.254 of Health &amp;amp; Social Care Act 2012)</v>
          </cell>
          <cell r="P352" t="str">
            <v>Data Controller</v>
          </cell>
          <cell r="S352" t="str">
            <v>Processing is necessary for the performance of a task carried out in the public interest or in the exercise of official authority vested in the controller</v>
          </cell>
          <cell r="V352" t="str">
            <v>Yes</v>
          </cell>
          <cell r="W352" t="str">
            <v>Yes</v>
          </cell>
          <cell r="X352" t="str">
            <v>Yes</v>
          </cell>
          <cell r="Y352" t="str">
            <v>Yes</v>
          </cell>
          <cell r="Z352" t="str">
            <v>Yes</v>
          </cell>
          <cell r="AA352" t="str">
            <v>Yes</v>
          </cell>
          <cell r="AB352" t="str">
            <v>Yes</v>
          </cell>
          <cell r="AC352" t="str">
            <v>Yes</v>
          </cell>
          <cell r="AD352" t="str">
            <v>20 years</v>
          </cell>
          <cell r="AF352" t="str">
            <v>Yes</v>
          </cell>
          <cell r="AH352" t="str">
            <v>IAR0000526</v>
          </cell>
        </row>
        <row r="353">
          <cell r="A353" t="str">
            <v>IAR0000527</v>
          </cell>
          <cell r="B353">
            <v>8</v>
          </cell>
          <cell r="C353" t="str">
            <v>Stuart Richardson (STRI1)</v>
          </cell>
          <cell r="D353" t="str">
            <v>4/24/2018 11:55:54 AM</v>
          </cell>
          <cell r="E353" t="str">
            <v xml:space="preserve">Emergency Care - DSCRO </v>
          </cell>
          <cell r="F353" t="str">
            <v xml:space="preserve">Data Services for Commissioning _x000D_
_x000D_
Flows over the Data Landing Portal </v>
          </cell>
          <cell r="G353">
            <v>41730</v>
          </cell>
          <cell r="I353" t="str">
            <v>Of a confidential or personal nature relating to patients, service users or the public</v>
          </cell>
          <cell r="J353" t="str">
            <v>DSfC SUS Live Service P0563/01</v>
          </cell>
          <cell r="K353" t="str">
            <v>Stuart Richardson ( STRI1 )</v>
          </cell>
          <cell r="L353" t="str">
            <v>Diane Clark ( DICL1 )</v>
          </cell>
          <cell r="O353" t="str">
            <v>Direction (s.254 of Health &amp;amp; Social Care Act 2012)</v>
          </cell>
          <cell r="P353" t="str">
            <v>Data Controller</v>
          </cell>
          <cell r="S353" t="str">
            <v>Processing is necessary for the performance of a task carried out in the public interest or in the exercise of official authority vested in the controller</v>
          </cell>
          <cell r="V353" t="str">
            <v>Yes</v>
          </cell>
          <cell r="W353" t="str">
            <v>Yes</v>
          </cell>
          <cell r="X353" t="str">
            <v>Yes</v>
          </cell>
          <cell r="Y353" t="str">
            <v>Yes</v>
          </cell>
          <cell r="Z353" t="str">
            <v>Yes</v>
          </cell>
          <cell r="AA353" t="str">
            <v>Yes</v>
          </cell>
          <cell r="AB353" t="str">
            <v>Yes</v>
          </cell>
          <cell r="AC353" t="str">
            <v>Yes</v>
          </cell>
          <cell r="AD353" t="str">
            <v>20 years</v>
          </cell>
          <cell r="AF353" t="str">
            <v>Yes</v>
          </cell>
          <cell r="AH353" t="str">
            <v>IAR0000527</v>
          </cell>
        </row>
        <row r="354">
          <cell r="A354" t="str">
            <v>IAR0000528</v>
          </cell>
          <cell r="B354">
            <v>8</v>
          </cell>
          <cell r="C354" t="str">
            <v>Stuart Richardson (STRI1)</v>
          </cell>
          <cell r="D354" t="str">
            <v>4/24/2018 11:56:40 AM</v>
          </cell>
          <cell r="E354" t="str">
            <v>Community - DSCRO</v>
          </cell>
          <cell r="F354" t="str">
            <v xml:space="preserve">Data Services for Commissioning _x000D_
_x000D_
Flows over the Data Landing Portal </v>
          </cell>
          <cell r="G354">
            <v>41730</v>
          </cell>
          <cell r="I354" t="str">
            <v>Of a confidential or personal nature relating to patients, service users or the public</v>
          </cell>
          <cell r="J354" t="str">
            <v>DSfC SUS Live Service P0563/01</v>
          </cell>
          <cell r="K354" t="str">
            <v>Stuart Richardson ( STRI1 )</v>
          </cell>
          <cell r="L354" t="str">
            <v>Diane Clark ( DICL1 )</v>
          </cell>
          <cell r="O354" t="str">
            <v>Direction (s.254 of Health &amp;amp; Social Care Act 2012)</v>
          </cell>
          <cell r="P354" t="str">
            <v>Data Controller</v>
          </cell>
          <cell r="S354" t="str">
            <v>Processing is necessary for the performance of a task carried out in the public interest or in the exercise of official authority vested in the controller</v>
          </cell>
          <cell r="V354" t="str">
            <v>Yes</v>
          </cell>
          <cell r="W354" t="str">
            <v>Yes</v>
          </cell>
          <cell r="X354" t="str">
            <v>Yes</v>
          </cell>
          <cell r="Y354" t="str">
            <v>Yes</v>
          </cell>
          <cell r="Z354" t="str">
            <v>Yes</v>
          </cell>
          <cell r="AA354" t="str">
            <v>Yes</v>
          </cell>
          <cell r="AB354" t="str">
            <v>Yes</v>
          </cell>
          <cell r="AC354" t="str">
            <v>Yes</v>
          </cell>
          <cell r="AD354" t="str">
            <v>20 years</v>
          </cell>
          <cell r="AF354" t="str">
            <v>Yes</v>
          </cell>
          <cell r="AH354" t="str">
            <v>IAR0000528</v>
          </cell>
        </row>
        <row r="355">
          <cell r="A355" t="str">
            <v>IAR0000529</v>
          </cell>
          <cell r="B355">
            <v>7</v>
          </cell>
          <cell r="C355" t="str">
            <v>Stuart Richardson (STRI1)</v>
          </cell>
          <cell r="D355" t="str">
            <v>4/24/2018 11:57:03 AM</v>
          </cell>
          <cell r="E355" t="str">
            <v xml:space="preserve">Demand for Service - DSCRO </v>
          </cell>
          <cell r="F355" t="str">
            <v xml:space="preserve">Data Services for Commissioners - Demand for Services _x000D_
_x000D_
Flows over the Data Landing Platform </v>
          </cell>
          <cell r="G355">
            <v>41730</v>
          </cell>
          <cell r="I355" t="str">
            <v>Of a confidential or personal nature relating to patients, service users or the public</v>
          </cell>
          <cell r="J355" t="str">
            <v>DSfC SUS Live Service P0563/01</v>
          </cell>
          <cell r="K355" t="str">
            <v>Stuart Richardson ( STRI1 )</v>
          </cell>
          <cell r="L355" t="str">
            <v>Diane Clark ( DICL1 )</v>
          </cell>
          <cell r="O355" t="str">
            <v>Direction (s.254 of Health &amp;amp; Social Care Act 2012)</v>
          </cell>
          <cell r="P355" t="str">
            <v>Data Controller</v>
          </cell>
          <cell r="S355" t="str">
            <v>Processing is necessary for the performance of a task carried out in the public interest or in the exercise of official authority vested in the controller</v>
          </cell>
          <cell r="V355" t="str">
            <v>Yes</v>
          </cell>
          <cell r="W355" t="str">
            <v>Yes</v>
          </cell>
          <cell r="X355" t="str">
            <v>Yes</v>
          </cell>
          <cell r="Y355" t="str">
            <v>Yes</v>
          </cell>
          <cell r="Z355" t="str">
            <v>Yes</v>
          </cell>
          <cell r="AA355" t="str">
            <v>Yes</v>
          </cell>
          <cell r="AB355" t="str">
            <v>Yes</v>
          </cell>
          <cell r="AC355" t="str">
            <v>Yes</v>
          </cell>
          <cell r="AD355" t="str">
            <v>20 years</v>
          </cell>
          <cell r="AF355" t="str">
            <v>Yes</v>
          </cell>
          <cell r="AH355" t="str">
            <v>IAR0000529</v>
          </cell>
        </row>
        <row r="356">
          <cell r="A356" t="str">
            <v>IAR0000530</v>
          </cell>
          <cell r="B356">
            <v>5</v>
          </cell>
          <cell r="C356" t="str">
            <v>Stuart Richardson (STRI1)</v>
          </cell>
          <cell r="D356" t="str">
            <v>4/24/2018 11:01:37 AM</v>
          </cell>
          <cell r="E356" t="str">
            <v xml:space="preserve">Experience, Quality &amp; Outcomes - DSCRO </v>
          </cell>
          <cell r="F356" t="str">
            <v xml:space="preserve">Data Services for Commissioners - Experience, Quality &amp; Outcomes _x000D_
Flows over Data Landing Portal </v>
          </cell>
          <cell r="G356">
            <v>41730</v>
          </cell>
          <cell r="I356" t="str">
            <v>Of a confidential or personal nature relating to patients, service users or the public</v>
          </cell>
          <cell r="J356" t="str">
            <v>DSfC SUS Live Service P0563/01</v>
          </cell>
          <cell r="K356" t="str">
            <v>Stuart Richardson ( STRI1 )</v>
          </cell>
          <cell r="L356" t="str">
            <v>Diane Clark ( DICL1 )</v>
          </cell>
          <cell r="O356" t="str">
            <v>Direction (s.254 of Health &amp;amp; Social Care Act 2012)</v>
          </cell>
          <cell r="P356" t="str">
            <v>Data Controller</v>
          </cell>
          <cell r="S356" t="str">
            <v>Processing is necessary for the performance of a task carried out in the public interest or in the exercise of official authority vested in the controller</v>
          </cell>
          <cell r="V356" t="str">
            <v>Yes</v>
          </cell>
          <cell r="W356" t="str">
            <v>Yes</v>
          </cell>
          <cell r="X356" t="str">
            <v>Yes</v>
          </cell>
          <cell r="Y356" t="str">
            <v>Yes</v>
          </cell>
          <cell r="Z356" t="str">
            <v>Yes</v>
          </cell>
          <cell r="AA356" t="str">
            <v>Yes</v>
          </cell>
          <cell r="AB356" t="str">
            <v>Yes</v>
          </cell>
          <cell r="AC356" t="str">
            <v>Yes</v>
          </cell>
          <cell r="AD356" t="str">
            <v>20 years</v>
          </cell>
          <cell r="AF356" t="str">
            <v>Yes</v>
          </cell>
          <cell r="AH356" t="str">
            <v>IAR0000530</v>
          </cell>
        </row>
        <row r="357">
          <cell r="A357" t="str">
            <v>IAR0000531</v>
          </cell>
          <cell r="B357">
            <v>5</v>
          </cell>
          <cell r="C357" t="str">
            <v>Stuart Richardson (STRI1)</v>
          </cell>
          <cell r="D357" t="str">
            <v>4/24/2018 11:02:28 AM</v>
          </cell>
          <cell r="E357" t="str">
            <v xml:space="preserve">Mental Health - DSCRO </v>
          </cell>
          <cell r="F357" t="str">
            <v xml:space="preserve">Data Services for Commissioners - Mental Health _x000D_
_x000D_
Data flows over the Data Landing Portal </v>
          </cell>
          <cell r="G357">
            <v>41730</v>
          </cell>
          <cell r="I357" t="str">
            <v>Of a confidential or personal nature relating to patients, service users or the public</v>
          </cell>
          <cell r="J357" t="str">
            <v>DSfC SUS Live Service P0563/01</v>
          </cell>
          <cell r="K357" t="str">
            <v>Stuart Richardson ( STRI1 )</v>
          </cell>
          <cell r="L357" t="str">
            <v>Diane Clark ( DICL1 )</v>
          </cell>
          <cell r="O357" t="str">
            <v>Direction (s.254 of Health &amp;amp; Social Care Act 2012)</v>
          </cell>
          <cell r="P357" t="str">
            <v>Data Controller</v>
          </cell>
          <cell r="S357" t="str">
            <v>Processing is necessary for the performance of a task carried out in the public interest or in the exercise of official authority vested in the controller</v>
          </cell>
          <cell r="V357" t="str">
            <v>Yes</v>
          </cell>
          <cell r="W357" t="str">
            <v>Yes</v>
          </cell>
          <cell r="X357" t="str">
            <v>Yes</v>
          </cell>
          <cell r="Y357" t="str">
            <v>Yes</v>
          </cell>
          <cell r="Z357" t="str">
            <v>Yes</v>
          </cell>
          <cell r="AA357" t="str">
            <v>Yes</v>
          </cell>
          <cell r="AB357" t="str">
            <v>Yes</v>
          </cell>
          <cell r="AC357" t="str">
            <v>Yes</v>
          </cell>
          <cell r="AD357" t="str">
            <v>20 years</v>
          </cell>
          <cell r="AF357" t="str">
            <v>Yes</v>
          </cell>
          <cell r="AH357" t="str">
            <v>IAR0000531</v>
          </cell>
        </row>
        <row r="358">
          <cell r="A358" t="str">
            <v>IAR0000532</v>
          </cell>
          <cell r="B358">
            <v>5</v>
          </cell>
          <cell r="C358" t="str">
            <v>Stuart Richardson (STRI1)</v>
          </cell>
          <cell r="D358" t="str">
            <v>4/24/2018 11:03:08 AM</v>
          </cell>
          <cell r="E358" t="str">
            <v xml:space="preserve">Other Data NEC - DSCRO </v>
          </cell>
          <cell r="F358" t="str">
            <v xml:space="preserve">Data Services for Commissioners  - other data not covered elsewhere _x000D_
_x000D_
Flows over the Data Landing Portal </v>
          </cell>
          <cell r="G358">
            <v>41730</v>
          </cell>
          <cell r="I358" t="str">
            <v>Of a confidential or personal nature relating to patients, service users or the public</v>
          </cell>
          <cell r="J358" t="str">
            <v>DSfC SUS Live Service P0563/01</v>
          </cell>
          <cell r="K358" t="str">
            <v>Stuart Richardson ( STRI1 )</v>
          </cell>
          <cell r="L358" t="str">
            <v>Diane Clark ( DICL1 )</v>
          </cell>
          <cell r="O358" t="str">
            <v>Direction (s.254 of Health &amp;amp; Social Care Act 2012)</v>
          </cell>
          <cell r="P358" t="str">
            <v>Data Controller</v>
          </cell>
          <cell r="S358" t="str">
            <v>Processing is necessary for the performance of a task carried out in the public interest or in the exercise of official authority vested in the controller</v>
          </cell>
          <cell r="V358" t="str">
            <v>Yes</v>
          </cell>
          <cell r="W358" t="str">
            <v>Yes</v>
          </cell>
          <cell r="X358" t="str">
            <v>Yes</v>
          </cell>
          <cell r="Y358" t="str">
            <v>Yes</v>
          </cell>
          <cell r="Z358" t="str">
            <v>Yes</v>
          </cell>
          <cell r="AA358" t="str">
            <v>Yes</v>
          </cell>
          <cell r="AB358" t="str">
            <v>Yes</v>
          </cell>
          <cell r="AC358" t="str">
            <v>Yes</v>
          </cell>
          <cell r="AD358" t="str">
            <v>20 years</v>
          </cell>
          <cell r="AF358" t="str">
            <v>Yes</v>
          </cell>
          <cell r="AH358" t="str">
            <v>IAR0000532</v>
          </cell>
        </row>
        <row r="359">
          <cell r="A359" t="str">
            <v>IAR0000533</v>
          </cell>
          <cell r="B359">
            <v>5</v>
          </cell>
          <cell r="C359" t="str">
            <v>Stuart Richardson (STRI1)</v>
          </cell>
          <cell r="D359" t="str">
            <v>4/24/2018 11:03:46 AM</v>
          </cell>
          <cell r="E359" t="str">
            <v>Population Data - DSCRO</v>
          </cell>
          <cell r="F359" t="str">
            <v xml:space="preserve">Data Services for Commissioners - population data _x000D_
_x000D_
Flows over the Data Landing Portal </v>
          </cell>
          <cell r="G359">
            <v>41730</v>
          </cell>
          <cell r="I359" t="str">
            <v>Of a confidential or personal nature relating to patients, service users or the public</v>
          </cell>
          <cell r="J359" t="str">
            <v>DSfC SUS Live Service P0563/01</v>
          </cell>
          <cell r="K359" t="str">
            <v>Stuart Richardson ( STRI1 )</v>
          </cell>
          <cell r="L359" t="str">
            <v>Diane Clark ( DICL1 )</v>
          </cell>
          <cell r="O359" t="str">
            <v>Direction (s.254 of Health &amp;amp; Social Care Act 2012)</v>
          </cell>
          <cell r="P359" t="str">
            <v>Data Controller</v>
          </cell>
          <cell r="S359" t="str">
            <v>Processing is necessary for the performance of a task carried out in the public interest or in the exercise of official authority vested in the controller</v>
          </cell>
          <cell r="V359" t="str">
            <v>Yes</v>
          </cell>
          <cell r="W359" t="str">
            <v>Yes</v>
          </cell>
          <cell r="X359" t="str">
            <v>Yes</v>
          </cell>
          <cell r="Y359" t="str">
            <v>Yes</v>
          </cell>
          <cell r="Z359" t="str">
            <v>Yes</v>
          </cell>
          <cell r="AA359" t="str">
            <v>Yes</v>
          </cell>
          <cell r="AB359" t="str">
            <v>Yes</v>
          </cell>
          <cell r="AC359" t="str">
            <v>Yes</v>
          </cell>
          <cell r="AD359" t="str">
            <v>20 years</v>
          </cell>
          <cell r="AF359" t="str">
            <v>Yes</v>
          </cell>
          <cell r="AH359" t="str">
            <v>IAR0000533</v>
          </cell>
        </row>
        <row r="360">
          <cell r="A360" t="str">
            <v>IAR0000534</v>
          </cell>
          <cell r="B360">
            <v>6</v>
          </cell>
          <cell r="C360" t="str">
            <v>Stuart Richardson (STRI1)</v>
          </cell>
          <cell r="D360" t="str">
            <v>4/24/2018 11:04:33 AM</v>
          </cell>
          <cell r="E360" t="str">
            <v xml:space="preserve">Primary Care Services - DSCRO </v>
          </cell>
          <cell r="F360" t="str">
            <v xml:space="preserve">Data Services for Commissioners - Primary Care Services _x000D_
_x000D_
Data flows over the Data Landing Portal </v>
          </cell>
          <cell r="G360">
            <v>41730</v>
          </cell>
          <cell r="I360" t="str">
            <v>Of a confidential or personal nature relating to patients, service users or the public</v>
          </cell>
          <cell r="J360" t="str">
            <v>DSfC SUS Live Service P0563/01</v>
          </cell>
          <cell r="K360" t="str">
            <v>Stuart Richardson ( STRI1 )</v>
          </cell>
          <cell r="L360" t="str">
            <v>Diane Clark ( DICL1 )</v>
          </cell>
          <cell r="O360" t="str">
            <v>Direction (s.254 of Health &amp;amp; Social Care Act 2012)</v>
          </cell>
          <cell r="P360" t="str">
            <v>Data Controller</v>
          </cell>
          <cell r="S360" t="str">
            <v>Processing is necessary for the performance of a task carried out in the public interest or in the exercise of official authority vested in the controller</v>
          </cell>
          <cell r="V360" t="str">
            <v>Yes</v>
          </cell>
          <cell r="W360" t="str">
            <v>Yes</v>
          </cell>
          <cell r="X360" t="str">
            <v>Yes</v>
          </cell>
          <cell r="Y360" t="str">
            <v>Yes</v>
          </cell>
          <cell r="Z360" t="str">
            <v>Yes</v>
          </cell>
          <cell r="AA360" t="str">
            <v>Yes</v>
          </cell>
          <cell r="AB360" t="str">
            <v>Yes</v>
          </cell>
          <cell r="AC360" t="str">
            <v>Yes</v>
          </cell>
          <cell r="AD360" t="str">
            <v>20 years</v>
          </cell>
          <cell r="AF360" t="str">
            <v>Yes</v>
          </cell>
          <cell r="AH360" t="str">
            <v>IAR0000534</v>
          </cell>
        </row>
        <row r="361">
          <cell r="A361" t="str">
            <v>IAR0000535</v>
          </cell>
          <cell r="B361">
            <v>5</v>
          </cell>
          <cell r="C361" t="str">
            <v>Stuart Richardson (STRI1)</v>
          </cell>
          <cell r="D361" t="str">
            <v>4/24/2018 11:05:24 AM</v>
          </cell>
          <cell r="E361" t="str">
            <v xml:space="preserve">Public Health &amp; Screening Services - DSCRO </v>
          </cell>
          <cell r="F361" t="str">
            <v xml:space="preserve">Data Services for Commissioners - Public Health &amp; Screening Services_x000D_
_x000D_
Data Flows over the Data Landing Portal </v>
          </cell>
          <cell r="G361">
            <v>41730</v>
          </cell>
          <cell r="I361" t="str">
            <v>Of a confidential or personal nature relating to patients, service users or the public</v>
          </cell>
          <cell r="J361" t="str">
            <v>DSfC SUS Live Service P0563/01</v>
          </cell>
          <cell r="K361" t="str">
            <v>Stuart Richardson ( STRI1 )</v>
          </cell>
          <cell r="L361" t="str">
            <v>Diane Clark ( DICL1 )</v>
          </cell>
          <cell r="O361" t="str">
            <v>Direction (s.254 of Health &amp;amp; Social Care Act 2012)</v>
          </cell>
          <cell r="P361" t="str">
            <v>Data Controller</v>
          </cell>
          <cell r="S361" t="str">
            <v>Processing is necessary for the performance of a task carried out in the public interest or in the exercise of official authority vested in the controller</v>
          </cell>
          <cell r="V361" t="str">
            <v>Yes</v>
          </cell>
          <cell r="W361" t="str">
            <v>Yes</v>
          </cell>
          <cell r="X361" t="str">
            <v>Yes</v>
          </cell>
          <cell r="Y361" t="str">
            <v>Yes</v>
          </cell>
          <cell r="Z361" t="str">
            <v>Yes</v>
          </cell>
          <cell r="AA361" t="str">
            <v>Yes</v>
          </cell>
          <cell r="AB361" t="str">
            <v>Yes</v>
          </cell>
          <cell r="AC361" t="str">
            <v>Yes</v>
          </cell>
          <cell r="AD361" t="str">
            <v>20 years</v>
          </cell>
          <cell r="AF361" t="str">
            <v>Yes</v>
          </cell>
          <cell r="AH361" t="str">
            <v>IAR0000535</v>
          </cell>
        </row>
        <row r="362">
          <cell r="A362" t="str">
            <v>IAR0000536</v>
          </cell>
          <cell r="B362">
            <v>5</v>
          </cell>
          <cell r="C362" t="str">
            <v>Stuart Richardson (STRI1)</v>
          </cell>
          <cell r="D362" t="str">
            <v>4/24/2018 11:05:59 AM</v>
          </cell>
          <cell r="E362" t="str">
            <v>Acute - DSCRO</v>
          </cell>
          <cell r="F362" t="str">
            <v xml:space="preserve">Data sharing for Commissioners _x000D_
_x000D_
Data flows over the Data Landing Portal  </v>
          </cell>
          <cell r="G362">
            <v>41730</v>
          </cell>
          <cell r="I362" t="str">
            <v>Of a confidential or personal nature relating to patients, service users or the public</v>
          </cell>
          <cell r="J362" t="str">
            <v>DSfC SUS Live Service P0563/01</v>
          </cell>
          <cell r="K362" t="str">
            <v>Stuart Richardson ( STRI1 )</v>
          </cell>
          <cell r="L362" t="str">
            <v>Diane Clark ( DICL1 )</v>
          </cell>
          <cell r="O362" t="str">
            <v>Direction (s.254 of Health &amp;amp; Social Care Act 2012)</v>
          </cell>
          <cell r="P362" t="str">
            <v>Data Controller</v>
          </cell>
          <cell r="S362" t="str">
            <v>Processing is necessary for the performance of a task carried out in the public interest or in the exercise of official authority vested in the controller</v>
          </cell>
          <cell r="V362" t="str">
            <v>Yes</v>
          </cell>
          <cell r="W362" t="str">
            <v>Yes</v>
          </cell>
          <cell r="X362" t="str">
            <v>Yes</v>
          </cell>
          <cell r="Y362" t="str">
            <v>Yes</v>
          </cell>
          <cell r="Z362" t="str">
            <v>Yes</v>
          </cell>
          <cell r="AA362" t="str">
            <v>Yes</v>
          </cell>
          <cell r="AB362" t="str">
            <v>Yes</v>
          </cell>
          <cell r="AC362" t="str">
            <v>Yes</v>
          </cell>
          <cell r="AD362" t="str">
            <v>20 years</v>
          </cell>
          <cell r="AF362" t="str">
            <v>Yes</v>
          </cell>
          <cell r="AH362" t="str">
            <v>IAR0000536</v>
          </cell>
        </row>
        <row r="363">
          <cell r="A363" t="str">
            <v>IAR0000537</v>
          </cell>
          <cell r="B363">
            <v>2</v>
          </cell>
          <cell r="C363" t="str">
            <v>Emmanuel Kyei (EMKY1)</v>
          </cell>
          <cell r="D363">
            <v>43164.46266203704</v>
          </cell>
          <cell r="E363" t="str">
            <v>NHS.UK - Personalisation</v>
          </cell>
          <cell r="G363">
            <v>43186</v>
          </cell>
          <cell r="I363" t="str">
            <v>Relating to non- confidential/ non- personal data</v>
          </cell>
          <cell r="J363" t="str">
            <v>NHS Choices Live Service (MVS) P0460/04</v>
          </cell>
          <cell r="K363" t="str">
            <v>Andy Callow ( ANCA8 )</v>
          </cell>
          <cell r="L363" t="str">
            <v>Charles Creswell ( CHCR1 ),Seph O'Connell ( SEOC1 )</v>
          </cell>
          <cell r="AA363" t="str">
            <v>Yes</v>
          </cell>
          <cell r="AB363" t="str">
            <v>Yes</v>
          </cell>
          <cell r="AC363" t="str">
            <v>No</v>
          </cell>
          <cell r="AF363" t="str">
            <v>Yes</v>
          </cell>
          <cell r="AG363" t="str">
            <v>No</v>
          </cell>
          <cell r="AH363" t="e">
            <v>#N/A</v>
          </cell>
        </row>
        <row r="364">
          <cell r="A364" t="str">
            <v>IAR0000538</v>
          </cell>
          <cell r="B364">
            <v>6</v>
          </cell>
          <cell r="C364" t="str">
            <v>Andrew Scott (ANSC1)</v>
          </cell>
          <cell r="D364" t="str">
            <v>4/23/2018 2:16:58 PM</v>
          </cell>
          <cell r="E364" t="str">
            <v>HSCN Network Monitoring Service (NMS)</v>
          </cell>
          <cell r="F364" t="str">
            <v xml:space="preserve">The NMS service directs a copy of the network traffic traversing the HSCN Peering Exchange to “in-premise” NMS equipment.  As standard the 'system' will discard the payload and extract relevant routing information from the packet headers for onward forwarding to NMS.  By exception, the 'Full Payload' associated to the data shall also be captured / analysed. </v>
          </cell>
          <cell r="G364">
            <v>43221</v>
          </cell>
          <cell r="I364" t="str">
            <v>Of a confidential or personal nature relating to patients, service users or the public</v>
          </cell>
          <cell r="J364" t="str">
            <v>HSCN Delivery - SA P0190/14</v>
          </cell>
          <cell r="K364" t="str">
            <v>Nick Sykes ( NISY )</v>
          </cell>
          <cell r="L364" t="str">
            <v>Andrew Scott ( ANSC1 )</v>
          </cell>
          <cell r="O364" t="str">
            <v>Direction (s.254 of Health &amp;amp; Social Care Act 2012)</v>
          </cell>
          <cell r="P364" t="str">
            <v>Data Controller</v>
          </cell>
          <cell r="S364" t="str">
            <v>Processing is necessary for compliance with a legal obligation to which the controller is subject, Processing is necessary for the performance of a task carried out in the public interest or in the exercise of official authority vested in the controller</v>
          </cell>
          <cell r="V364" t="str">
            <v>Yes</v>
          </cell>
          <cell r="W364" t="str">
            <v>Yes</v>
          </cell>
          <cell r="X364" t="str">
            <v>Yes</v>
          </cell>
          <cell r="Y364" t="str">
            <v>Yes</v>
          </cell>
          <cell r="Z364" t="str">
            <v>Yes</v>
          </cell>
          <cell r="AA364" t="str">
            <v>Yes</v>
          </cell>
          <cell r="AB364" t="str">
            <v>Yes</v>
          </cell>
          <cell r="AC364" t="str">
            <v>Yes</v>
          </cell>
          <cell r="AD364" t="str">
            <v>Exception (Please specify)</v>
          </cell>
          <cell r="AE364" t="str">
            <v>Data shall be retained for longer than 6 months (180 days).</v>
          </cell>
          <cell r="AF364" t="str">
            <v>No</v>
          </cell>
          <cell r="AH364" t="str">
            <v>IAR0000538</v>
          </cell>
        </row>
        <row r="365">
          <cell r="A365" t="str">
            <v>IAR0000539</v>
          </cell>
          <cell r="B365">
            <v>4</v>
          </cell>
          <cell r="C365" t="str">
            <v>Graham Ambrose (GJA)</v>
          </cell>
          <cell r="D365" t="str">
            <v>4/19/2018 10:59:27 AM</v>
          </cell>
          <cell r="E365" t="str">
            <v>Primary Care Services - NHAIS</v>
          </cell>
          <cell r="F365" t="str">
            <v>The Primary Care system is deployed across England, Wales, Northern Ireland and Isle of Man as part of the NHAIS suite of functionality. It is developed by SSD, hosted both locally and at NHS Digital and the support service provides advice and guidance in the use of the software as well as fixing any issues. Component systems making up this service include NHAIS (Registration, GP Payments, Cervical Screening), Ophthalmic Payments, Open Exeter, PCIS, National Performers List</v>
          </cell>
          <cell r="G365">
            <v>32143</v>
          </cell>
          <cell r="H365">
            <v>43830</v>
          </cell>
          <cell r="I365" t="str">
            <v>Of a confidential or personal nature relating to patients, service users or the public</v>
          </cell>
          <cell r="J365" t="str">
            <v>Primary Care Services P0607/01</v>
          </cell>
          <cell r="K365" t="str">
            <v>Graham Ambrose ( GJA )</v>
          </cell>
          <cell r="L365" t="str">
            <v>Graham Ambrose ( GJA ),Clare Westrop ( ECM ),Mark Hillman ( MZH )</v>
          </cell>
          <cell r="M365" t="str">
            <v>Adaptation or alteration, Consultation, Disclosure by transmission, Dissemination or otherwise making available, Erasure or destruction, Organisation, Other (Please specify), Recording, Retrieval, Storage, Structuring, Use</v>
          </cell>
          <cell r="N365" t="str">
            <v>Development, support, maintenance</v>
          </cell>
          <cell r="O365" t="str">
            <v>Direction (s.254 of Health &amp;amp; Social Care Act 2012)</v>
          </cell>
          <cell r="P365" t="str">
            <v>Data Processor</v>
          </cell>
          <cell r="U365" t="str">
            <v>Yes</v>
          </cell>
          <cell r="W365" t="str">
            <v>Yes</v>
          </cell>
          <cell r="X365" t="str">
            <v>Yes</v>
          </cell>
          <cell r="Y365" t="str">
            <v>Yes</v>
          </cell>
          <cell r="Z365" t="str">
            <v>Yes</v>
          </cell>
          <cell r="AA365" t="str">
            <v>Yes</v>
          </cell>
          <cell r="AB365" t="str">
            <v>Yes</v>
          </cell>
          <cell r="AC365" t="str">
            <v>No</v>
          </cell>
          <cell r="AF365" t="str">
            <v>No</v>
          </cell>
          <cell r="AG365" t="str">
            <v>No</v>
          </cell>
          <cell r="AH365" t="e">
            <v>#N/A</v>
          </cell>
        </row>
        <row r="366">
          <cell r="A366" t="str">
            <v>IAR0000540</v>
          </cell>
          <cell r="B366">
            <v>6</v>
          </cell>
          <cell r="C366" t="str">
            <v>Kathryn Anderson (KAAN3)</v>
          </cell>
          <cell r="D366" t="str">
            <v>5/15/2018 2:05:02 PM</v>
          </cell>
          <cell r="E366" t="str">
            <v>HSCN Connectivity Procurement: Prj_1200</v>
          </cell>
          <cell r="F366" t="str">
            <v>The Supplier holds and processes the Personal Data of NHS Digital staff, this includes the processing of this Personal Data in sites outside the EEA. _x000D_
_x000D_
The Personal Data in question encompasses site contact names and customer representative details i.e. customer contact details that the supplier needs to collect for the purposes of their ordering systems and to provide service incident support._x000D_
_x000D_
The data in question would be the customer’s site addresses and telephone details that are publically available via the internet and the NHS’s ODS database and the name of the customer contract representative.</v>
          </cell>
          <cell r="G366">
            <v>43191</v>
          </cell>
          <cell r="H366">
            <v>45028</v>
          </cell>
          <cell r="I366" t="str">
            <v>Of a confidential or personal nature relating to staff</v>
          </cell>
          <cell r="J366" t="str">
            <v>HSCN Delivery P0190/13</v>
          </cell>
          <cell r="K366" t="str">
            <v>Timothy Arnold ( TIAR1 )</v>
          </cell>
          <cell r="O366" t="str">
            <v>Direction (s.254 of Health &amp;amp; Social Care Act 2012)</v>
          </cell>
          <cell r="P366" t="str">
            <v>Data Controller</v>
          </cell>
          <cell r="S366" t="str">
            <v>Processing is necessary for the performance of a contract to which the data subject is party or in order to take steps at the request of the data subject prior to entering into a contract, The data subject has given consent to the processing of his or her personal data for one or more specific purposes</v>
          </cell>
          <cell r="V366" t="str">
            <v>Yes</v>
          </cell>
          <cell r="W366" t="str">
            <v>No</v>
          </cell>
          <cell r="X366" t="str">
            <v>Yes</v>
          </cell>
          <cell r="Y366" t="str">
            <v>No</v>
          </cell>
          <cell r="Z366" t="str">
            <v>Yes</v>
          </cell>
          <cell r="AA366" t="str">
            <v>Yes</v>
          </cell>
          <cell r="AB366" t="str">
            <v>Yes</v>
          </cell>
          <cell r="AC366" t="str">
            <v>Yes</v>
          </cell>
          <cell r="AD366" t="str">
            <v>Exception (Please specify)</v>
          </cell>
          <cell r="AE366" t="str">
            <v>Data shall be retained for no longer than 5 years (the length of the contract).</v>
          </cell>
          <cell r="AF366" t="str">
            <v>No</v>
          </cell>
          <cell r="AH366" t="str">
            <v>IAR0000540</v>
          </cell>
        </row>
        <row r="367">
          <cell r="A367" t="str">
            <v>IAR0000541</v>
          </cell>
          <cell r="B367">
            <v>8</v>
          </cell>
          <cell r="C367" t="str">
            <v>Stephen Potter (STPO2)</v>
          </cell>
          <cell r="D367" t="str">
            <v>4/24/2018 2:47:55 PM</v>
          </cell>
          <cell r="E367" t="str">
            <v>GP System of Choice Performance Monitoring Report</v>
          </cell>
          <cell r="F367" t="str">
            <v>Report provided by GP System of Choice Suppliers to NHS Digital Service Management with monthly data to ensure SLA performance is being achieved against the contract. _x000D_
GP practice information is captured on certain fields, such as Incident reporting.</v>
          </cell>
          <cell r="G367">
            <v>41736</v>
          </cell>
          <cell r="I367" t="str">
            <v>Other confidential or personal data (e.g. finance or contracts etc)</v>
          </cell>
          <cell r="J367" t="str">
            <v>GPSMS - SM P0568/05</v>
          </cell>
          <cell r="K367" t="str">
            <v>Stephen Potter ( STPO2 )</v>
          </cell>
          <cell r="M367" t="str">
            <v>Recording, Storage, Use</v>
          </cell>
          <cell r="O367" t="str">
            <v>Additional functions (s.270 of Health and Social Care Act 2012)</v>
          </cell>
          <cell r="P367" t="str">
            <v>Data Controller</v>
          </cell>
          <cell r="S367" t="str">
            <v>Processing is necessary for the performance of a task carried out in the public interest or in the exercise of official authority vested in the controller</v>
          </cell>
          <cell r="V367" t="str">
            <v>Yes</v>
          </cell>
          <cell r="W367" t="str">
            <v>No</v>
          </cell>
          <cell r="X367" t="str">
            <v>Yes</v>
          </cell>
          <cell r="Y367" t="str">
            <v>No</v>
          </cell>
          <cell r="Z367" t="str">
            <v>No</v>
          </cell>
          <cell r="AA367" t="str">
            <v>Yes</v>
          </cell>
          <cell r="AB367" t="str">
            <v>Yes</v>
          </cell>
          <cell r="AC367" t="str">
            <v>Yes</v>
          </cell>
          <cell r="AD367" t="str">
            <v>8 years</v>
          </cell>
          <cell r="AF367" t="str">
            <v>Yes</v>
          </cell>
          <cell r="AH367" t="str">
            <v>IAR0000541</v>
          </cell>
        </row>
        <row r="368">
          <cell r="A368" t="str">
            <v>IAR0000542</v>
          </cell>
          <cell r="B368">
            <v>4</v>
          </cell>
          <cell r="C368" t="str">
            <v>Stephen Potter (STPO2)</v>
          </cell>
          <cell r="D368" t="str">
            <v>4/24/2018 2:48:48 PM</v>
          </cell>
          <cell r="E368" t="str">
            <v>Health &amp; Justice Information Service Performance Monitoring Report</v>
          </cell>
          <cell r="F368" t="str">
            <v>Report provided by TPP to NHS Digital Service Management with monthly data to ensure SLA performance is being achieved against the contract. _x000D_
Health &amp; Justice Information Service information is captured on certain fields, such as Incident reporting.</v>
          </cell>
          <cell r="G368">
            <v>43040</v>
          </cell>
          <cell r="I368" t="str">
            <v>Other confidential or personal data (e.g. finance or contracts etc)</v>
          </cell>
          <cell r="J368" t="str">
            <v>GPSMS - SM P0568/05</v>
          </cell>
          <cell r="K368" t="str">
            <v>Stephen Potter ( STPO2 )</v>
          </cell>
          <cell r="M368" t="str">
            <v>Recording, Storage, Use</v>
          </cell>
          <cell r="O368" t="str">
            <v>Additional functions (s.270 of Health and Social Care Act 2012)</v>
          </cell>
          <cell r="P368" t="str">
            <v>Data Controller</v>
          </cell>
          <cell r="S368" t="str">
            <v>Processing is necessary for the performance of a task carried out in the public interest or in the exercise of official authority vested in the controller</v>
          </cell>
          <cell r="V368" t="str">
            <v>Yes</v>
          </cell>
          <cell r="W368" t="str">
            <v>No</v>
          </cell>
          <cell r="Z368" t="str">
            <v>No</v>
          </cell>
          <cell r="AA368" t="str">
            <v>Yes</v>
          </cell>
          <cell r="AB368" t="str">
            <v>Yes</v>
          </cell>
          <cell r="AD368" t="str">
            <v>8 years</v>
          </cell>
          <cell r="AF368" t="str">
            <v>Yes</v>
          </cell>
          <cell r="AH368" t="str">
            <v>IAR0000542</v>
          </cell>
        </row>
        <row r="369">
          <cell r="A369" t="str">
            <v>IAR0000543</v>
          </cell>
          <cell r="B369">
            <v>2</v>
          </cell>
          <cell r="C369" t="str">
            <v>Richard Irvine (RIIR1)</v>
          </cell>
          <cell r="D369" t="str">
            <v>4/18/2018 3:21:58 PM</v>
          </cell>
          <cell r="E369" t="str">
            <v>Monthly Diagnostics Waiting Times and Activity</v>
          </cell>
          <cell r="F369" t="str">
            <v xml:space="preserve">The monthly diagnostics collection is the  primary source for Diagnostics Waiting Times and Activity for 15 key diagnostics tests.  It is used to measure performance against the operational standard, that less than 1% of patients should wait 6 weeks or more for a diagnostics test. Statistics are classed as National Statistics and are published monthly with an accompanying statistical commentary. The data, statistical commentary and guidance are available at:_x000D_
https://www.england.nhs.uk/statistics/statistical-work-areas/diagnostics-waiting-times-and-activity/monthly-diagnostics-waiting-times-and-activity/_x000D_
_x000D_
Related links: _x000D_
https://www.gov.uk/government/publications/nhs-mandate-2016-to-2017_x000D_
https://www.gov.uk/government/publications/supplements-to-the-nhs-constitution-for-england_x000D_
_x000D_
Data is at aggregate level and is a collected on a Provider Commissioner basis with Trusts &amp; Independent Sector providers submitting their data broken down by commissioner. Data is collected for the 15 key diagnostics tests these are:_x000D_
-Imaging - Magnetic Resonance Imaging_x000D_
-Imaging - Computer Tomography_x000D_
-Imaging - Non-obstetric ultrasound_x000D_
-Imaging - Barium Enema_x000D_
-Imaging - DEXA Scan_x000D_
-Physiological Measurement - Audiology – Audiology Assessments_x000D_
-Physiological Measurement - Cardiology - echocardiography_x000D_
-Physiological Measurement - Cardiology - electrophysiology_x000D_
-Physiological Measurement - Neurophysiology – peripheral neurophysiology_x000D_
-Physiological Measurement - Respiratory physiology - sleep studies_x000D_
-Physiological Measurement - Urodynamics - pressures &amp; flows_x000D_
-Endoscopy - Colonoscopy_x000D_
-Endoscopy - Flexi sigmoidoscopy_x000D_
-Endoscopy - Cystoscopy_x000D_
-Endoscopy – Gastroscopy_x000D_
_x000D_
Data is aggregated to provide an overall measure of performance on the following measures:_x000D_
_x000D_
- Waiting list for diagnostic test by time band (weekly) on the last day of the month_x000D_
- Diagnostic test activity (broken down by waiting list excluding planned, planned and unscheduled)_x000D_
_x000D_
Providers and Commissioners are familiar with the data requirements. </v>
          </cell>
          <cell r="G369">
            <v>43191</v>
          </cell>
          <cell r="I369" t="str">
            <v>Other confidential or personal data (e.g. finance or contracts etc)</v>
          </cell>
          <cell r="J369" t="str">
            <v>Data Collection Service P0449/06</v>
          </cell>
          <cell r="K369" t="str">
            <v>Stephen Smith ( STSM )</v>
          </cell>
          <cell r="L369" t="str">
            <v>Richard Irvine ( RIIR1 )</v>
          </cell>
          <cell r="M369" t="str">
            <v>Disclosure by transmission, Organisation, Storage, Structuring</v>
          </cell>
          <cell r="O369" t="str">
            <v>Direction (s.254 of Health &amp;amp; Social Care Act 2012)</v>
          </cell>
          <cell r="P369" t="str">
            <v>Data Processor</v>
          </cell>
          <cell r="U369" t="str">
            <v>Yes</v>
          </cell>
          <cell r="W369" t="str">
            <v>No</v>
          </cell>
          <cell r="X369" t="str">
            <v>No</v>
          </cell>
          <cell r="Y369" t="str">
            <v>No</v>
          </cell>
          <cell r="Z369" t="str">
            <v>No</v>
          </cell>
          <cell r="AA369" t="str">
            <v>Yes</v>
          </cell>
          <cell r="AB369" t="str">
            <v>No</v>
          </cell>
          <cell r="AC369" t="str">
            <v>Not sure</v>
          </cell>
          <cell r="AF369" t="str">
            <v>Yes</v>
          </cell>
          <cell r="AG369" t="str">
            <v>No</v>
          </cell>
          <cell r="AH369" t="e">
            <v>#N/A</v>
          </cell>
        </row>
        <row r="370">
          <cell r="A370" t="str">
            <v>IAR0000544</v>
          </cell>
          <cell r="B370">
            <v>2</v>
          </cell>
          <cell r="C370" t="str">
            <v>Richard Irvine (RIIR1)</v>
          </cell>
          <cell r="D370" t="str">
            <v>4/18/2018 3:24:26 PM</v>
          </cell>
          <cell r="E370" t="str">
            <v xml:space="preserve">Referral To Treatment (RTT): 18 Weeks Referral to Treatment waiting times </v>
          </cell>
          <cell r="F370" t="str">
            <v xml:space="preserve">The monthly Referral To Treatment (RTT) collection is used to measure performance against the operational standard, that more than 92% of patients on incomplete RTT pathways should have been waiting no more than 18 weeks from referral. _x000D_
_x000D_
Statistics are classed as National Statistics and are published monthly with an accompanying statistical commentary, available at the following website:_x000D_
https://www.england.nhs.uk/statistics/statistical-work-areas/rtt-waiting-times/_x000D_
_x000D_
Related link: _x000D_
https://www.gov.uk/government/publications/supplements-to-the-nhs-constitution-for-england_x000D_
_x000D_
Data is at aggregate level and is a collected on a Provider Commissioner basis with Trusts &amp; Independent Sector providers submitting their data broken down by commissioner._x000D_
_x000D_
Data is collected by weekly timeband (for 0-1 weeks to 52+ weeks) for 18 treatment function categories and 'Other for: _x000D_
- completed admitted pathways_x000D_
- completed non-admitted pathways_x000D_
- incomplete pathways _x000D_
- incomplete pathways with a decision to admit _x000D_
_x000D_
The total number of RTT clock starts is also collected on a Provider Commissioner basis. _x000D_
_x000D_
In October 2015, two new data sections (Incomplete pathways with a decision to admit for treatment and new RTT clock starts) were added to this monthly RTT data return and the adjusted daycase/inpatient section was removed. _x000D_
</v>
          </cell>
          <cell r="G370">
            <v>43191</v>
          </cell>
          <cell r="I370" t="str">
            <v>Other confidential or personal data (e.g. finance or contracts etc)</v>
          </cell>
          <cell r="J370" t="str">
            <v>Data Collection Service P0449/06</v>
          </cell>
          <cell r="K370" t="str">
            <v>Stephen Smith ( STSM )</v>
          </cell>
          <cell r="L370" t="str">
            <v>Richard Irvine ( RIIR1 )</v>
          </cell>
          <cell r="M370" t="str">
            <v>Disclosure by transmission, Organisation, Storage, Structuring</v>
          </cell>
          <cell r="O370" t="str">
            <v>Direction (s.254 of Health &amp;amp; Social Care Act 2012)</v>
          </cell>
          <cell r="P370" t="str">
            <v>Data Processor</v>
          </cell>
          <cell r="U370" t="str">
            <v>Yes</v>
          </cell>
          <cell r="W370" t="str">
            <v>No</v>
          </cell>
          <cell r="X370" t="str">
            <v>No</v>
          </cell>
          <cell r="Y370" t="str">
            <v>No</v>
          </cell>
          <cell r="Z370" t="str">
            <v>No</v>
          </cell>
          <cell r="AA370" t="str">
            <v>Yes</v>
          </cell>
          <cell r="AB370" t="str">
            <v>No</v>
          </cell>
          <cell r="AC370" t="str">
            <v>No</v>
          </cell>
          <cell r="AD370" t="str">
            <v>Exception (Please specify)</v>
          </cell>
          <cell r="AF370" t="str">
            <v>Yes</v>
          </cell>
          <cell r="AG370" t="str">
            <v>No</v>
          </cell>
          <cell r="AH370" t="e">
            <v>#N/A</v>
          </cell>
        </row>
        <row r="371">
          <cell r="A371" t="str">
            <v>IAR0000545</v>
          </cell>
          <cell r="B371">
            <v>2</v>
          </cell>
          <cell r="C371" t="str">
            <v>Richard Irvine (RIIR1)</v>
          </cell>
          <cell r="D371" t="str">
            <v>4/18/2018 3:23:36 PM</v>
          </cell>
          <cell r="E371" t="str">
            <v>Direct Access Audiology waiting times return</v>
          </cell>
          <cell r="F371" t="str">
            <v xml:space="preserve">The monthly ADWT collection is used to monitor waiting times for direct access audiology services. Statistics are classed as Official Statistics and are published monthly with an accompanying statistical commentary. The data, statistical commentary and guidance are available at the following website:_x000D_
https://www.england.nhs.uk/statistics/statistical-work-areas/direct-access-audiology/_x000D_
_x000D_
NHS England is in the lead for the delivery of the cross government action plan on hearing loss. Further details are available at the following link: _x000D_
https://www.england.nhs.uk/wp-content/uploads/2015/03/act-plan-hearing-loss-upd.pdf _x000D_
_x000D_
Data is at aggregate level and is a collected on a Provider Commissioner basis with Trusts &amp; Independent Sector providers submitting their data broken down by commissioner._x000D_
_x000D_
Data is collected by weekly timeband (for 0-1 weeks to 52+ weeks) for: _x000D_
- completed  pathways_x000D_
- incomplete pathways _x000D_
_x000D_
It has been collected on monthly basis in its current format since April 2008 and providers and commissioners are familiar with the data requirements. _x000D_
_x000D_
</v>
          </cell>
          <cell r="G371">
            <v>43191</v>
          </cell>
          <cell r="I371" t="str">
            <v>Other confidential or personal data (e.g. finance or contracts etc)</v>
          </cell>
          <cell r="J371" t="str">
            <v>Data Collection Service P0449/06</v>
          </cell>
          <cell r="K371" t="str">
            <v>Stephen Smith ( STSM )</v>
          </cell>
          <cell r="L371" t="str">
            <v>Richard Irvine ( RIIR1 )</v>
          </cell>
          <cell r="M371" t="str">
            <v>Disclosure by transmission, Organisation, Storage, Structuring</v>
          </cell>
          <cell r="O371" t="str">
            <v>Direction (s.254 of Health &amp;amp; Social Care Act 2012)</v>
          </cell>
          <cell r="P371" t="str">
            <v>Data Processor</v>
          </cell>
          <cell r="U371" t="str">
            <v>Yes</v>
          </cell>
          <cell r="W371" t="str">
            <v>No</v>
          </cell>
          <cell r="X371" t="str">
            <v>No</v>
          </cell>
          <cell r="Y371" t="str">
            <v>No</v>
          </cell>
          <cell r="Z371" t="str">
            <v>No</v>
          </cell>
          <cell r="AA371" t="str">
            <v>Yes</v>
          </cell>
          <cell r="AB371" t="str">
            <v>No</v>
          </cell>
          <cell r="AC371" t="str">
            <v>No</v>
          </cell>
          <cell r="AF371" t="str">
            <v>Yes</v>
          </cell>
          <cell r="AG371" t="str">
            <v>No</v>
          </cell>
          <cell r="AH371" t="e">
            <v>#N/A</v>
          </cell>
        </row>
        <row r="372">
          <cell r="A372" t="str">
            <v>IAR0000546</v>
          </cell>
          <cell r="B372">
            <v>2</v>
          </cell>
          <cell r="C372" t="str">
            <v>Richard Irvine (RIIR1)</v>
          </cell>
          <cell r="D372" t="str">
            <v>4/30/2018 2:49:41 PM</v>
          </cell>
          <cell r="E372" t="str">
            <v>PREVENT</v>
          </cell>
          <cell r="F372" t="str">
            <v>The Counter Terrorism &amp; Security Act 2015 places a legal duty on NHS Trusts and Foundation Trusts to consider the Prevent Strategy when delivering their services. _x000D_
_x000D_
The key elements of this duty are outlined in the revised Prevent Duty Guidance at www.gov.uk/government/publications/prevent-duty-guidance_x000D_
_x000D_
The data/information subject to the data submission process is collected from NHS Trusts and Foundation Trusts in the Home Office identified Priority Areas. This provides the necessary assurance that the priority area organisations are compliant with the Prevent Duty. _x000D_
_x000D_
Aggregated data is supplied via the Strategic Data Collection Service (SCDS) at NHS Digital to NHS England. Examples of data items include: NHS staff requiring Prevent awareness training, NHS staff receiving such training, and referrals made by Prevent Leads in Trusts. This collection also includes qualitative questions on Prevent policy implementation.</v>
          </cell>
          <cell r="G372">
            <v>43191</v>
          </cell>
          <cell r="I372" t="str">
            <v>Of a confidential or personal nature relating to staff</v>
          </cell>
          <cell r="J372" t="str">
            <v>Data Collection Service P0449/06</v>
          </cell>
          <cell r="K372" t="str">
            <v>Stephen Smith ( STSM )</v>
          </cell>
          <cell r="L372" t="str">
            <v>Richard Irvine ( RIIR1 )</v>
          </cell>
          <cell r="M372" t="str">
            <v>Recording, Storage, Structuring, Use</v>
          </cell>
          <cell r="O372" t="str">
            <v>Direction (s.254 of Health &amp;amp; Social Care Act 2012)</v>
          </cell>
          <cell r="P372" t="str">
            <v>Data Processor</v>
          </cell>
          <cell r="U372" t="str">
            <v>Yes</v>
          </cell>
          <cell r="W372" t="str">
            <v>No</v>
          </cell>
          <cell r="X372" t="str">
            <v>Yes</v>
          </cell>
          <cell r="Y372" t="str">
            <v>No</v>
          </cell>
          <cell r="Z372" t="str">
            <v>No</v>
          </cell>
          <cell r="AA372" t="str">
            <v>Yes</v>
          </cell>
          <cell r="AB372" t="str">
            <v>Yes</v>
          </cell>
          <cell r="AC372" t="str">
            <v>No</v>
          </cell>
          <cell r="AF372" t="str">
            <v>Yes</v>
          </cell>
          <cell r="AG372" t="str">
            <v>No</v>
          </cell>
          <cell r="AH372" t="e">
            <v>#N/A</v>
          </cell>
        </row>
        <row r="373">
          <cell r="A373" t="str">
            <v>IAR0000547</v>
          </cell>
          <cell r="B373">
            <v>2</v>
          </cell>
          <cell r="C373" t="str">
            <v>Richard Irvine (RIIR1)</v>
          </cell>
          <cell r="D373" t="str">
            <v>4/18/2018 3:22:45 PM</v>
          </cell>
          <cell r="E373" t="str">
            <v>Junior Doctors (Rota Notification for Junior Doctors in Training)</v>
          </cell>
          <cell r="F373" t="str">
            <v>The ‘Next Steps on the NHS Five Year Forward View’ published in March 2017, states that as part of action to improve working conditions for junior doctors in training, the following would be implemented:_x000D_
_x000D_
"Ensure doctors receive their proposed rota a minimum of eight weeks and final rota by six weeks before they start new rotations, as specified in the code of practice agreed by Health Education England (HEE), NHS Employers and the BMA. From October 2017, NHS Improvement (NHSI) will monitor trusts’ adherence to the six week standard monthly, with a review after six months. HEE will ensure trusts have trainee details 12 weeks before rotations begin."_x000D_
_x000D_
The intention of this collection is to obtain information about when junior doctors in training receive notification of their rotas. NHSI will use this data to work in collaboration with trusts to identify and resolve any problems with the notification process._x000D_
_x000D_
The data will be shared as appropriate with relevant organisations involved with this workforce issue._x000D_
_x000D_
Sources_x000D_
NHS England (2017) Next Steps on the NHS Five Year Forward View. Available at www.england.nhs.uk_x000D_
_x000D_
NHS Employers (2016) Code of Practice – Provision of Information for Postgraduate Medical Training_x000D_
http://www.nhsemployers.org/your-workforce/recruit/national-medical-recruitment/code-of-practiceprovision-of-information-for-postgraduate-medical-training_x000D_
_x000D_
The following data items will be collected:_x000D_
Section 1 - Trust Activity_x000D_
Work Schedules_x000D_
1a. Total number of junior doctors in training who received directly from the trust notification of their rota in the generic work schedule (or rota template for those on an older contract) 8 or more weeks in advance of starting or rotating to a new post. (Numerator)_x000D_
1b. Total number of junior doctors in training who received notification of their rota in the generic work schedule (or rota template for those on an older contract) directly from the trust._x000D_
(Denominator)_x000D_
_x000D_
Duty Rosters:_x000D_
2a. Total number of junior doctors in training who received directly from the trust their duty roster 6 or more weeks in advance of starting or rotating to a new post. (Numerator)_x000D_
2b. Total number of junior doctors in training who received their duty roster directly from the trust._x000D_
(Denominator)_x000D_
_x000D_
Section 2 – Lead Employer Trust (LET) Activity_x000D_
_x000D_
Work Schedules_x000D_
3a. Total number of junior doctors in training who received directly from the LET notification of their rota in the generic work schedule (or rota template for those on an older contract) 8 or more weeks in advance of starting or rotating to a new post. (Numerator)_x000D_
3b. Total number of junior doctors in training who received notification of their rota in the generic work schedule (or rota template for those on an older contract) directly from the LET._x000D_
(Denominator)_x000D_
_x000D_
Duty Rosters_x000D_
4a. Total number of junior doctors in training who received directly from the LET their duty roster 6 or more weeks in advance of starting or rotating to a new post. (Numerator)_x000D_
4b. Total number of junior doctors in training who received their duty roster directly from the LET._x000D_
(Denominator)</v>
          </cell>
          <cell r="G373">
            <v>43191</v>
          </cell>
          <cell r="I373" t="str">
            <v>Other confidential or personal data (e.g. finance or contracts etc)</v>
          </cell>
          <cell r="J373" t="str">
            <v>Data Collection Service P0449/06</v>
          </cell>
          <cell r="K373" t="str">
            <v>Stephen Smith ( STSM )</v>
          </cell>
          <cell r="L373" t="str">
            <v>Richard Irvine ( RIIR1 )</v>
          </cell>
          <cell r="M373" t="str">
            <v>Disclosure by transmission, Organisation, Storage, Structuring</v>
          </cell>
          <cell r="O373" t="str">
            <v>Direction (s.254 of Health &amp;amp; Social Care Act 2012)</v>
          </cell>
          <cell r="P373" t="str">
            <v>Data Processor</v>
          </cell>
          <cell r="U373" t="str">
            <v>Yes</v>
          </cell>
          <cell r="W373" t="str">
            <v>No</v>
          </cell>
          <cell r="X373" t="str">
            <v>No</v>
          </cell>
          <cell r="Y373" t="str">
            <v>No</v>
          </cell>
          <cell r="Z373" t="str">
            <v>No</v>
          </cell>
          <cell r="AA373" t="str">
            <v>Yes</v>
          </cell>
          <cell r="AB373" t="str">
            <v>No</v>
          </cell>
          <cell r="AC373" t="str">
            <v>No</v>
          </cell>
          <cell r="AF373" t="str">
            <v>Yes</v>
          </cell>
          <cell r="AG373" t="str">
            <v>No</v>
          </cell>
          <cell r="AH373" t="e">
            <v>#N/A</v>
          </cell>
        </row>
        <row r="374">
          <cell r="A374" t="str">
            <v>IAR0000548</v>
          </cell>
          <cell r="B374">
            <v>7</v>
          </cell>
          <cell r="C374" t="str">
            <v>Lee Augustin (LEAU1)</v>
          </cell>
          <cell r="D374" t="str">
            <v>4/19/2018 2:10:13 PM</v>
          </cell>
          <cell r="E374" t="str">
            <v>HSCN Trust Funding Information</v>
          </cell>
          <cell r="F374" t="str">
            <v>Trusts complete ‘Trust Funding Applications’ (TFA) to secure money towards Health and Social Care Network (HSCN) connectivity. As part of this application process a web form is completed, this generates an email, the content of which is transposed to CRM. The email is also forwarded to the relevant Regional Resource Manager (RMM), who validates / approves the application and responds to the Contact Centre. The Contact Centre send a (templated) response to the named contact within the applicant Organisation. This process contains low-risk Personal Data - Contact Details (Name, Email Address, Mobile Telephone Number, Job Role). There are 3 stages to the Trust Funding application process - each stage asks the party completing the application to confirm their Personal Data.</v>
          </cell>
          <cell r="G374">
            <v>42736</v>
          </cell>
          <cell r="H374">
            <v>43831</v>
          </cell>
          <cell r="I374" t="str">
            <v>Of a confidential or personal nature relating to patients, service users or the public</v>
          </cell>
          <cell r="J374" t="str">
            <v>HSCN Delivery P0190/13</v>
          </cell>
          <cell r="K374" t="str">
            <v>Lee Augustin ( LEAU1 )</v>
          </cell>
          <cell r="O374" t="str">
            <v>Direction (s.254 of Health &amp;amp; Social Care Act 2012)</v>
          </cell>
          <cell r="P374" t="str">
            <v>Joint Data Controller</v>
          </cell>
          <cell r="Q374" t="str">
            <v>NHS England</v>
          </cell>
          <cell r="S374" t="str">
            <v>Processing is necessary for the performance of a task carried out in the public interest or in the exercise of official authority vested in the controller</v>
          </cell>
          <cell r="V374" t="str">
            <v>Yes</v>
          </cell>
          <cell r="W374" t="str">
            <v>No</v>
          </cell>
          <cell r="X374" t="str">
            <v>Yes</v>
          </cell>
          <cell r="Y374" t="str">
            <v>No</v>
          </cell>
          <cell r="Z374" t="str">
            <v>Yes</v>
          </cell>
          <cell r="AA374" t="str">
            <v>Yes</v>
          </cell>
          <cell r="AB374" t="str">
            <v>Yes</v>
          </cell>
          <cell r="AC374" t="str">
            <v>Yes</v>
          </cell>
          <cell r="AD374" t="str">
            <v>8 years</v>
          </cell>
          <cell r="AF374" t="str">
            <v>No</v>
          </cell>
          <cell r="AH374" t="str">
            <v>IAR0000548</v>
          </cell>
        </row>
        <row r="375">
          <cell r="A375" t="str">
            <v>IAR0000549</v>
          </cell>
          <cell r="B375">
            <v>5</v>
          </cell>
          <cell r="C375" t="str">
            <v>Darren Doney (DADO1)</v>
          </cell>
          <cell r="D375" t="str">
            <v>4/19/2018 1:09:48 PM</v>
          </cell>
          <cell r="E375" t="str">
            <v>HSCN Supplier Contact Details (Service Management)</v>
          </cell>
          <cell r="F375" t="str">
            <v xml:space="preserve">CN-SPs are obliged to provide the HSCN Service Management Cell with a list of contact details on a weekly basis. The information provided contains a small amount on Personal Data (Name, Email Address, Mobile Telephone Number). </v>
          </cell>
          <cell r="G375">
            <v>42979</v>
          </cell>
          <cell r="I375" t="str">
            <v>Of a confidential or personal nature relating to patients, service users or the public</v>
          </cell>
          <cell r="J375" t="str">
            <v>Business and Operations Activities P0046/01</v>
          </cell>
          <cell r="K375" t="str">
            <v>Darren Doney ( DADO1 )</v>
          </cell>
          <cell r="O375" t="str">
            <v>Direction (s.254 of Health &amp;amp; Social Care Act 2012)</v>
          </cell>
          <cell r="P375" t="str">
            <v>Data Controller</v>
          </cell>
          <cell r="S375" t="str">
            <v>Processing is necessary for the performance of a task carried out in the public interest or in the exercise of official authority vested in the controller</v>
          </cell>
          <cell r="V375" t="str">
            <v>Yes</v>
          </cell>
          <cell r="W375" t="str">
            <v>No</v>
          </cell>
          <cell r="X375" t="str">
            <v>Yes</v>
          </cell>
          <cell r="Y375" t="str">
            <v>No</v>
          </cell>
          <cell r="Z375" t="str">
            <v>Yes</v>
          </cell>
          <cell r="AA375" t="str">
            <v>Yes</v>
          </cell>
          <cell r="AB375" t="str">
            <v>Yes</v>
          </cell>
          <cell r="AC375" t="str">
            <v>Yes</v>
          </cell>
          <cell r="AD375" t="str">
            <v>3 years</v>
          </cell>
          <cell r="AF375" t="str">
            <v>No</v>
          </cell>
          <cell r="AH375" t="str">
            <v>IAR0000549</v>
          </cell>
        </row>
        <row r="376">
          <cell r="A376" t="str">
            <v>IAR0000550</v>
          </cell>
          <cell r="B376">
            <v>4</v>
          </cell>
          <cell r="C376" t="str">
            <v>Darren Doney (DADO1)</v>
          </cell>
          <cell r="D376" t="str">
            <v>4/19/2018 1:11:23 PM</v>
          </cell>
          <cell r="E376" t="str">
            <v>HSCN Complaints Information</v>
          </cell>
          <cell r="F376" t="str">
            <v>The HSCN Service Management Cell offer CN-SPs the ability to raise complaints. Complaints are raised to the HSCN Service Management Cell and are recorded within a designated SharePoint list. Complaints 'may' contain a small amount of Personal Data, this shall be restricted to 'Contact Information', e.g. Name, Email Address, Mobile Telephone Number.</v>
          </cell>
          <cell r="G376">
            <v>42979</v>
          </cell>
          <cell r="J376" t="str">
            <v>Business and Operations Activities P0046/01</v>
          </cell>
          <cell r="K376" t="str">
            <v>Darren Doney ( DADO1 )</v>
          </cell>
          <cell r="O376" t="str">
            <v>Direction (s.254 of Health &amp;amp; Social Care Act 2012)</v>
          </cell>
          <cell r="P376" t="str">
            <v>Data Controller</v>
          </cell>
          <cell r="S376" t="str">
            <v>Processing is necessary for the performance of a task carried out in the public interest or in the exercise of official authority vested in the controller</v>
          </cell>
          <cell r="V376" t="str">
            <v>Yes</v>
          </cell>
          <cell r="W376" t="str">
            <v>No</v>
          </cell>
          <cell r="X376" t="str">
            <v>Yes</v>
          </cell>
          <cell r="Y376" t="str">
            <v>No</v>
          </cell>
          <cell r="Z376" t="str">
            <v>Yes</v>
          </cell>
          <cell r="AA376" t="str">
            <v>Yes</v>
          </cell>
          <cell r="AB376" t="str">
            <v>Yes</v>
          </cell>
          <cell r="AC376" t="str">
            <v>Yes</v>
          </cell>
          <cell r="AD376" t="str">
            <v>3 years</v>
          </cell>
          <cell r="AF376" t="str">
            <v>No</v>
          </cell>
          <cell r="AH376" t="str">
            <v>IAR0000550</v>
          </cell>
        </row>
        <row r="377">
          <cell r="A377" t="str">
            <v>IAR0000556</v>
          </cell>
          <cell r="B377">
            <v>3</v>
          </cell>
          <cell r="C377" t="str">
            <v>Emmanuel Kyei (EMKY1)</v>
          </cell>
          <cell r="D377" t="str">
            <v>4/30/2018 10:17:03 AM</v>
          </cell>
          <cell r="E377" t="str">
            <v>To Be Removed - NHS.UK - AppDynamic</v>
          </cell>
          <cell r="G377">
            <v>43193</v>
          </cell>
          <cell r="I377" t="str">
            <v>Relating to non- confidential/ non- personal data</v>
          </cell>
          <cell r="J377" t="str">
            <v>NHS Choices Live Service (MVS) P0460/04</v>
          </cell>
          <cell r="K377" t="str">
            <v>Andy Callow ( ANCA8 )</v>
          </cell>
          <cell r="L377" t="str">
            <v>Tom Barrett,Seph O'Connell ( SEOC1 )</v>
          </cell>
          <cell r="AA377" t="str">
            <v>No</v>
          </cell>
          <cell r="AB377" t="str">
            <v>Yes</v>
          </cell>
          <cell r="AC377" t="str">
            <v>No</v>
          </cell>
          <cell r="AF377" t="str">
            <v>No</v>
          </cell>
          <cell r="AG377" t="str">
            <v>No</v>
          </cell>
          <cell r="AH377" t="e">
            <v>#N/A</v>
          </cell>
        </row>
        <row r="378">
          <cell r="A378" t="str">
            <v>IAR0000557</v>
          </cell>
          <cell r="B378">
            <v>4</v>
          </cell>
          <cell r="C378" t="str">
            <v>Emmanuel Kyei (EMKY1)</v>
          </cell>
          <cell r="D378">
            <v>43164.463067129633</v>
          </cell>
          <cell r="E378" t="str">
            <v>NHS. UK - New Relic</v>
          </cell>
          <cell r="G378">
            <v>43193</v>
          </cell>
          <cell r="I378" t="str">
            <v>Relating to non- confidential/ non- personal data</v>
          </cell>
          <cell r="J378" t="str">
            <v>NHS Choices Live Service (MVS) P0460/04</v>
          </cell>
          <cell r="K378" t="str">
            <v>Andy Callow ( ANCA8 )</v>
          </cell>
          <cell r="L378" t="str">
            <v>Seph O'Connell ( SEOC1 ),Tom Barrett</v>
          </cell>
          <cell r="AA378" t="str">
            <v>Yes</v>
          </cell>
          <cell r="AB378" t="str">
            <v>Yes</v>
          </cell>
          <cell r="AC378" t="str">
            <v>No</v>
          </cell>
          <cell r="AF378" t="str">
            <v>No</v>
          </cell>
          <cell r="AG378" t="str">
            <v>No</v>
          </cell>
          <cell r="AH378" t="e">
            <v>#N/A</v>
          </cell>
        </row>
        <row r="379">
          <cell r="A379" t="str">
            <v>IAR0000558</v>
          </cell>
          <cell r="B379">
            <v>6</v>
          </cell>
          <cell r="C379" t="str">
            <v>Hafizur Rahman (HARA1)</v>
          </cell>
          <cell r="D379" t="str">
            <v>4/20/2018 11:52:29 AM</v>
          </cell>
          <cell r="E379" t="str">
            <v>Corporate Cherwell</v>
          </cell>
          <cell r="F379" t="str">
            <v>Service Management tool in use within ICT, HR, Corporate services, MIST and IA</v>
          </cell>
          <cell r="G379">
            <v>43194</v>
          </cell>
          <cell r="H379">
            <v>43528</v>
          </cell>
          <cell r="I379" t="str">
            <v>Of a confidential or personal nature relating to staff</v>
          </cell>
          <cell r="J379" t="str">
            <v>Corporate ICT P0424/09</v>
          </cell>
          <cell r="K379" t="str">
            <v>Michael Flintoft ( MIFL )</v>
          </cell>
          <cell r="L379" t="str">
            <v>Gordon Grieve ( GOGR ),James Townson ( JATO1 ),Hafizur Rahman ( HARA1 )</v>
          </cell>
          <cell r="M379" t="str">
            <v>Recording, Use</v>
          </cell>
          <cell r="O379" t="str">
            <v>Additional functions (s.270 of Health and Social Care Act 2012), Not sure</v>
          </cell>
          <cell r="P379" t="str">
            <v>Data Controller</v>
          </cell>
          <cell r="S379" t="str">
            <v>The data subject has given consent to the processing of his or her personal data for one or more specific purposes</v>
          </cell>
          <cell r="V379" t="str">
            <v>Yes</v>
          </cell>
          <cell r="W379" t="str">
            <v>No</v>
          </cell>
          <cell r="X379" t="str">
            <v>Yes</v>
          </cell>
          <cell r="Y379" t="str">
            <v>Yes</v>
          </cell>
          <cell r="Z379" t="str">
            <v>Yes</v>
          </cell>
          <cell r="AA379" t="str">
            <v>Yes</v>
          </cell>
          <cell r="AB379" t="str">
            <v>Yes</v>
          </cell>
          <cell r="AC379" t="str">
            <v>Not sure</v>
          </cell>
          <cell r="AF379" t="str">
            <v>No</v>
          </cell>
          <cell r="AH379" t="e">
            <v>#N/A</v>
          </cell>
        </row>
        <row r="380">
          <cell r="A380" t="str">
            <v>IAR0000560</v>
          </cell>
          <cell r="B380">
            <v>6</v>
          </cell>
          <cell r="C380" t="str">
            <v>John Wilson (JOWI57)</v>
          </cell>
          <cell r="D380" t="str">
            <v>4/19/2018 3:15:02 PM</v>
          </cell>
          <cell r="E380" t="str">
            <v>HSCN Procurement and Migration Plans</v>
          </cell>
          <cell r="F380" t="str">
            <v xml:space="preserve">A mechanism to gather information related to 'non-nhs' organisations to assist in the migration of Customers away from existing networking arrangements (Transition Network). As part of this data capture a small amount of low-risk Personal Data is captured, this being; Name, Address, Mobile Telephone Number, Email Address. This information is used to feed the overall HSCN Customer Contact Information held by HSCN. The SLSP for this Data Asset = SLSP0000002 (O365). </v>
          </cell>
          <cell r="G380">
            <v>43101</v>
          </cell>
          <cell r="H380">
            <v>43344</v>
          </cell>
          <cell r="I380" t="str">
            <v>Of a confidential or personal nature relating to patients, service users or the public</v>
          </cell>
          <cell r="J380" t="str">
            <v>HSCN Delivery - Run P0190/19</v>
          </cell>
          <cell r="K380" t="str">
            <v>John Wilson ( JOWI57 )</v>
          </cell>
          <cell r="L380" t="str">
            <v>Andrew Scott ( ANSC1 )</v>
          </cell>
          <cell r="O380" t="str">
            <v>Direction (s.254 of Health &amp;amp; Social Care Act 2012)</v>
          </cell>
          <cell r="P380" t="str">
            <v>Data Controller</v>
          </cell>
          <cell r="S380" t="str">
            <v>Processing is necessary for compliance with a legal obligation to which the controller is subject</v>
          </cell>
          <cell r="V380" t="str">
            <v>Yes</v>
          </cell>
          <cell r="W380" t="str">
            <v>No</v>
          </cell>
          <cell r="X380" t="str">
            <v>Yes</v>
          </cell>
          <cell r="Y380" t="str">
            <v>No</v>
          </cell>
          <cell r="Z380" t="str">
            <v>Yes</v>
          </cell>
          <cell r="AA380" t="str">
            <v>Yes</v>
          </cell>
          <cell r="AB380" t="str">
            <v>Yes</v>
          </cell>
          <cell r="AC380" t="str">
            <v>Yes</v>
          </cell>
          <cell r="AD380" t="str">
            <v>Exception (Please specify)</v>
          </cell>
          <cell r="AE380" t="str">
            <v>The Customer Contact lists are continually updated based on the 'live' Services provided by HSCN - Customers who no longer consume HSCN Services are removed from lists.</v>
          </cell>
          <cell r="AF380" t="str">
            <v>No</v>
          </cell>
          <cell r="AH380" t="str">
            <v>IAR0000560</v>
          </cell>
        </row>
        <row r="381">
          <cell r="A381" t="str">
            <v>IAR0000561</v>
          </cell>
          <cell r="B381">
            <v>5</v>
          </cell>
          <cell r="C381" t="str">
            <v>Stephen Elgar (STEL)</v>
          </cell>
          <cell r="D381" t="str">
            <v>4/13/2018 11:24:09 AM</v>
          </cell>
          <cell r="E381" t="str">
            <v>National Record Locator Service (NRLS - part of Digital Interoeprability Platform)</v>
          </cell>
          <cell r="F381" t="str">
            <v xml:space="preserve">An interoperability service that places a record locator held by NHS Digital which then enables a query to be made to see part of a patient record held locally. Phase 1 enables sharing of emergency and urgent care for Mental Health patients with Ambulance and emergency and urgent care services.  </v>
          </cell>
          <cell r="G381">
            <v>43282</v>
          </cell>
          <cell r="I381" t="str">
            <v>Of a confidential or personal nature relating to patients, service users or the public</v>
          </cell>
          <cell r="J381" t="str">
            <v>Interoperability and Architecture Activities P0536/01</v>
          </cell>
          <cell r="K381" t="str">
            <v xml:space="preserve">Malcolm Senior </v>
          </cell>
          <cell r="L381" t="str">
            <v>Stephen Elgar ( STEL )</v>
          </cell>
          <cell r="M381" t="str">
            <v>Adaptation or alteration, Dissemination or otherwise making available, Recording, Restriction, Retrieval, Storage</v>
          </cell>
          <cell r="O381" t="str">
            <v>Direction (s.254 of Health &amp;amp; Social Care Act 2012)</v>
          </cell>
          <cell r="P381" t="str">
            <v>Joint Data Controller</v>
          </cell>
          <cell r="Q381" t="str">
            <v>Other (Please specify)</v>
          </cell>
          <cell r="R381" t="str">
            <v>Care organisations that use the service</v>
          </cell>
          <cell r="S381" t="str">
            <v>Processing is necessary for compliance with a legal obligation to which the controller is subject, Processing is necessary for the performance of a task carried out in the public interest or in the exercise of official authority vested in the controller, Processing is necessary in order to protect the vital interests of the data subject or of another natural person</v>
          </cell>
          <cell r="V381" t="str">
            <v>Yes</v>
          </cell>
          <cell r="W381" t="str">
            <v>Yes</v>
          </cell>
          <cell r="X381" t="str">
            <v>Yes</v>
          </cell>
          <cell r="Y381" t="str">
            <v>Yes</v>
          </cell>
          <cell r="Z381" t="str">
            <v>Yes</v>
          </cell>
          <cell r="AA381" t="str">
            <v>Yes</v>
          </cell>
          <cell r="AB381" t="str">
            <v>Yes</v>
          </cell>
          <cell r="AC381" t="str">
            <v>Yes</v>
          </cell>
          <cell r="AD381" t="str">
            <v>Exception (Please specify)</v>
          </cell>
          <cell r="AE381" t="str">
            <v>all organisations using NRLS are committed to NHS Records Management Code of Practice with associated retention schedules</v>
          </cell>
          <cell r="AF381" t="str">
            <v>No</v>
          </cell>
          <cell r="AH381" t="e">
            <v>#N/A</v>
          </cell>
        </row>
        <row r="382">
          <cell r="A382" t="str">
            <v>IAR0000562</v>
          </cell>
          <cell r="B382">
            <v>5</v>
          </cell>
          <cell r="C382" t="str">
            <v>Stephen Elgar (STEL)</v>
          </cell>
          <cell r="D382" t="str">
            <v>4/13/2018 11:28:17 AM</v>
          </cell>
          <cell r="E382" t="str">
            <v>Events Management (part of Digital Interoeprability Platform)</v>
          </cell>
          <cell r="F382" t="str">
            <v xml:space="preserve">Enables directional sharing between care organisations so that patient confidential and sensitive data from patient records can be shared, item by item. Care organisations enter a publication / subscription arrangement with NHS Digital to share elements of the care record as agreed.  </v>
          </cell>
          <cell r="G382">
            <v>43466</v>
          </cell>
          <cell r="I382" t="str">
            <v>Of a confidential or personal nature relating to patients, service users or the public</v>
          </cell>
          <cell r="J382" t="str">
            <v>Interoperability and Architecture Activities P0536/01</v>
          </cell>
          <cell r="K382" t="str">
            <v>Malcolm Senior</v>
          </cell>
          <cell r="M382" t="str">
            <v>Disclosure by transmission, Restriction</v>
          </cell>
          <cell r="O382" t="str">
            <v>Direction (s.254 of Health &amp;amp; Social Care Act 2012)</v>
          </cell>
          <cell r="P382" t="str">
            <v>Joint Data Controller</v>
          </cell>
          <cell r="Q382" t="str">
            <v>Other (Please specify)</v>
          </cell>
          <cell r="R382" t="str">
            <v>care organisations that use the service</v>
          </cell>
          <cell r="V382" t="str">
            <v>Yes</v>
          </cell>
          <cell r="W382" t="str">
            <v>Yes</v>
          </cell>
          <cell r="X382" t="str">
            <v>Yes</v>
          </cell>
          <cell r="Y382" t="str">
            <v>Yes</v>
          </cell>
          <cell r="Z382" t="str">
            <v>Yes</v>
          </cell>
          <cell r="AA382" t="str">
            <v>Yes</v>
          </cell>
          <cell r="AB382" t="str">
            <v>Yes</v>
          </cell>
          <cell r="AC382" t="str">
            <v>Yes</v>
          </cell>
          <cell r="AD382" t="str">
            <v>Exception (Please specify)</v>
          </cell>
          <cell r="AE382" t="str">
            <v>all organisations using Events Management are committed to NHS Records Management Code of Practice with associated retention schedules</v>
          </cell>
          <cell r="AF382" t="str">
            <v>No</v>
          </cell>
          <cell r="AH382" t="e">
            <v>#N/A</v>
          </cell>
        </row>
        <row r="383">
          <cell r="A383" t="str">
            <v>IAR0000568</v>
          </cell>
          <cell r="B383">
            <v>11</v>
          </cell>
          <cell r="C383" t="str">
            <v>Noela Almeida (NOAL1)</v>
          </cell>
          <cell r="D383" t="str">
            <v>4/30/2018 11:58:18 AM</v>
          </cell>
          <cell r="E383" t="str">
            <v>Websense</v>
          </cell>
          <cell r="F383" t="str">
            <v>Web filtering solution._x000D_
_x000D_
GPDR Corporate ICT Data Risk Model - https://hscic365.sharepoint.com/:x:/r/sites/ICTSMT/_layouts/15/doc.aspx?sourcedoc=%7B5ee149d3-85e6-4521-aca2-06885cde212c%7D&amp;action=default&amp;uid=%7B5EE149D3-85E6-4521-ACA2-06885CDE212C%7D&amp;ListItemId=88&amp;ListId=%7B1B946999-0C84-4D0E-9CAB-E4FF45329AEC%7D&amp;odsp=1&amp;env=prod</v>
          </cell>
          <cell r="I383" t="str">
            <v>Of a confidential or personal nature relating to staff</v>
          </cell>
          <cell r="J383" t="str">
            <v>Corporate ICT P0424/09</v>
          </cell>
          <cell r="K383" t="str">
            <v>Paul Smith ( PASM2 )</v>
          </cell>
          <cell r="L383" t="str">
            <v>Simon Cranney ( SICR4 ),Phillip Judge ( PHJU1 )</v>
          </cell>
          <cell r="M383" t="str">
            <v>Other (Please specify)</v>
          </cell>
          <cell r="N383" t="str">
            <v>Control and monitoring of Internet usage within NHS Digital</v>
          </cell>
          <cell r="O383" t="str">
            <v>Additional functions (s.270 of Health and Social Care Act 2012)</v>
          </cell>
          <cell r="P383" t="str">
            <v>Data Controller</v>
          </cell>
          <cell r="S383" t="str">
            <v>Processing is necessary for compliance with a legal obligation to which the controller is subject</v>
          </cell>
          <cell r="V383" t="str">
            <v>Yes</v>
          </cell>
          <cell r="W383" t="str">
            <v>No</v>
          </cell>
          <cell r="X383" t="str">
            <v>Yes</v>
          </cell>
          <cell r="Y383" t="str">
            <v>No</v>
          </cell>
          <cell r="Z383" t="str">
            <v>No</v>
          </cell>
          <cell r="AA383" t="str">
            <v>Yes</v>
          </cell>
          <cell r="AB383" t="str">
            <v>Yes</v>
          </cell>
          <cell r="AC383" t="str">
            <v>Yes</v>
          </cell>
          <cell r="AD383" t="str">
            <v>Exception (Please specify)</v>
          </cell>
          <cell r="AE383" t="str">
            <v>90 days</v>
          </cell>
          <cell r="AF383" t="str">
            <v>No</v>
          </cell>
          <cell r="AH383" t="str">
            <v>IAR0000568</v>
          </cell>
        </row>
        <row r="384">
          <cell r="A384" t="str">
            <v>IAR0000585</v>
          </cell>
          <cell r="B384">
            <v>7</v>
          </cell>
          <cell r="C384" t="str">
            <v>Amy Gadd (AMGA1)</v>
          </cell>
          <cell r="D384" t="str">
            <v>4/16/2018 10:06:30 AM</v>
          </cell>
          <cell r="E384" t="str">
            <v>Contract and Commercial</v>
          </cell>
          <cell r="F384" t="str">
            <v>Web tool to manage Contracts</v>
          </cell>
          <cell r="G384">
            <v>43196</v>
          </cell>
          <cell r="H384">
            <v>43561</v>
          </cell>
          <cell r="I384" t="str">
            <v>Other confidential or personal data (e.g. finance or contracts etc)</v>
          </cell>
          <cell r="J384" t="str">
            <v>Commercial Activities P0383/01</v>
          </cell>
          <cell r="K384" t="str">
            <v>Amy Gadd ( AMGA1 )</v>
          </cell>
          <cell r="L384" t="str">
            <v>Siobhan Oliver (SIOL1)</v>
          </cell>
          <cell r="M384" t="str">
            <v>Organisation</v>
          </cell>
          <cell r="O384" t="str">
            <v>Not sure</v>
          </cell>
          <cell r="P384" t="str">
            <v>Data Controller</v>
          </cell>
          <cell r="S384" t="str">
            <v>Processing is necessary for the performance of a contract to which the data subject is party or in order to take steps at the request of the data subject prior to entering into a contract</v>
          </cell>
          <cell r="V384" t="str">
            <v>No</v>
          </cell>
          <cell r="W384" t="str">
            <v>No</v>
          </cell>
          <cell r="X384" t="str">
            <v>No</v>
          </cell>
          <cell r="Y384" t="str">
            <v>No</v>
          </cell>
          <cell r="Z384" t="str">
            <v>No</v>
          </cell>
          <cell r="AA384" t="str">
            <v>No</v>
          </cell>
          <cell r="AB384" t="str">
            <v>No</v>
          </cell>
          <cell r="AC384" t="str">
            <v>Yes</v>
          </cell>
          <cell r="AD384" t="str">
            <v>8 years</v>
          </cell>
          <cell r="AF384" t="str">
            <v>No</v>
          </cell>
          <cell r="AH384" t="e">
            <v>#N/A</v>
          </cell>
        </row>
        <row r="385">
          <cell r="A385" t="str">
            <v>IAR0000588</v>
          </cell>
          <cell r="B385">
            <v>5</v>
          </cell>
          <cell r="C385" t="str">
            <v>Dean Pickering (DEPI1)</v>
          </cell>
          <cell r="D385" t="str">
            <v>4/20/2018 3:14:37 PM</v>
          </cell>
          <cell r="E385" t="str">
            <v>QAM - QAM Archive Manager</v>
          </cell>
          <cell r="F385" t="str">
            <v xml:space="preserve">System to centrally store 'archived' e-mails. These e-mails can then be accessed with via an Outlook plug-in or web portal. Authentication via AD SSO. </v>
          </cell>
          <cell r="I385" t="str">
            <v>Of a confidential or personal nature relating to staff</v>
          </cell>
          <cell r="J385" t="str">
            <v>Corporate ICT P0424/09</v>
          </cell>
          <cell r="K385" t="str">
            <v>Michael Flintoft ( MIFL )</v>
          </cell>
          <cell r="O385" t="str">
            <v>Additional functions (s.270 of Health and Social Care Act 2012)</v>
          </cell>
          <cell r="P385" t="str">
            <v>Data Controller</v>
          </cell>
          <cell r="V385" t="str">
            <v>Yes</v>
          </cell>
          <cell r="W385" t="str">
            <v>No</v>
          </cell>
          <cell r="X385" t="str">
            <v>Yes</v>
          </cell>
          <cell r="Y385" t="str">
            <v>No</v>
          </cell>
          <cell r="Z385" t="str">
            <v>No</v>
          </cell>
          <cell r="AA385" t="str">
            <v>Yes</v>
          </cell>
          <cell r="AB385" t="str">
            <v>Yes</v>
          </cell>
          <cell r="AC385" t="str">
            <v>No</v>
          </cell>
          <cell r="AF385" t="str">
            <v>Yes</v>
          </cell>
          <cell r="AH385" t="str">
            <v>IAR0000588</v>
          </cell>
        </row>
        <row r="386">
          <cell r="A386" t="str">
            <v>IAR0000592</v>
          </cell>
          <cell r="B386">
            <v>8</v>
          </cell>
          <cell r="C386" t="str">
            <v>Dean Pickering (DEPI1)</v>
          </cell>
          <cell r="D386" t="str">
            <v>4/20/2018 3:13:41 PM</v>
          </cell>
          <cell r="E386" t="str">
            <v>VMware AirWatch</v>
          </cell>
          <cell r="F386" t="str">
            <v xml:space="preserve">Risk Model: https://hscic365.sharepoint.com/:x:/r/sites/ICTSMT/_layouts/15/doc.aspx?sourcedoc=%7B5ee149d3-85e6-4521-aca2-06885cde212c%7D&amp;action=default&amp;uid=%7B5EE149D3-85E6-4521-ACA2-06885CDE212C%7D&amp;ListItemId=88&amp;ListId=%7B1B946999-0C84-4D0E-9CAB-E4FF45329AEC%7D&amp;odsp=1&amp;env=prod _x000D_
_x000D_
NHS Digital internal staff Mobile Device Management Suite (MDM). Communication between mobile phones and server is via iOS / Android App. Management is done via web console and AD authentication. </v>
          </cell>
          <cell r="I386" t="str">
            <v>Of a confidential or personal nature relating to staff</v>
          </cell>
          <cell r="J386" t="str">
            <v>Corporate ICT P0424/09</v>
          </cell>
          <cell r="K386" t="str">
            <v>Michael Flintoft ( MIFL )</v>
          </cell>
          <cell r="O386" t="str">
            <v>Additional functions (s.270 of Health and Social Care Act 2012)</v>
          </cell>
          <cell r="P386" t="str">
            <v>Data Controller</v>
          </cell>
          <cell r="V386" t="str">
            <v>Yes</v>
          </cell>
          <cell r="W386" t="str">
            <v>No</v>
          </cell>
          <cell r="X386" t="str">
            <v>Yes</v>
          </cell>
          <cell r="Y386" t="str">
            <v>No</v>
          </cell>
          <cell r="Z386" t="str">
            <v>No</v>
          </cell>
          <cell r="AA386" t="str">
            <v>Yes</v>
          </cell>
          <cell r="AB386" t="str">
            <v>Yes</v>
          </cell>
          <cell r="AC386" t="str">
            <v>No</v>
          </cell>
          <cell r="AF386" t="str">
            <v>Yes</v>
          </cell>
          <cell r="AH386" t="str">
            <v>IAR0000592</v>
          </cell>
        </row>
        <row r="387">
          <cell r="A387" t="str">
            <v>IAR0000598</v>
          </cell>
          <cell r="B387">
            <v>7</v>
          </cell>
          <cell r="C387" t="str">
            <v>Gordon Grieve (GOGR)</v>
          </cell>
          <cell r="D387" t="str">
            <v>4/20/2018 2:19:26 PM</v>
          </cell>
          <cell r="E387" t="str">
            <v>Office 365</v>
          </cell>
          <cell r="F387" t="str">
            <v>ICT maintain an Office365 tenant that is in use within NHS Digital, this is used for the abr system, one drive and collaboration using sharepoint_x000D_
_x000D_
GPDR Corporate ICT Data Risk Model - https://hscic365.sharepoint.com/:x:/r/sites/ICTSMT/_layouts/15/doc.aspx?sourcedoc=%7B5ee149d3-85e6-4521-aca2-06885cde212c%7D&amp;action=default&amp;uid=%7B5EE149D3-85E6-4521-ACA2-06885CDE212C%7D&amp;ListItemId=88&amp;ListId=%7B1B946999-0C84-4D0E-9CAB-E4FF45329AEC%7D&amp;odsp=1&amp;env=prod</v>
          </cell>
          <cell r="G387">
            <v>43196</v>
          </cell>
          <cell r="H387">
            <v>43561</v>
          </cell>
          <cell r="I387" t="str">
            <v>Of a confidential or personal nature relating to staff</v>
          </cell>
          <cell r="J387" t="str">
            <v>Corporate ICT P0424/09</v>
          </cell>
          <cell r="K387" t="str">
            <v>Paul Smith ( PASM2 )</v>
          </cell>
          <cell r="L387" t="str">
            <v>Gordon Grieve ( GOGR )</v>
          </cell>
          <cell r="M387" t="str">
            <v>Recording, Use</v>
          </cell>
          <cell r="O387" t="str">
            <v>Additional functions (s.270 of Health and Social Care Act 2012)</v>
          </cell>
          <cell r="P387" t="str">
            <v>Data Controller</v>
          </cell>
          <cell r="S387" t="str">
            <v>The data subject has given consent to the processing of his or her personal data for one or more specific purposes</v>
          </cell>
          <cell r="V387" t="str">
            <v>Yes</v>
          </cell>
          <cell r="W387" t="str">
            <v>No</v>
          </cell>
          <cell r="X387" t="str">
            <v>Yes</v>
          </cell>
          <cell r="Y387" t="str">
            <v>No</v>
          </cell>
          <cell r="Z387" t="str">
            <v>No</v>
          </cell>
          <cell r="AA387" t="str">
            <v>Yes</v>
          </cell>
          <cell r="AB387" t="str">
            <v>Yes</v>
          </cell>
          <cell r="AC387" t="str">
            <v>Not sure</v>
          </cell>
          <cell r="AF387" t="str">
            <v>No</v>
          </cell>
          <cell r="AH387" t="e">
            <v>#N/A</v>
          </cell>
        </row>
        <row r="388">
          <cell r="A388" t="str">
            <v>IAR0000603</v>
          </cell>
          <cell r="B388">
            <v>6</v>
          </cell>
          <cell r="C388" t="str">
            <v>Amy Wilson (AMWI1)</v>
          </cell>
          <cell r="D388" t="str">
            <v>4/27/2018 4:27:40 PM</v>
          </cell>
          <cell r="E388" t="str">
            <v>GP Appointments Data in support of Winter Pressures</v>
          </cell>
          <cell r="F388" t="str">
            <v xml:space="preserve">Collection of transaction-level GP appointments data, giving dates and times of all available, booked, missed and cancelled appointments, type of appointment, mode of appointment and health care professional type._x000D_
_x000D_
This is an anonymous collection, No personal data are being collected._x000D_
_x000D_
However, the data item ‘appointment type’ is a free text, user definable field in some systems which can be populated by the GP. There is a risk that this field will be populated with patient identifiable data._x000D_
_x000D_
In the event that this happens, NHS Digital is required to remove and delete that identifiable data as soon as possible and prior to any analysis being undertaken. If identifiable data is inadvertently received within the ‘appointment type’ data field (or otherwise), NHS Digital will take all reasonable actions to ensure this is removed._x000D_
</v>
          </cell>
          <cell r="G388">
            <v>43010</v>
          </cell>
          <cell r="I388" t="str">
            <v>Of a confidential or personal nature relating to patients, service users or the public</v>
          </cell>
          <cell r="J388" t="str">
            <v>Primary Care Domain Service P0349/01</v>
          </cell>
          <cell r="K388" t="str">
            <v>Dave Roberts ( DARO1 )</v>
          </cell>
          <cell r="L388" t="str">
            <v>Kathryn Salt ( KAKN1 ),Amy Wilson ( AMWI1 )</v>
          </cell>
          <cell r="M388" t="str">
            <v>Dissemination or otherwise making available</v>
          </cell>
          <cell r="O388" t="str">
            <v>Direction (s.254 of Health &amp;amp; Social Care Act 2012)</v>
          </cell>
          <cell r="P388" t="str">
            <v>Joint Data Controller</v>
          </cell>
          <cell r="Q388" t="str">
            <v>NHS England</v>
          </cell>
          <cell r="S388" t="str">
            <v>Processing is necessary for compliance with a legal obligation to which the controller is subject</v>
          </cell>
          <cell r="V388" t="str">
            <v>Yes</v>
          </cell>
          <cell r="W388" t="str">
            <v>No</v>
          </cell>
          <cell r="X388" t="str">
            <v>Yes</v>
          </cell>
          <cell r="Y388" t="str">
            <v>No</v>
          </cell>
          <cell r="Z388" t="str">
            <v>No</v>
          </cell>
          <cell r="AA388" t="str">
            <v>Yes</v>
          </cell>
          <cell r="AB388" t="str">
            <v>Yes</v>
          </cell>
          <cell r="AC388" t="str">
            <v>Yes</v>
          </cell>
          <cell r="AD388" t="str">
            <v>Exception (Please specify)</v>
          </cell>
          <cell r="AE388" t="str">
            <v>Awaiting confirmation</v>
          </cell>
          <cell r="AF388" t="str">
            <v>No</v>
          </cell>
          <cell r="AH388" t="str">
            <v>IAR0000603</v>
          </cell>
        </row>
        <row r="389">
          <cell r="A389" t="str">
            <v>IAR0000604</v>
          </cell>
          <cell r="B389">
            <v>5</v>
          </cell>
          <cell r="C389" t="str">
            <v>Emma Summers (EMSU1)</v>
          </cell>
          <cell r="D389">
            <v>43195.690682870372</v>
          </cell>
          <cell r="E389" t="str">
            <v>NHSmail</v>
          </cell>
          <cell r="F389" t="str">
            <v xml:space="preserve">NHSmail is a secure collaboration service accredited to ‘Government OFFICIAL SENSITIVE’ status with clinical safety cases, approved by DH for sharing patient identifiable/sensitive information. </v>
          </cell>
          <cell r="G389">
            <v>2004</v>
          </cell>
          <cell r="H389">
            <v>44286</v>
          </cell>
          <cell r="I389" t="str">
            <v>Of a confidential or personal nature relating to staff</v>
          </cell>
          <cell r="J389" t="str">
            <v>NHSmail Live Service P0196/04</v>
          </cell>
          <cell r="K389" t="str">
            <v>Neil Bennett ( NEBE )</v>
          </cell>
          <cell r="L389" t="str">
            <v>Emma Summers ( EMSU1 )</v>
          </cell>
          <cell r="M389" t="str">
            <v>Adaptation or alteration, Dissemination or otherwise making available, Organisation, Recording, Storage, Structuring, Use</v>
          </cell>
          <cell r="O389" t="str">
            <v>Direction (s.254 of Health &amp;amp; Social Care Act 2012)</v>
          </cell>
          <cell r="P389" t="str">
            <v>Joint Data Controller</v>
          </cell>
          <cell r="Q389" t="str">
            <v>Other (Please specify)</v>
          </cell>
          <cell r="R389" t="str">
            <v>Health and Care Organisations that select NHSmail as their secure email collaboration service</v>
          </cell>
          <cell r="S389" t="str">
            <v>Processing is necessary for compliance with a legal obligation to which the controller is subject</v>
          </cell>
          <cell r="V389" t="str">
            <v>Yes</v>
          </cell>
          <cell r="W389" t="str">
            <v>Yes</v>
          </cell>
          <cell r="X389" t="str">
            <v>Yes</v>
          </cell>
          <cell r="Y389" t="str">
            <v>Yes</v>
          </cell>
          <cell r="Z389" t="str">
            <v>Yes</v>
          </cell>
          <cell r="AA389" t="str">
            <v>Yes</v>
          </cell>
          <cell r="AB389" t="str">
            <v>Yes</v>
          </cell>
          <cell r="AC389" t="str">
            <v>Yes</v>
          </cell>
          <cell r="AD389" t="str">
            <v>Exception (Please specify)</v>
          </cell>
          <cell r="AE389" t="str">
            <v>Personal data relevant to the user/organisation held whilst NHSmail account is active. Inactive accounts are deleted after 180 days. NHSmail data stored for 180 days as per data retention policy.</v>
          </cell>
          <cell r="AF389" t="str">
            <v>Yes</v>
          </cell>
          <cell r="AH389" t="e">
            <v>#N/A</v>
          </cell>
        </row>
        <row r="390">
          <cell r="A390" t="str">
            <v>IAR0000605</v>
          </cell>
          <cell r="B390">
            <v>5</v>
          </cell>
          <cell r="C390" t="str">
            <v>Emmanuel Kyei (EMKY1)</v>
          </cell>
          <cell r="D390">
            <v>43164.578263888892</v>
          </cell>
          <cell r="E390" t="str">
            <v>NHS.UK - Maternity</v>
          </cell>
          <cell r="G390">
            <v>43201</v>
          </cell>
          <cell r="I390" t="str">
            <v>Relating to non- confidential/ non- personal data</v>
          </cell>
          <cell r="J390" t="str">
            <v>NHS Choices Live Service (MVS) P0460/04</v>
          </cell>
          <cell r="K390" t="str">
            <v>Andy Callow ( ANCA8 )</v>
          </cell>
          <cell r="L390" t="str">
            <v>Seph O'Connell ( SEOC1 ),Zoe Browne ,Emmanuel Kyei ( EMKY1 )</v>
          </cell>
          <cell r="AA390" t="str">
            <v>Yes</v>
          </cell>
          <cell r="AB390" t="str">
            <v>Yes</v>
          </cell>
          <cell r="AC390" t="str">
            <v>No</v>
          </cell>
          <cell r="AF390" t="str">
            <v>No</v>
          </cell>
          <cell r="AG390" t="str">
            <v>No</v>
          </cell>
          <cell r="AH390" t="e">
            <v>#N/A</v>
          </cell>
        </row>
        <row r="391">
          <cell r="A391" t="str">
            <v>IAR0000606</v>
          </cell>
          <cell r="B391">
            <v>7</v>
          </cell>
          <cell r="C391" t="str">
            <v>Michelle O'Brien (MIOB1)</v>
          </cell>
          <cell r="D391" t="str">
            <v>4/26/2018 10:34:25 AM</v>
          </cell>
          <cell r="E391" t="str">
            <v>A2SI - Profile Updater</v>
          </cell>
          <cell r="F391" t="str">
            <v xml:space="preserve">Profile Updater is designed to support pharmacists (as an initial professional group), to review and ensure their DoS entries are correct and up to date. This includes review of  a range of service types including core and extended opening hours, specialist enhanced services (such as smoking cessation) and referral routes (e.g. 111 or via Service Finder)._x000D_
</v>
          </cell>
          <cell r="G391">
            <v>43202</v>
          </cell>
          <cell r="I391" t="str">
            <v>Of a confidential or personal nature relating to staff</v>
          </cell>
          <cell r="J391" t="str">
            <v>Access To Service Information activities P0516/01</v>
          </cell>
          <cell r="K391" t="str">
            <v>James Spirit ( JASP1 )</v>
          </cell>
          <cell r="L391" t="str">
            <v>Michelle O'Brien ( MIOB1 ),Daniel Stefaniuk ( DAST7 ),Ian Saunderson-Darkes ( IASA1 )</v>
          </cell>
          <cell r="M391" t="str">
            <v>Consultation, Recording, Storage</v>
          </cell>
          <cell r="O391" t="str">
            <v>Not sure</v>
          </cell>
          <cell r="P391" t="str">
            <v>Data Controller</v>
          </cell>
          <cell r="S391" t="str">
            <v>Processing is necessary for the performance of a task carried out in the public interest or in the exercise of official authority vested in the controller</v>
          </cell>
          <cell r="V391" t="str">
            <v>Yes</v>
          </cell>
          <cell r="W391" t="str">
            <v>No</v>
          </cell>
          <cell r="X391" t="str">
            <v>Yes</v>
          </cell>
          <cell r="Y391" t="str">
            <v>No</v>
          </cell>
          <cell r="Z391" t="str">
            <v>No</v>
          </cell>
          <cell r="AA391" t="str">
            <v>Yes</v>
          </cell>
          <cell r="AB391" t="str">
            <v>Yes</v>
          </cell>
          <cell r="AC391" t="str">
            <v>Yes</v>
          </cell>
          <cell r="AD391" t="str">
            <v>8 years</v>
          </cell>
          <cell r="AF391" t="str">
            <v>No</v>
          </cell>
          <cell r="AH391" t="str">
            <v>IAR0000606</v>
          </cell>
        </row>
        <row r="392">
          <cell r="A392" t="str">
            <v>IAR0000607</v>
          </cell>
          <cell r="B392">
            <v>8</v>
          </cell>
          <cell r="C392" t="str">
            <v>Katharine Robbins (KARO1)</v>
          </cell>
          <cell r="D392" t="str">
            <v>4/18/2018 4:58:19 PM</v>
          </cell>
          <cell r="E392" t="str">
            <v>Community Services Data Set / Maternity Services Data Set data linkage</v>
          </cell>
          <cell r="F392" t="str">
            <v>A linkage of the MSDS data to data on children from CSDS. This is currently a proof of concept, with a view in the first instance to being able to attribute 6-8 week breastfeeding data from CSDS with the trust of birth held in MSDS</v>
          </cell>
          <cell r="G392">
            <v>43132</v>
          </cell>
          <cell r="I392" t="str">
            <v>Of a confidential or personal nature relating to patients, service users or the public</v>
          </cell>
          <cell r="J392" t="str">
            <v>MSDS Services P0554/01</v>
          </cell>
          <cell r="K392" t="str">
            <v>Katharine Robbins ( KARO1 )</v>
          </cell>
          <cell r="L392" t="str">
            <v>Giles Foster ( GIFO1 )</v>
          </cell>
          <cell r="O392" t="str">
            <v>Direction (s.254 of Health &amp;amp; Social Care Act 2012)</v>
          </cell>
          <cell r="P392" t="str">
            <v>Data Controller</v>
          </cell>
          <cell r="V392" t="str">
            <v>Yes</v>
          </cell>
          <cell r="W392" t="str">
            <v>Yes</v>
          </cell>
          <cell r="X392" t="str">
            <v>Yes</v>
          </cell>
          <cell r="AA392" t="str">
            <v>Yes</v>
          </cell>
          <cell r="AB392" t="str">
            <v>Yes</v>
          </cell>
          <cell r="AC392" t="str">
            <v>Yes</v>
          </cell>
          <cell r="AD392" t="str">
            <v>20 years</v>
          </cell>
          <cell r="AF392" t="str">
            <v>Yes</v>
          </cell>
          <cell r="AH392" t="str">
            <v>IAR0000607</v>
          </cell>
        </row>
        <row r="393">
          <cell r="A393" t="str">
            <v>IAR0000609</v>
          </cell>
          <cell r="B393">
            <v>3</v>
          </cell>
          <cell r="C393" t="str">
            <v>Mike Partridge (MIPA)</v>
          </cell>
          <cell r="D393">
            <v>43348.620069444441</v>
          </cell>
          <cell r="E393" t="str">
            <v>Spine 2 CIS Directory</v>
          </cell>
          <cell r="F393" t="str">
            <v>Directory details required for access to Spine</v>
          </cell>
          <cell r="G393">
            <v>42050</v>
          </cell>
          <cell r="I393" t="str">
            <v>Of a confidential or personal nature relating to staff</v>
          </cell>
          <cell r="J393" t="str">
            <v>Spine - DDC P0050/12</v>
          </cell>
          <cell r="K393" t="str">
            <v>Mike Partridge ( MIPA )</v>
          </cell>
          <cell r="M393" t="str">
            <v>Consultation, Organisation, Recording, Retrieval</v>
          </cell>
          <cell r="O393" t="str">
            <v>Direction (s.254 of Health &amp;amp; Social Care Act 2012)</v>
          </cell>
          <cell r="P393" t="str">
            <v>Data Controller</v>
          </cell>
          <cell r="S393" t="str">
            <v>Processing is necessary for compliance with a legal obligation to which the controller is subject</v>
          </cell>
          <cell r="V393" t="str">
            <v>Yes</v>
          </cell>
          <cell r="X393" t="str">
            <v>Yes</v>
          </cell>
          <cell r="AA393" t="str">
            <v>Yes</v>
          </cell>
          <cell r="AB393" t="str">
            <v>Yes</v>
          </cell>
          <cell r="AC393" t="str">
            <v>Yes</v>
          </cell>
          <cell r="AD393" t="str">
            <v>Exception (Please specify)</v>
          </cell>
          <cell r="AE393" t="str">
            <v>CIS contains user data (not patient data) that is used during the process of auditing access to the application-data for the lifetime of SPINE databases (&amp; Variances).  This data may be needed in the event of responding to requests for proof of access privileges using audit records.  It may also be needed in the event of court proceedings about specific healthcare treatment events which involve clarifying relevant access privileges by clinicians and clinical administrators.</v>
          </cell>
          <cell r="AF393" t="str">
            <v>No</v>
          </cell>
          <cell r="AH393" t="str">
            <v>IAR0000609</v>
          </cell>
        </row>
        <row r="394">
          <cell r="A394" t="str">
            <v>IAR0000610</v>
          </cell>
          <cell r="B394">
            <v>2</v>
          </cell>
          <cell r="C394" t="str">
            <v>Stuart Marshall (STMA6)</v>
          </cell>
          <cell r="D394" t="str">
            <v>4/16/2018 4:14:15 PM</v>
          </cell>
          <cell r="E394" t="str">
            <v>Citizen Identity Account and User Profile</v>
          </cell>
          <cell r="F394" t="str">
            <v>Citizen's sign in details including email address and credentials for login</v>
          </cell>
          <cell r="G394">
            <v>43251</v>
          </cell>
          <cell r="I394" t="str">
            <v>Of a confidential or personal nature relating to patients, service users or the public</v>
          </cell>
          <cell r="J394" t="str">
            <v>Citizen Identity Activities P0394/01</v>
          </cell>
          <cell r="K394" t="str">
            <v>Stuart Marshall ( STMA6 )</v>
          </cell>
          <cell r="M394" t="str">
            <v>Recording, Retrieval, Storage, Use</v>
          </cell>
          <cell r="O394" t="str">
            <v>Direction (s.254 of Health &amp;amp; Social Care Act 2012)</v>
          </cell>
          <cell r="P394" t="str">
            <v>Data Controller</v>
          </cell>
          <cell r="S394" t="str">
            <v>The data subject has given consent to the processing of his or her personal data for one or more specific purposes</v>
          </cell>
          <cell r="V394" t="str">
            <v>Yes</v>
          </cell>
          <cell r="W394" t="str">
            <v>Yes</v>
          </cell>
          <cell r="X394" t="str">
            <v>Yes</v>
          </cell>
          <cell r="Y394" t="str">
            <v>No</v>
          </cell>
          <cell r="Z394" t="str">
            <v>Yes</v>
          </cell>
          <cell r="AA394" t="str">
            <v>Yes</v>
          </cell>
          <cell r="AB394" t="str">
            <v>Yes</v>
          </cell>
          <cell r="AC394" t="str">
            <v>Yes</v>
          </cell>
          <cell r="AD394" t="str">
            <v>Exception (Please specify)</v>
          </cell>
          <cell r="AE394" t="str">
            <v>Up to point where user ceases to log in to platform services</v>
          </cell>
          <cell r="AF394" t="str">
            <v>Yes</v>
          </cell>
          <cell r="AH394" t="e">
            <v>#N/A</v>
          </cell>
        </row>
        <row r="395">
          <cell r="A395" t="str">
            <v>IAR0000611</v>
          </cell>
          <cell r="B395">
            <v>6</v>
          </cell>
          <cell r="C395" t="str">
            <v>Kate Croft (KACR3)</v>
          </cell>
          <cell r="D395">
            <v>43195.497083333335</v>
          </cell>
          <cell r="E395" t="str">
            <v>Mental Health and Learning Disabilities Data Set</v>
          </cell>
          <cell r="F395" t="str">
            <v xml:space="preserve">The Mental Health and Learning Disabilities Data Set (MHLDDS) contains record-level data about the care of adults who are in contact with NHS funded secondary care mental health, learning disabilities or autism spectrum disorder services. </v>
          </cell>
          <cell r="G395">
            <v>41883</v>
          </cell>
          <cell r="H395">
            <v>42369</v>
          </cell>
          <cell r="I395" t="str">
            <v>Of a confidential or personal nature relating to patients, service users or the public</v>
          </cell>
          <cell r="J395" t="str">
            <v>Mental Health Services Data Set P0283/02</v>
          </cell>
          <cell r="K395" t="str">
            <v>Kate Croft ( KACR3 )</v>
          </cell>
          <cell r="L395" t="str">
            <v>Rebecca Lee ( RELE1 )</v>
          </cell>
          <cell r="M395" t="str">
            <v>Adaptation or alteration, Alignment or combination, Consultation, Disclosure by transmission, Dissemination or otherwise making available, Not sure, Restriction, Storage, Structuring</v>
          </cell>
          <cell r="O395" t="str">
            <v>Commencement order</v>
          </cell>
          <cell r="P395" t="str">
            <v>Data Controller</v>
          </cell>
          <cell r="S395" t="str">
            <v>Processing is necessary for compliance with a legal obligation to which the controller is subject, Processing is necessary for the performance of a task carried out in the public interest or in the exercise of official authority vested in the controller</v>
          </cell>
          <cell r="V395" t="str">
            <v>Yes</v>
          </cell>
          <cell r="W395" t="str">
            <v>Yes</v>
          </cell>
          <cell r="X395" t="str">
            <v>Yes</v>
          </cell>
          <cell r="Y395" t="str">
            <v>Yes</v>
          </cell>
          <cell r="Z395" t="str">
            <v>Yes</v>
          </cell>
          <cell r="AA395" t="str">
            <v>Yes</v>
          </cell>
          <cell r="AB395" t="str">
            <v>No, but a Privacy Impact Assessment (PIA) exists</v>
          </cell>
          <cell r="AC395" t="str">
            <v>Yes</v>
          </cell>
          <cell r="AD395" t="str">
            <v>20 years</v>
          </cell>
          <cell r="AF395" t="str">
            <v>No</v>
          </cell>
          <cell r="AH395" t="str">
            <v>IAR0000611</v>
          </cell>
        </row>
        <row r="396">
          <cell r="A396" t="str">
            <v>IAR0000612</v>
          </cell>
          <cell r="B396">
            <v>4</v>
          </cell>
          <cell r="C396" t="str">
            <v>Kate Croft (KACR3)</v>
          </cell>
          <cell r="D396">
            <v>43195.497465277775</v>
          </cell>
          <cell r="E396" t="str">
            <v>Mental Health Minimum Data Set</v>
          </cell>
          <cell r="F396" t="str">
            <v>The Mental Health Minimum Data Set (MHMDS) contains record-level data about the care of adults who are in contact with NHS funded secondary care mental health services.</v>
          </cell>
          <cell r="G396">
            <v>37712</v>
          </cell>
          <cell r="H396">
            <v>41882</v>
          </cell>
          <cell r="I396" t="str">
            <v>Of a confidential or personal nature relating to patients, service users or the public</v>
          </cell>
          <cell r="J396" t="str">
            <v>Mental Health Services Data Set P0283/02</v>
          </cell>
          <cell r="K396" t="str">
            <v>Kate Croft ( KACR3 )</v>
          </cell>
          <cell r="L396" t="str">
            <v>Rebecca Lee ( RELE1 )</v>
          </cell>
          <cell r="M396" t="str">
            <v>Adaptation or alteration, Alignment or combination, Consultation, Disclosure by transmission, Dissemination or otherwise making available, Not sure, Storage, Structuring</v>
          </cell>
          <cell r="O396" t="str">
            <v>Commencement order</v>
          </cell>
          <cell r="P396" t="str">
            <v>Data Controller</v>
          </cell>
          <cell r="S396" t="str">
            <v>Processing is necessary for compliance with a legal obligation to which the controller is subject, Processing is necessary for the performance of a task carried out in the public interest or in the exercise of official authority vested in the controller</v>
          </cell>
          <cell r="V396" t="str">
            <v>Yes</v>
          </cell>
          <cell r="W396" t="str">
            <v>Yes</v>
          </cell>
          <cell r="X396" t="str">
            <v>Yes</v>
          </cell>
          <cell r="Y396" t="str">
            <v>Yes</v>
          </cell>
          <cell r="Z396" t="str">
            <v>Yes</v>
          </cell>
          <cell r="AA396" t="str">
            <v>Yes</v>
          </cell>
          <cell r="AB396" t="str">
            <v>No, but a Privacy Impact Assessment (PIA) exists</v>
          </cell>
          <cell r="AC396" t="str">
            <v>Yes</v>
          </cell>
          <cell r="AD396" t="str">
            <v>20 years</v>
          </cell>
          <cell r="AF396" t="str">
            <v>No</v>
          </cell>
          <cell r="AH396" t="str">
            <v>IAR0000612</v>
          </cell>
        </row>
        <row r="397">
          <cell r="A397" t="str">
            <v>IAR0000613</v>
          </cell>
          <cell r="B397">
            <v>7</v>
          </cell>
          <cell r="C397" t="str">
            <v>Mark Hillman (MZH)</v>
          </cell>
          <cell r="D397" t="str">
            <v>4/25/2018 3:26:52 PM</v>
          </cell>
          <cell r="E397" t="str">
            <v>Abdominal Aortic Aneurysm CIS (AAA) (IAR Ref: 892)</v>
          </cell>
          <cell r="F397" t="str">
            <v>To provide cohorts of male patients from NHAIS to Northgate who manage the screening programme.</v>
          </cell>
          <cell r="G397">
            <v>39995</v>
          </cell>
          <cell r="I397" t="str">
            <v>Of a confidential or personal nature relating to patients, service users or the public</v>
          </cell>
          <cell r="J397" t="str">
            <v>Abdominal Aortic Aneurysm (AAA) SSPI - Release 1-0 P0557/07</v>
          </cell>
          <cell r="K397" t="str">
            <v>Mark Hillman ( MZH )</v>
          </cell>
          <cell r="L397" t="str">
            <v>Anita Bunt ( ANBU ),Michael Presneill ( MIPR1 ),Nikki Fish ( NIFI )</v>
          </cell>
          <cell r="M397" t="str">
            <v>Adaptation or alteration, Disclosure by transmission, Dissemination or otherwise making available, Erasure or destruction, Organisation, Recording, Retrieval, Storage, Structuring, Use</v>
          </cell>
          <cell r="O397" t="str">
            <v>Direction (s.254 of Health &amp;amp; Social Care Act 2012)</v>
          </cell>
          <cell r="P397" t="str">
            <v>Data Processor</v>
          </cell>
          <cell r="U397" t="str">
            <v>Yes</v>
          </cell>
          <cell r="W397" t="str">
            <v>Yes</v>
          </cell>
          <cell r="X397" t="str">
            <v>Yes</v>
          </cell>
          <cell r="Y397" t="str">
            <v>Yes</v>
          </cell>
          <cell r="Z397" t="str">
            <v>Yes</v>
          </cell>
          <cell r="AA397" t="str">
            <v>Yes</v>
          </cell>
          <cell r="AB397" t="str">
            <v>Yes</v>
          </cell>
          <cell r="AC397" t="str">
            <v>Yes</v>
          </cell>
          <cell r="AD397" t="str">
            <v>Exception (Please specify)</v>
          </cell>
          <cell r="AE397" t="str">
            <v xml:space="preserve">Indefinate </v>
          </cell>
          <cell r="AF397" t="str">
            <v>Yes</v>
          </cell>
          <cell r="AG397" t="str">
            <v>No</v>
          </cell>
          <cell r="AH397" t="str">
            <v>IAR0000613</v>
          </cell>
        </row>
        <row r="398">
          <cell r="A398" t="str">
            <v>IAR0000614</v>
          </cell>
          <cell r="B398">
            <v>4</v>
          </cell>
          <cell r="C398" t="str">
            <v>Nicholas Cooney (NICO5)</v>
          </cell>
          <cell r="D398" t="str">
            <v>4/19/2018 4:37:53 PM</v>
          </cell>
          <cell r="E398" t="str">
            <v>Estates Security Systems (Access Control)</v>
          </cell>
          <cell r="F398" t="str">
            <v xml:space="preserve">NHS Digital operate 3 access control systems at the following locations Leeds Vantage House and Whitehall 2, Leeds Trevelyan Square and Exeter. </v>
          </cell>
          <cell r="I398" t="str">
            <v>Other confidential or personal data (e.g. finance or contracts etc)</v>
          </cell>
          <cell r="J398" t="str">
            <v>Physical Security and Investigation P0566/02</v>
          </cell>
          <cell r="K398" t="str">
            <v>Nicholas Cooney ( NICO5 )</v>
          </cell>
          <cell r="M398" t="str">
            <v>Erasure or destruction, Recording, Storage, Use</v>
          </cell>
          <cell r="O398" t="str">
            <v>Additional functions (s.270 of Health and Social Care Act 2012)</v>
          </cell>
          <cell r="P398" t="str">
            <v>Data Controller</v>
          </cell>
          <cell r="S398" t="str">
            <v>Processing is necessary for the performance of a task carried out in the public interest or in the exercise of official authority vested in the controller, The data subject has given consent to the processing of his or her personal data for one or more specific purposes</v>
          </cell>
          <cell r="V398" t="str">
            <v>Yes</v>
          </cell>
          <cell r="W398" t="str">
            <v>No</v>
          </cell>
          <cell r="X398" t="str">
            <v>Yes</v>
          </cell>
          <cell r="Y398" t="str">
            <v>No</v>
          </cell>
          <cell r="Z398" t="str">
            <v>No</v>
          </cell>
          <cell r="AA398" t="str">
            <v>Yes</v>
          </cell>
          <cell r="AB398" t="str">
            <v>Yes</v>
          </cell>
          <cell r="AC398" t="str">
            <v>Yes</v>
          </cell>
          <cell r="AD398" t="str">
            <v>Exception (Please specify)</v>
          </cell>
          <cell r="AE398" t="str">
            <v xml:space="preserve">For the duration of employment in order for staff to obtain access to buildings. </v>
          </cell>
          <cell r="AF398" t="str">
            <v>No</v>
          </cell>
          <cell r="AH398" t="str">
            <v>IAR0000614</v>
          </cell>
        </row>
        <row r="399">
          <cell r="A399" t="str">
            <v>IAR0000615</v>
          </cell>
          <cell r="B399">
            <v>4</v>
          </cell>
          <cell r="C399" t="str">
            <v>Mark Hillman (MZH)</v>
          </cell>
          <cell r="D399" t="str">
            <v>4/25/2018 3:28:00 PM</v>
          </cell>
          <cell r="E399" t="str">
            <v>NORTHERN-IRELAND Abdominal Aortic Aneurysm (AAA) (IAR Ref: 927)</v>
          </cell>
          <cell r="F399" t="str">
            <v>To provide cohorts of male patients from NHAIS NI to Northgate who manage the screening programme.</v>
          </cell>
          <cell r="G399">
            <v>41061</v>
          </cell>
          <cell r="I399" t="str">
            <v>Of a confidential or personal nature relating to patients, service users or the public</v>
          </cell>
          <cell r="J399" t="str">
            <v>Northern Ireland Abdominal Aortic Aneurysm (NI AAA) P0601/01</v>
          </cell>
          <cell r="K399" t="str">
            <v>Mark Hillman ( MZH )</v>
          </cell>
          <cell r="L399" t="str">
            <v>Anita Bunt ( ANBU ),Michael Presneill ( MIPR1 ),Nikki Fish ( NIFI )</v>
          </cell>
          <cell r="M399" t="str">
            <v>Adaptation or alteration, Disclosure by transmission, Dissemination or otherwise making available, Recording, Retrieval, Storage, Use</v>
          </cell>
          <cell r="O399" t="str">
            <v>Direction (s.254 of Health &amp;amp; Social Care Act 2012)</v>
          </cell>
          <cell r="P399" t="str">
            <v>Data Processor</v>
          </cell>
          <cell r="U399" t="str">
            <v>Yes</v>
          </cell>
          <cell r="W399" t="str">
            <v>Yes</v>
          </cell>
          <cell r="X399" t="str">
            <v>Yes</v>
          </cell>
          <cell r="Y399" t="str">
            <v>Yes</v>
          </cell>
          <cell r="Z399" t="str">
            <v>Yes</v>
          </cell>
          <cell r="AA399" t="str">
            <v>Yes</v>
          </cell>
          <cell r="AB399" t="str">
            <v>Yes</v>
          </cell>
          <cell r="AC399" t="str">
            <v>Yes</v>
          </cell>
          <cell r="AD399" t="str">
            <v>Exception (Please specify)</v>
          </cell>
          <cell r="AE399" t="str">
            <v>Indefinate</v>
          </cell>
          <cell r="AF399" t="str">
            <v>Yes</v>
          </cell>
          <cell r="AG399" t="str">
            <v>No</v>
          </cell>
          <cell r="AH399" t="str">
            <v>IAR0000615</v>
          </cell>
        </row>
        <row r="400">
          <cell r="A400" t="str">
            <v>IAR0000616</v>
          </cell>
          <cell r="B400">
            <v>7</v>
          </cell>
          <cell r="C400" t="str">
            <v>Mark Hillman (MZH)</v>
          </cell>
          <cell r="D400" t="str">
            <v>4/25/2018 3:30:40 PM</v>
          </cell>
          <cell r="E400" t="str">
            <v>Breast Screening Information Service (IAR Ref: 1387)</v>
          </cell>
          <cell r="F400" t="str">
            <v>Under the Securing our Future (SoF) Programme, Public Health England has reorganised and rationalised screening and associated quality assurance (QA) services.  As part of this process, some data aggregation and analysis functions that were carried out manually by QA must be automated as a matter of urgency.  This includes the process for aggregating central data returns (‘KC’ returns) from the 80 instances of the National Breast Screening System (NBSS).</v>
          </cell>
          <cell r="G400">
            <v>42552</v>
          </cell>
          <cell r="I400" t="str">
            <v>Of a confidential or personal nature relating to patients, service users or the public</v>
          </cell>
          <cell r="J400" t="str">
            <v>Breast Screening P0557/02</v>
          </cell>
          <cell r="K400" t="str">
            <v>Mark Hillman ( MZH )</v>
          </cell>
          <cell r="L400" t="str">
            <v>Anita Bunt ( ANBU ),Michael Presneill ( MIPR1 ),Jill Tonkin ( JST )</v>
          </cell>
          <cell r="M400" t="str">
            <v>Adaptation or alteration, Dissemination or otherwise making available, Organisation, Recording, Retrieval, Storage, Structuring, Use</v>
          </cell>
          <cell r="O400" t="str">
            <v>Direction (s.254 of Health &amp;amp; Social Care Act 2012)</v>
          </cell>
          <cell r="P400" t="str">
            <v>Data Processor</v>
          </cell>
          <cell r="U400" t="str">
            <v>Yes</v>
          </cell>
          <cell r="W400" t="str">
            <v>Yes</v>
          </cell>
          <cell r="X400" t="str">
            <v>Yes</v>
          </cell>
          <cell r="Y400" t="str">
            <v>Yes</v>
          </cell>
          <cell r="Z400" t="str">
            <v>Yes</v>
          </cell>
          <cell r="AA400" t="str">
            <v>Yes</v>
          </cell>
          <cell r="AB400" t="str">
            <v>Yes</v>
          </cell>
          <cell r="AC400" t="str">
            <v>Yes</v>
          </cell>
          <cell r="AD400" t="str">
            <v>Exception (Please specify)</v>
          </cell>
          <cell r="AE400" t="str">
            <v>Indefinate</v>
          </cell>
          <cell r="AF400" t="str">
            <v>Yes</v>
          </cell>
          <cell r="AG400" t="str">
            <v>No</v>
          </cell>
          <cell r="AH400" t="str">
            <v>IAR0000616</v>
          </cell>
        </row>
        <row r="401">
          <cell r="A401" t="str">
            <v>IAR0000617</v>
          </cell>
          <cell r="B401">
            <v>3</v>
          </cell>
          <cell r="C401" t="str">
            <v>Mark Hillman (MZH)</v>
          </cell>
          <cell r="D401" t="str">
            <v>4/25/2018 3:31:27 PM</v>
          </cell>
          <cell r="E401" t="str">
            <v>Bowel Cancer Screening (IAR Ref: 893)</v>
          </cell>
          <cell r="F401" t="str">
            <v>The Bowel Cancer Screening service identifies and invites eligible men and women (aged between 60 and 74) to participate in FOBT bowel cancer screening.  The service also identifies and invites eligible men and women who reach the age 55 to participate in the ‘NHS bowel scope’ cancer screening test.</v>
          </cell>
          <cell r="G401">
            <v>38869</v>
          </cell>
          <cell r="I401" t="str">
            <v>Of a confidential or personal nature relating to patients, service users or the public</v>
          </cell>
          <cell r="J401" t="str">
            <v>Bowel Cancer Screening P0557/01</v>
          </cell>
          <cell r="K401" t="str">
            <v>Mark Hillman ( MZH )</v>
          </cell>
          <cell r="L401" t="str">
            <v>Anita Bunt ( ANBU ),Michael Presneill ( MIPR1 ),Nikki Fish ( NIFI )</v>
          </cell>
          <cell r="M401" t="str">
            <v>Adaptation or alteration, Disclosure by transmission, Dissemination or otherwise making available, Erasure or destruction, Organisation, Recording, Retrieval, Storage, Structuring, Use</v>
          </cell>
          <cell r="O401" t="str">
            <v>Direction (s.254 of Health &amp;amp; Social Care Act 2012)</v>
          </cell>
          <cell r="P401" t="str">
            <v>Data Processor</v>
          </cell>
          <cell r="U401" t="str">
            <v>Yes</v>
          </cell>
          <cell r="W401" t="str">
            <v>Yes</v>
          </cell>
          <cell r="X401" t="str">
            <v>Yes</v>
          </cell>
          <cell r="Y401" t="str">
            <v>Yes</v>
          </cell>
          <cell r="Z401" t="str">
            <v>Yes</v>
          </cell>
          <cell r="AA401" t="str">
            <v>Yes</v>
          </cell>
          <cell r="AB401" t="str">
            <v>Yes</v>
          </cell>
          <cell r="AC401" t="str">
            <v>Yes</v>
          </cell>
          <cell r="AD401" t="str">
            <v>Exception (Please specify)</v>
          </cell>
          <cell r="AE401" t="str">
            <v>Indefinate</v>
          </cell>
          <cell r="AF401" t="str">
            <v>Yes</v>
          </cell>
          <cell r="AG401" t="str">
            <v>No</v>
          </cell>
          <cell r="AH401" t="str">
            <v>IAR0000617</v>
          </cell>
        </row>
        <row r="402">
          <cell r="A402" t="str">
            <v>IAR0000618</v>
          </cell>
          <cell r="B402">
            <v>4</v>
          </cell>
          <cell r="C402" t="str">
            <v>Mark Hillman (MZH)</v>
          </cell>
          <cell r="D402" t="str">
            <v>4/25/2018 3:32:54 PM</v>
          </cell>
          <cell r="E402" t="str">
            <v>Breast Screening Select (IAR Ref: 1385)</v>
          </cell>
          <cell r="F402" t="str">
            <v>The Breast Screening Select (BS-Select) System is used to select women for screening and maintains an electronic register of patients on the lists of NHS family doctors. This information is used to identify women eligible for screening.</v>
          </cell>
          <cell r="G402">
            <v>42887</v>
          </cell>
          <cell r="I402" t="str">
            <v>Of a confidential or personal nature relating to patients, service users or the public</v>
          </cell>
          <cell r="J402" t="str">
            <v>Breast Screening P0557/02</v>
          </cell>
          <cell r="K402" t="str">
            <v>Mark Hillman ( MZH )</v>
          </cell>
          <cell r="L402" t="str">
            <v>Anita Bunt ( ANBU ),Michael Presneill ( MIPR1 ),Jill Jobson ( JTT )</v>
          </cell>
          <cell r="M402" t="str">
            <v>Adaptation or alteration, Disclosure by transmission, Dissemination or otherwise making available, Erasure or destruction, Organisation, Recording, Retrieval, Storage, Structuring, Use</v>
          </cell>
          <cell r="O402" t="str">
            <v>Direction (s.254 of Health &amp;amp; Social Care Act 2012)</v>
          </cell>
          <cell r="P402" t="str">
            <v>Data Processor</v>
          </cell>
          <cell r="U402" t="str">
            <v>Yes</v>
          </cell>
          <cell r="W402" t="str">
            <v>Yes</v>
          </cell>
          <cell r="X402" t="str">
            <v>Yes</v>
          </cell>
          <cell r="Y402" t="str">
            <v>Yes</v>
          </cell>
          <cell r="Z402" t="str">
            <v>Yes</v>
          </cell>
          <cell r="AA402" t="str">
            <v>Yes</v>
          </cell>
          <cell r="AB402" t="str">
            <v>Yes</v>
          </cell>
          <cell r="AC402" t="str">
            <v>Yes</v>
          </cell>
          <cell r="AD402" t="str">
            <v>Exception (Please specify)</v>
          </cell>
          <cell r="AE402" t="str">
            <v>Indefinate</v>
          </cell>
          <cell r="AF402" t="str">
            <v>Yes</v>
          </cell>
          <cell r="AG402" t="str">
            <v>No</v>
          </cell>
          <cell r="AH402" t="str">
            <v>IAR0000618</v>
          </cell>
        </row>
        <row r="403">
          <cell r="A403" t="str">
            <v>IAR0000619</v>
          </cell>
          <cell r="B403">
            <v>5</v>
          </cell>
          <cell r="C403" t="str">
            <v>Kathryn Anderson (KAAN3)</v>
          </cell>
          <cell r="D403" t="str">
            <v>5/16/2018 11:22:15 AM</v>
          </cell>
          <cell r="E403" t="str">
            <v>NHS Digtial Image and Video Library</v>
          </cell>
          <cell r="F403" t="str">
            <v>Holds images of videos of individuals (NHS digital staff) and patients.</v>
          </cell>
          <cell r="G403">
            <v>43208</v>
          </cell>
          <cell r="I403" t="str">
            <v>Of a confidential or personal nature relating to patients, service users or the public</v>
          </cell>
          <cell r="J403" t="str">
            <v>Design and Publications P0404/08</v>
          </cell>
          <cell r="K403" t="str">
            <v>Christopher Bunting ( CHBU2 )</v>
          </cell>
          <cell r="L403" t="str">
            <v>Christopher Dayman ( CHDA1 )</v>
          </cell>
          <cell r="M403" t="str">
            <v>Adaptation or alteration, Disclosure by transmission, Dissemination or otherwise making available, Erasure or destruction, Not sure, Organisation, Recording, Retrieval, Storage, Use</v>
          </cell>
          <cell r="O403" t="str">
            <v>Non-mandatory request (s. 255 of Health &amp;amp; Social Care Act 2012)</v>
          </cell>
          <cell r="P403" t="str">
            <v>Data Controller</v>
          </cell>
          <cell r="S403" t="str">
            <v>The data subject has given consent to the processing of his or her personal data for one or more specific purposes</v>
          </cell>
          <cell r="V403" t="str">
            <v>Yes</v>
          </cell>
          <cell r="W403" t="str">
            <v>No</v>
          </cell>
          <cell r="X403" t="str">
            <v>Yes</v>
          </cell>
          <cell r="Y403" t="str">
            <v>Yes</v>
          </cell>
          <cell r="Z403" t="str">
            <v>No</v>
          </cell>
          <cell r="AA403" t="str">
            <v>Yes</v>
          </cell>
          <cell r="AB403" t="str">
            <v>Yes</v>
          </cell>
          <cell r="AC403" t="str">
            <v>Yes</v>
          </cell>
          <cell r="AD403" t="str">
            <v>3 years</v>
          </cell>
          <cell r="AF403" t="str">
            <v>Yes</v>
          </cell>
          <cell r="AH403" t="e">
            <v>#N/A</v>
          </cell>
        </row>
        <row r="404">
          <cell r="A404" t="str">
            <v>IAR0000620</v>
          </cell>
          <cell r="B404">
            <v>4</v>
          </cell>
          <cell r="C404" t="str">
            <v>Kathryn Anderson (KAAN3)</v>
          </cell>
          <cell r="D404" t="str">
            <v>5/15/2018 12:03:33 PM</v>
          </cell>
          <cell r="E404" t="str">
            <v>TO BE DELETED - Email communication list</v>
          </cell>
          <cell r="F404" t="str">
            <v>A set of various email lists which is held in CRM.  For operational marketing comms purposes and bulletins.  Majority are used for operational comms with organisations.</v>
          </cell>
          <cell r="G404">
            <v>43208</v>
          </cell>
          <cell r="I404" t="str">
            <v>Of a confidential or personal nature relating to patients, service users or the public</v>
          </cell>
          <cell r="J404" t="str">
            <v>Digital Communications P0404/03</v>
          </cell>
          <cell r="K404" t="str">
            <v xml:space="preserve">Sally Brown </v>
          </cell>
          <cell r="M404" t="str">
            <v>Consultation, Disclosure by transmission, Dissemination or otherwise making available, Erasure or destruction, Retrieval, Storage, Use</v>
          </cell>
          <cell r="O404" t="str">
            <v>Additional functions (s.270 of Health and Social Care Act 2012), Commencement order, Direction (s.254 of Health &amp;amp; Social Care Act 2012), Mandatory Request (s. 255 of Health &amp;amp; Social Care Act 2012), Non-mandatory request (s. 255 of Health &amp;amp; Social Care Act 2012), Not sure</v>
          </cell>
          <cell r="P404" t="str">
            <v>Sub-Data Processor</v>
          </cell>
          <cell r="W404" t="str">
            <v>No</v>
          </cell>
          <cell r="X404" t="str">
            <v>No</v>
          </cell>
          <cell r="Y404" t="str">
            <v>No</v>
          </cell>
          <cell r="Z404" t="str">
            <v>Yes</v>
          </cell>
          <cell r="AA404" t="str">
            <v>Yes</v>
          </cell>
          <cell r="AB404" t="str">
            <v>No</v>
          </cell>
          <cell r="AC404" t="str">
            <v>Yes</v>
          </cell>
          <cell r="AD404" t="str">
            <v>3 years</v>
          </cell>
          <cell r="AF404" t="str">
            <v>Yes</v>
          </cell>
          <cell r="AG404" t="str">
            <v>No</v>
          </cell>
          <cell r="AH404" t="e">
            <v>#N/A</v>
          </cell>
        </row>
        <row r="405">
          <cell r="A405" t="str">
            <v>IAR0000621</v>
          </cell>
          <cell r="B405">
            <v>5</v>
          </cell>
          <cell r="C405" t="str">
            <v>Kathryn Anderson (KAAN3)</v>
          </cell>
          <cell r="D405" t="str">
            <v>5/16/2018 3:09:33 PM</v>
          </cell>
          <cell r="E405" t="str">
            <v>Social media Communications</v>
          </cell>
          <cell r="F405" t="str">
            <v xml:space="preserve">NHS digital social media channels which includes: Twitter, Linkdn and YouTube; and some blog channels.  </v>
          </cell>
          <cell r="G405">
            <v>43208</v>
          </cell>
          <cell r="I405" t="str">
            <v>Of a confidential or personal nature relating to patients, service users or the public</v>
          </cell>
          <cell r="K405" t="str">
            <v>Freya Grummit</v>
          </cell>
          <cell r="L405" t="str">
            <v>Gregor Jones,Chad Welch</v>
          </cell>
          <cell r="M405" t="str">
            <v>Disclosure by transmission, Erasure or destruction, Not sure, Organisation, Recording, Retrieval, Storage, Use</v>
          </cell>
          <cell r="O405" t="str">
            <v>Non-mandatory request (s. 255 of Health &amp;amp; Social Care Act 2012), Not sure</v>
          </cell>
          <cell r="P405" t="str">
            <v>Data Processor</v>
          </cell>
          <cell r="W405" t="str">
            <v>No</v>
          </cell>
          <cell r="X405" t="str">
            <v>Yes</v>
          </cell>
          <cell r="Y405" t="str">
            <v>Yes</v>
          </cell>
          <cell r="Z405" t="str">
            <v>Yes</v>
          </cell>
          <cell r="AA405" t="str">
            <v>Yes</v>
          </cell>
          <cell r="AB405" t="str">
            <v>Yes</v>
          </cell>
          <cell r="AC405" t="str">
            <v>Yes</v>
          </cell>
          <cell r="AD405" t="str">
            <v>3 years</v>
          </cell>
          <cell r="AF405" t="str">
            <v>Yes</v>
          </cell>
          <cell r="AG405" t="str">
            <v>No</v>
          </cell>
          <cell r="AH405" t="str">
            <v>IAR0000621</v>
          </cell>
        </row>
        <row r="406">
          <cell r="A406" t="str">
            <v>IAR0000622</v>
          </cell>
          <cell r="B406">
            <v>7</v>
          </cell>
          <cell r="C406" t="str">
            <v>Nicholas Cooney (NICO5)</v>
          </cell>
          <cell r="D406" t="str">
            <v>4/23/2018 10:47:03 AM</v>
          </cell>
          <cell r="E406" t="str">
            <v xml:space="preserve">National Security Vetting Spreadsheet </v>
          </cell>
          <cell r="F406" t="str">
            <v xml:space="preserve">The Data Security Centre currently maintains a spreadsheet in respect of individuals (staff, temporary workers, contractors and suppliers) who have been sponsored to obtain National Security Vetting with the United Kingdom Security Vetting (HMG). </v>
          </cell>
          <cell r="I406" t="str">
            <v>Of a confidential or personal nature relating to staff</v>
          </cell>
          <cell r="J406" t="str">
            <v>Physical Security and Investigation P0566/02</v>
          </cell>
          <cell r="K406" t="str">
            <v>Nicholas Cooney ( NICO5 )</v>
          </cell>
          <cell r="M406" t="str">
            <v>Dissemination or otherwise making available, Recording, Storage, Use</v>
          </cell>
          <cell r="O406" t="str">
            <v>Additional functions (s.270 of Health and Social Care Act 2012)</v>
          </cell>
          <cell r="P406" t="str">
            <v>Data Controller</v>
          </cell>
          <cell r="S406" t="str">
            <v>Processing is necessary for the performance of a contract to which the data subject is party or in order to take steps at the request of the data subject prior to entering into a contract, Processing is necessary for the performance of a task carried out in the public interest or in the exercise of official authority vested in the controller</v>
          </cell>
          <cell r="V406" t="str">
            <v>Yes</v>
          </cell>
          <cell r="W406" t="str">
            <v>No</v>
          </cell>
          <cell r="X406" t="str">
            <v>Yes</v>
          </cell>
          <cell r="Y406" t="str">
            <v>No</v>
          </cell>
          <cell r="Z406" t="str">
            <v>No</v>
          </cell>
          <cell r="AA406" t="str">
            <v>Yes</v>
          </cell>
          <cell r="AB406" t="str">
            <v>Yes</v>
          </cell>
          <cell r="AC406" t="str">
            <v>Yes</v>
          </cell>
          <cell r="AD406" t="str">
            <v>Exception (Please specify)</v>
          </cell>
          <cell r="AE406" t="str">
            <v xml:space="preserve">Data will be retained in accordance with Records Management Policy and HMG/UKSV policy for the prupose of National Security Vetting </v>
          </cell>
          <cell r="AF406" t="str">
            <v>No</v>
          </cell>
          <cell r="AH406" t="str">
            <v>IAR0000622</v>
          </cell>
        </row>
        <row r="407">
          <cell r="A407" t="str">
            <v>IAR0000625</v>
          </cell>
          <cell r="B407">
            <v>6</v>
          </cell>
          <cell r="C407" t="str">
            <v>Ian Lowry (IALO)</v>
          </cell>
          <cell r="D407" t="str">
            <v>5/14/2018 9:43:28 AM</v>
          </cell>
          <cell r="E407" t="str">
            <v xml:space="preserve">Patients' Electronic Prescription  </v>
          </cell>
          <cell r="F407" t="str">
            <v>To facilitate the Electronic Prescription Service, a patient's electronic prescription information is generated and digitally signed by the prescriber and transmitted to the national service for collection by a pharmacy, to supply the prescribed medication to the patient.  Thereafter, the medication supplied to the patient and any reimbursement information is transmitted to the NHS BSA via the national service.    _x000D_
_x000D_
For the purposes of clarity this entry on the Register will cover the following EPS related services:_x000D_
1) Prescription Tracker (normal mode and business continuity mode)_x000D_
2) Prescription Admin Tool (enables the management of individual prescription queries by NHS Digital clinicians) _x000D_
3) EPS message extracts for clinical assurance / technical support to live service_x000D_
4) Nomination audit reports</v>
          </cell>
          <cell r="G407">
            <v>38387</v>
          </cell>
          <cell r="I407" t="str">
            <v>Of a confidential or personal nature relating to patients, service users or the public</v>
          </cell>
          <cell r="J407" t="str">
            <v>Electronic Prescription Service Core P0581/01</v>
          </cell>
          <cell r="K407" t="str">
            <v>Ian Lowry ( IALO )</v>
          </cell>
          <cell r="L407" t="str">
            <v>Rich Cole ( RICO3 )</v>
          </cell>
          <cell r="M407" t="str">
            <v>Storage, Use</v>
          </cell>
          <cell r="O407" t="str">
            <v>Additional functions (s.270 of Health and Social Care Act 2012), Direction (s.254 of Health &amp;amp; Social Care Act 2012)</v>
          </cell>
          <cell r="P407" t="str">
            <v>Data Controller</v>
          </cell>
          <cell r="S407" t="str">
            <v>Processing is necessary for compliance with a legal obligation to which the controller is subject, The data subject has given consent to the processing of his or her personal data for one or more specific purposes</v>
          </cell>
          <cell r="V407" t="str">
            <v>Yes</v>
          </cell>
          <cell r="W407" t="str">
            <v>Yes</v>
          </cell>
          <cell r="X407" t="str">
            <v>Yes</v>
          </cell>
          <cell r="Y407" t="str">
            <v>Yes</v>
          </cell>
          <cell r="Z407" t="str">
            <v>Yes</v>
          </cell>
          <cell r="AA407" t="str">
            <v>Yes</v>
          </cell>
          <cell r="AB407" t="str">
            <v>Yes</v>
          </cell>
          <cell r="AC407" t="str">
            <v>Yes</v>
          </cell>
          <cell r="AD407" t="str">
            <v>Exception (Please specify)</v>
          </cell>
          <cell r="AE407" t="str">
            <v xml:space="preserve">Legally, electronic prescriptions are retained for 6 months. If there is partial dispensing activtity within 6 months the prescription is retained </v>
          </cell>
          <cell r="AF407" t="str">
            <v>No</v>
          </cell>
          <cell r="AH407" t="str">
            <v>IAR0000625</v>
          </cell>
        </row>
        <row r="408">
          <cell r="A408" t="str">
            <v>IAR0000626</v>
          </cell>
          <cell r="B408">
            <v>6</v>
          </cell>
          <cell r="C408" t="str">
            <v>Stuart Richardson (STRI1)</v>
          </cell>
          <cell r="D408" t="str">
            <v>4/24/2018 11:07:03 AM</v>
          </cell>
          <cell r="E408" t="str">
            <v>SUS+ data - commissioning data (including but not limited to A&amp;E, OP, APC) stored in the SUS+</v>
          </cell>
          <cell r="F408" t="str">
            <v>All secondary care provided in England and paid for by the NHS should be reflected in one or more Commissioning Data Set (CDS) records or the Emergency Care Data Set (ECDS). These CDS and ECDS records are securely transmitted to NHS Digital and stored in the Secondary Uses Service Database (SUS+). Processing of the data is undertaken to derive additional fields for example for National Tariff and Hospital Episode Statistic purposes. Linkage is undertaken within SUS+ with data from the Personal Demographics Service (PDS) and may also be undertaken with other datasets held by NHSD outside of the SUS+ System. Services run from SUS+ include: SUS PbR Extract Service, SUS+ Extract for NHS Wales, HES and Data Quality Dashboard &amp; KPI Reports. A variety of documentation is held about SUS+, key elements of which are available on the internet site.</v>
          </cell>
          <cell r="G408">
            <v>38808</v>
          </cell>
          <cell r="I408" t="str">
            <v>Of a confidential or personal nature relating to patients, service users or the public</v>
          </cell>
          <cell r="J408" t="str">
            <v>SUS - DDC P0335/08</v>
          </cell>
          <cell r="K408" t="str">
            <v>Stuart Richardson ( STRI1 )</v>
          </cell>
          <cell r="L408" t="str">
            <v>James Salt ( JASA5 )</v>
          </cell>
          <cell r="M408" t="str">
            <v>Not sure</v>
          </cell>
          <cell r="O408" t="str">
            <v>Direction (s.254 of Health &amp;amp; Social Care Act 2012)</v>
          </cell>
          <cell r="P408" t="str">
            <v>Data Controller</v>
          </cell>
          <cell r="S408" t="str">
            <v>Processing is necessary for compliance with a legal obligation to which the controller is subject</v>
          </cell>
          <cell r="V408" t="str">
            <v>Yes</v>
          </cell>
          <cell r="W408" t="str">
            <v>Yes</v>
          </cell>
          <cell r="X408" t="str">
            <v>Yes</v>
          </cell>
          <cell r="Y408" t="str">
            <v>Yes</v>
          </cell>
          <cell r="Z408" t="str">
            <v>Yes</v>
          </cell>
          <cell r="AA408" t="str">
            <v>Yes</v>
          </cell>
          <cell r="AB408" t="str">
            <v>No, but a Privacy Impact Assessment (PIA) exists</v>
          </cell>
          <cell r="AC408" t="str">
            <v>Yes</v>
          </cell>
          <cell r="AD408" t="str">
            <v>20 years</v>
          </cell>
          <cell r="AF408" t="str">
            <v>No</v>
          </cell>
          <cell r="AH408" t="str">
            <v>IAR0000626</v>
          </cell>
        </row>
        <row r="409">
          <cell r="A409" t="str">
            <v>IAR0000627</v>
          </cell>
          <cell r="B409">
            <v>10</v>
          </cell>
          <cell r="C409" t="str">
            <v>Paul Smith (PASM2)</v>
          </cell>
          <cell r="D409" t="str">
            <v>4/20/2018 4:32:44 PM</v>
          </cell>
          <cell r="E409" t="str">
            <v>NHSmail (NHS Digital usage)</v>
          </cell>
          <cell r="F409" t="str">
            <v xml:space="preserve">NHSmail is a secure collaboration service accredited to ‘Government OFFICIAL SENSITIVE’ status with clinical safety cases, approved by DH for sharing patient identifiable/sensitive information. _x000D_
This IA covers NHS Digital's local usage of the service._x000D_
</v>
          </cell>
          <cell r="G409">
            <v>2004</v>
          </cell>
          <cell r="H409">
            <v>44286</v>
          </cell>
          <cell r="I409" t="str">
            <v>Of a confidential or personal nature relating to staff</v>
          </cell>
          <cell r="J409" t="str">
            <v>ICT Services Delivery Support Function - DSF P0424/24</v>
          </cell>
          <cell r="K409" t="str">
            <v>Paul Smith ( PASM2 )</v>
          </cell>
          <cell r="L409" t="str">
            <v>Hafizur Rahman ( HARA1 ),Gordon Grieve ( GOGR ),James Townson ( JATO1 )</v>
          </cell>
          <cell r="M409" t="str">
            <v>Storage</v>
          </cell>
          <cell r="O409" t="str">
            <v>Additional functions (s.270 of Health and Social Care Act 2012)</v>
          </cell>
          <cell r="P409" t="str">
            <v>Data Controller</v>
          </cell>
          <cell r="S409" t="str">
            <v>Processing is necessary for the performance of a task carried out in the public interest or in the exercise of official authority vested in the controller</v>
          </cell>
          <cell r="V409" t="str">
            <v>Yes</v>
          </cell>
          <cell r="W409" t="str">
            <v>No</v>
          </cell>
          <cell r="X409" t="str">
            <v>Yes</v>
          </cell>
          <cell r="Y409" t="str">
            <v>No</v>
          </cell>
          <cell r="Z409" t="str">
            <v>No</v>
          </cell>
          <cell r="AA409" t="str">
            <v>Yes</v>
          </cell>
          <cell r="AB409" t="str">
            <v>Yes</v>
          </cell>
          <cell r="AC409" t="str">
            <v>Yes</v>
          </cell>
          <cell r="AD409" t="str">
            <v>Exception (Please specify)</v>
          </cell>
          <cell r="AE409" t="str">
            <v>Personal data relevant to the user/organisation held whilst NHSmail account is active. Inactive accounts are deleted after 180 days. NHSmail data stored for 180 days as per data retention policy.</v>
          </cell>
          <cell r="AF409" t="str">
            <v>No</v>
          </cell>
          <cell r="AH409" t="str">
            <v>IAR0000627</v>
          </cell>
        </row>
        <row r="410">
          <cell r="A410" t="str">
            <v>IAR0000628</v>
          </cell>
          <cell r="B410">
            <v>4</v>
          </cell>
          <cell r="C410" t="str">
            <v>Emmanuel Kyei (EMKY1)</v>
          </cell>
          <cell r="D410">
            <v>43164.464097222219</v>
          </cell>
          <cell r="E410" t="str">
            <v>NHS.UK - General Site Content</v>
          </cell>
          <cell r="G410">
            <v>43210</v>
          </cell>
          <cell r="I410" t="str">
            <v>Relating to non- confidential/ non- personal data</v>
          </cell>
          <cell r="J410" t="str">
            <v>NHS Choices Live Service (MVS) P0460/04</v>
          </cell>
          <cell r="K410" t="str">
            <v>Andy Callow ( ANCA8 )</v>
          </cell>
          <cell r="L410" t="str">
            <v>Seph O'Connell ( SEOC1 ),Charles Creswell ( CHCR1 )</v>
          </cell>
          <cell r="AA410" t="str">
            <v>Yes</v>
          </cell>
          <cell r="AB410" t="str">
            <v>Yes</v>
          </cell>
          <cell r="AC410" t="str">
            <v>No</v>
          </cell>
          <cell r="AF410" t="str">
            <v>No</v>
          </cell>
          <cell r="AG410" t="str">
            <v>No</v>
          </cell>
          <cell r="AH410" t="e">
            <v>#N/A</v>
          </cell>
        </row>
        <row r="411">
          <cell r="A411" t="str">
            <v>IAR0000629</v>
          </cell>
          <cell r="B411">
            <v>4</v>
          </cell>
          <cell r="C411" t="str">
            <v>Emmanuel Kyei (EMKY1)</v>
          </cell>
          <cell r="D411">
            <v>43164.464618055557</v>
          </cell>
          <cell r="E411" t="str">
            <v xml:space="preserve">NHS.UK - Common Health Questions </v>
          </cell>
          <cell r="G411">
            <v>43210</v>
          </cell>
          <cell r="I411" t="str">
            <v>Relating to non- confidential/ non- personal data</v>
          </cell>
          <cell r="J411" t="str">
            <v>NHS Choices Live Service (MVS) P0460/04</v>
          </cell>
          <cell r="K411" t="str">
            <v>Andy Callow ( ANCA8 )</v>
          </cell>
          <cell r="L411" t="str">
            <v>Charles Creswell ( CHCR1 ),Seph O'Connell ( SEOC1 )</v>
          </cell>
          <cell r="AA411" t="str">
            <v>Yes</v>
          </cell>
          <cell r="AB411" t="str">
            <v>Yes</v>
          </cell>
          <cell r="AC411" t="str">
            <v>No</v>
          </cell>
          <cell r="AF411" t="str">
            <v>No</v>
          </cell>
          <cell r="AG411" t="str">
            <v>No</v>
          </cell>
          <cell r="AH411" t="e">
            <v>#N/A</v>
          </cell>
        </row>
        <row r="412">
          <cell r="A412" t="str">
            <v>IAR0000630</v>
          </cell>
          <cell r="B412">
            <v>3</v>
          </cell>
          <cell r="C412" t="str">
            <v>Emmanuel Kyei (EMKY1)</v>
          </cell>
          <cell r="D412">
            <v>43164.465729166666</v>
          </cell>
          <cell r="E412" t="str">
            <v>NHS.UK - Behind the Headlines</v>
          </cell>
          <cell r="G412">
            <v>43210</v>
          </cell>
          <cell r="I412" t="str">
            <v>Relating to non- confidential/ non- personal data</v>
          </cell>
          <cell r="J412" t="str">
            <v>NHS Choices Live Service (MVS) P0460/04</v>
          </cell>
          <cell r="K412" t="str">
            <v>Andy Callow ( ANCA8 )</v>
          </cell>
          <cell r="L412" t="str">
            <v>Seph O'Connell ( SEOC1 ),Charles Creswell ( CHCR1 )</v>
          </cell>
          <cell r="AA412" t="str">
            <v>Yes</v>
          </cell>
          <cell r="AB412" t="str">
            <v>Yes</v>
          </cell>
          <cell r="AC412" t="str">
            <v>No</v>
          </cell>
          <cell r="AF412" t="str">
            <v>No</v>
          </cell>
          <cell r="AG412" t="str">
            <v>No</v>
          </cell>
          <cell r="AH412" t="e">
            <v>#N/A</v>
          </cell>
        </row>
        <row r="413">
          <cell r="A413" t="str">
            <v>IAR0000631</v>
          </cell>
          <cell r="B413">
            <v>7</v>
          </cell>
          <cell r="C413" t="str">
            <v>Emmanuel Kyei (EMKY1)</v>
          </cell>
          <cell r="D413">
            <v>43164.466527777775</v>
          </cell>
          <cell r="E413" t="str">
            <v>NHS.UK Tools - Eatwell guide</v>
          </cell>
          <cell r="F413" t="str">
            <v>An interactive version of the Eatwell guide PDF, illustrating how users should balance their diet.</v>
          </cell>
          <cell r="G413">
            <v>42444</v>
          </cell>
          <cell r="I413" t="str">
            <v>Relating to non- confidential/ non- personal data</v>
          </cell>
          <cell r="J413" t="str">
            <v>NHS Choices Live Service (MVS) P0460/04</v>
          </cell>
          <cell r="K413" t="str">
            <v>Andy Callow ( ANCA8 )</v>
          </cell>
          <cell r="L413" t="str">
            <v>Seph O'Connell ( SEOC1 ),Emmanuel Kyei ( EMKY1 )</v>
          </cell>
          <cell r="AA413" t="str">
            <v>Yes</v>
          </cell>
          <cell r="AB413" t="str">
            <v>Yes</v>
          </cell>
          <cell r="AC413" t="str">
            <v>Not sure</v>
          </cell>
          <cell r="AF413" t="str">
            <v>No</v>
          </cell>
          <cell r="AG413" t="str">
            <v>No</v>
          </cell>
          <cell r="AH413" t="e">
            <v>#N/A</v>
          </cell>
        </row>
        <row r="414">
          <cell r="A414" t="str">
            <v>IAR0000632</v>
          </cell>
          <cell r="B414">
            <v>5</v>
          </cell>
          <cell r="C414" t="str">
            <v>Emmanuel Kyei (EMKY1)</v>
          </cell>
          <cell r="D414">
            <v>43164.466956018521</v>
          </cell>
          <cell r="E414" t="str">
            <v>NHS.UK Tools - Visual Guides (x9)</v>
          </cell>
          <cell r="F414" t="str">
            <v>9 individual self-assessment tools, all built on the same framework, offering NHS.UK users ability to view common problems as photos/illustrations and read associated advice: Vagina problems -  Baby rashes - Pregnancy - Skin problems - Foot problems - Mole slideshow - Nail abnormalities - Childhood illness</v>
          </cell>
          <cell r="G414">
            <v>41389</v>
          </cell>
          <cell r="I414" t="str">
            <v>Relating to non- confidential/ non- personal data</v>
          </cell>
          <cell r="J414" t="str">
            <v>NHS Choices Live Service (MVS) P0460/04</v>
          </cell>
          <cell r="K414" t="str">
            <v>Andy Callow ( ANCA8 )</v>
          </cell>
          <cell r="L414" t="str">
            <v>Seph O'Connell ( SEOC1 ),Emmanuel Kyei ( EMKY1 )</v>
          </cell>
          <cell r="AA414" t="str">
            <v>Yes</v>
          </cell>
          <cell r="AB414" t="str">
            <v>Yes</v>
          </cell>
          <cell r="AC414" t="str">
            <v>Not sure</v>
          </cell>
          <cell r="AF414" t="str">
            <v>Yes</v>
          </cell>
          <cell r="AG414" t="str">
            <v>No</v>
          </cell>
          <cell r="AH414" t="e">
            <v>#N/A</v>
          </cell>
        </row>
        <row r="415">
          <cell r="A415" t="str">
            <v>IAR0000633</v>
          </cell>
          <cell r="B415">
            <v>4</v>
          </cell>
          <cell r="C415" t="str">
            <v>Emmanuel Kyei (EMKY1)</v>
          </cell>
          <cell r="D415">
            <v>43164.467465277776</v>
          </cell>
          <cell r="E415" t="str">
            <v>NHS.UK Tools - Birth to Five</v>
          </cell>
          <cell r="F415" t="str">
            <v>An interactive visual guide to a child's development from birth to 5 years old, with associated links to NHS.UK content.</v>
          </cell>
          <cell r="G415">
            <v>40673</v>
          </cell>
          <cell r="I415" t="str">
            <v>Relating to non- confidential/ non- personal data</v>
          </cell>
          <cell r="J415" t="str">
            <v>NHS Choices Live Service (MVS) P0460/04</v>
          </cell>
          <cell r="K415" t="str">
            <v>Andy Callow ( ANCA8 )</v>
          </cell>
          <cell r="L415" t="str">
            <v>Seph O'Connell ( SEOC1 ),Emmanuel Kyei ( EMKY1 )</v>
          </cell>
          <cell r="AA415" t="str">
            <v>Yes</v>
          </cell>
          <cell r="AB415" t="str">
            <v>Yes</v>
          </cell>
          <cell r="AC415" t="str">
            <v>No</v>
          </cell>
          <cell r="AF415" t="str">
            <v>No</v>
          </cell>
          <cell r="AG415" t="str">
            <v>No</v>
          </cell>
          <cell r="AH415" t="e">
            <v>#N/A</v>
          </cell>
        </row>
        <row r="416">
          <cell r="A416" t="str">
            <v>IAR0000634</v>
          </cell>
          <cell r="B416">
            <v>4</v>
          </cell>
          <cell r="C416" t="str">
            <v>Emmanuel Kyei (EMKY1)</v>
          </cell>
          <cell r="D416">
            <v>43164.467905092592</v>
          </cell>
          <cell r="E416" t="str">
            <v>NHS.UK Tools - Vaccination Planner</v>
          </cell>
          <cell r="F416" t="str">
            <v>An interactive tool to help parents create a printable vaccination calender that shows when baby/child vaccinations are due, based on birth date.</v>
          </cell>
          <cell r="G416">
            <v>42738</v>
          </cell>
          <cell r="I416" t="str">
            <v>Relating to non- confidential/ non- personal data</v>
          </cell>
          <cell r="J416" t="str">
            <v>NHS Choices Live Service (MVS) P0460/04</v>
          </cell>
          <cell r="K416" t="str">
            <v>Andy Callow ( ANCA8 )</v>
          </cell>
          <cell r="L416" t="str">
            <v>Seph O'Connell ( SEOC1 ),Emmanuel Kyei ( EMKY1 )</v>
          </cell>
          <cell r="AA416" t="str">
            <v>Yes</v>
          </cell>
          <cell r="AB416" t="str">
            <v>Yes</v>
          </cell>
          <cell r="AC416" t="str">
            <v>No</v>
          </cell>
          <cell r="AF416" t="str">
            <v>No</v>
          </cell>
          <cell r="AG416" t="str">
            <v>No</v>
          </cell>
          <cell r="AH416" t="e">
            <v>#N/A</v>
          </cell>
        </row>
        <row r="417">
          <cell r="A417" t="str">
            <v>IAR0000635</v>
          </cell>
          <cell r="B417">
            <v>4</v>
          </cell>
          <cell r="C417" t="str">
            <v>Emmanuel Kyei (EMKY1)</v>
          </cell>
          <cell r="D417">
            <v>43164.468472222223</v>
          </cell>
          <cell r="E417" t="str">
            <v>NHS.UK Tools - Calorie Checker</v>
          </cell>
          <cell r="F417" t="str">
            <v>An interactive tool that enables the user to search on common foodstuffs to find out the amount of calories and fat per item.</v>
          </cell>
          <cell r="G417" t="str">
            <v>0/04/2014</v>
          </cell>
          <cell r="I417" t="str">
            <v>Relating to non- confidential/ non- personal data</v>
          </cell>
          <cell r="J417" t="str">
            <v>NHS Choices Live Service (MVS) P0460/04</v>
          </cell>
          <cell r="K417" t="str">
            <v>Andy Callow ( ANCA8 )</v>
          </cell>
          <cell r="L417" t="str">
            <v>Seph O'Connell ( SEOC1 ),Emmanuel Kyei ( EMKY1 )</v>
          </cell>
          <cell r="AA417" t="str">
            <v>Yes</v>
          </cell>
          <cell r="AB417" t="str">
            <v>Yes</v>
          </cell>
          <cell r="AC417" t="str">
            <v>No</v>
          </cell>
          <cell r="AF417" t="str">
            <v>No</v>
          </cell>
          <cell r="AG417" t="str">
            <v>No</v>
          </cell>
          <cell r="AH417" t="e">
            <v>#N/A</v>
          </cell>
        </row>
        <row r="418">
          <cell r="A418" t="str">
            <v>IAR0000636</v>
          </cell>
          <cell r="B418">
            <v>4</v>
          </cell>
          <cell r="C418" t="str">
            <v>Emmanuel Kyei (EMKY1)</v>
          </cell>
          <cell r="D418">
            <v>43164.468912037039</v>
          </cell>
          <cell r="E418" t="str">
            <v>NHS.UK Tools - Back Pain Guide</v>
          </cell>
          <cell r="F418" t="str">
            <v>An interactive guide to help users look after their back health. Visual and textual information only, no data inputs.</v>
          </cell>
          <cell r="G418">
            <v>40795</v>
          </cell>
          <cell r="I418" t="str">
            <v>Relating to non- confidential/ non- personal data</v>
          </cell>
          <cell r="J418" t="str">
            <v>NHS Choices Live Service (MVS) P0460/04</v>
          </cell>
          <cell r="K418" t="str">
            <v>Andy Callow ( ANCA8 )</v>
          </cell>
          <cell r="L418" t="str">
            <v>Seph O'Connell ( SEOC1 ),Emmanuel Kyei ( EMKY1 )</v>
          </cell>
          <cell r="AA418" t="str">
            <v>Yes</v>
          </cell>
          <cell r="AB418" t="str">
            <v>Yes</v>
          </cell>
          <cell r="AC418" t="str">
            <v>No</v>
          </cell>
          <cell r="AF418" t="str">
            <v>No</v>
          </cell>
          <cell r="AG418" t="str">
            <v>No</v>
          </cell>
          <cell r="AH418" t="e">
            <v>#N/A</v>
          </cell>
        </row>
        <row r="419">
          <cell r="A419" t="str">
            <v>IAR0000637</v>
          </cell>
          <cell r="B419">
            <v>6</v>
          </cell>
          <cell r="C419" t="str">
            <v>Emmanuel Kyei (EMKY1)</v>
          </cell>
          <cell r="D419">
            <v>43164.469409722224</v>
          </cell>
          <cell r="E419" t="str">
            <v>NHS.UK Tools - Podcasts (x3)</v>
          </cell>
          <cell r="F419" t="str">
            <v>A set of audio files (podcasts) for the user to download and listen to. Couch to 5K audio podcasts enable a complete beginner to start running and reach 5K in a structured 9 week programme. Couch to 5K+ takes the 5K runner and improves their fitness, speed and stamina. Strength&amp;Flex give the user a gym-free 5 week exercise programme to build strength and increase flexibility.</v>
          </cell>
          <cell r="G419">
            <v>41572</v>
          </cell>
          <cell r="I419" t="str">
            <v>Relating to non- confidential/ non- personal data</v>
          </cell>
          <cell r="J419" t="str">
            <v>NHS Choices Live Service (MVS) P0460/04</v>
          </cell>
          <cell r="K419" t="str">
            <v>Andy Callow ( ANCA8 )</v>
          </cell>
          <cell r="L419" t="str">
            <v>Seph O'Connell ( SEOC1 ),Emmanuel Kyei ( EMKY1 )</v>
          </cell>
          <cell r="AA419" t="str">
            <v>Yes</v>
          </cell>
          <cell r="AB419" t="str">
            <v>Yes</v>
          </cell>
          <cell r="AC419" t="str">
            <v>No</v>
          </cell>
          <cell r="AF419" t="str">
            <v>No</v>
          </cell>
          <cell r="AG419" t="str">
            <v>No</v>
          </cell>
          <cell r="AH419" t="e">
            <v>#N/A</v>
          </cell>
        </row>
        <row r="420">
          <cell r="A420" t="str">
            <v>IAR0000638</v>
          </cell>
          <cell r="B420">
            <v>4</v>
          </cell>
          <cell r="C420" t="str">
            <v>Emmanuel Kyei (EMKY1)</v>
          </cell>
          <cell r="D420">
            <v>43164.470439814817</v>
          </cell>
          <cell r="E420" t="str">
            <v>NHS.UK Tools - Heart Age Test</v>
          </cell>
          <cell r="F420" t="str">
            <v xml:space="preserve">Interactive health tool that calculates the users heart age compared to their real age and drives users to know their blood pressure and cholesterol numbers. </v>
          </cell>
          <cell r="G420">
            <v>42047</v>
          </cell>
          <cell r="I420" t="str">
            <v>Relating to non- confidential/ non- personal data</v>
          </cell>
          <cell r="J420" t="str">
            <v>NHS Choices Live Service (MVS) P0460/04</v>
          </cell>
          <cell r="K420" t="str">
            <v>Andy Callow ( ANCA8 )</v>
          </cell>
          <cell r="L420" t="str">
            <v>Seph O'Connell ( SEOC1 ),Emmanuel Kyei ( EMKY1 )</v>
          </cell>
          <cell r="AA420" t="str">
            <v>Yes</v>
          </cell>
          <cell r="AB420" t="str">
            <v>No, but a Privacy Impact Assessment (PIA) exists</v>
          </cell>
          <cell r="AC420" t="str">
            <v>Not sure</v>
          </cell>
          <cell r="AF420" t="str">
            <v>No</v>
          </cell>
          <cell r="AG420" t="str">
            <v>No</v>
          </cell>
          <cell r="AH420" t="e">
            <v>#N/A</v>
          </cell>
        </row>
        <row r="421">
          <cell r="A421" t="str">
            <v>IAR0000639</v>
          </cell>
          <cell r="B421">
            <v>4</v>
          </cell>
          <cell r="C421" t="str">
            <v>Emmanuel Kyei (EMKY1)</v>
          </cell>
          <cell r="D421">
            <v>43164.470925925925</v>
          </cell>
          <cell r="E421" t="str">
            <v>NHS.UK Tools - Blood Pressure</v>
          </cell>
          <cell r="F421" t="str">
            <v>An interactive tool for users to understand what their blood pressure reading means. Provides visual/ text info and links to further health info.</v>
          </cell>
          <cell r="G421">
            <v>42431</v>
          </cell>
          <cell r="I421" t="str">
            <v>Relating to non- confidential/ non- personal data</v>
          </cell>
          <cell r="J421" t="str">
            <v>NHS Choices Live Service (MVS) P0460/04</v>
          </cell>
          <cell r="K421" t="str">
            <v>Andy Callow ( ANCA8 )</v>
          </cell>
          <cell r="L421" t="str">
            <v>Seph O'Connell ( SEOC1 ),Emmanuel Kyei ( EMKY1 )</v>
          </cell>
          <cell r="AA421" t="str">
            <v>Yes</v>
          </cell>
          <cell r="AB421" t="str">
            <v>Yes</v>
          </cell>
          <cell r="AC421" t="str">
            <v>No</v>
          </cell>
          <cell r="AF421" t="str">
            <v>No</v>
          </cell>
          <cell r="AG421" t="str">
            <v>No</v>
          </cell>
          <cell r="AH421" t="e">
            <v>#N/A</v>
          </cell>
        </row>
        <row r="422">
          <cell r="A422" t="str">
            <v>IAR0000640</v>
          </cell>
          <cell r="B422">
            <v>5</v>
          </cell>
          <cell r="C422" t="str">
            <v>Amy Wilson (AMWI1)</v>
          </cell>
          <cell r="D422">
            <v>43136.503067129626</v>
          </cell>
          <cell r="E422" t="str">
            <v>QOF website</v>
          </cell>
          <cell r="F422" t="str">
            <v xml:space="preserve">QOF website hosted by Parallel - https://qof.digital.nhs.uk/_x000D_
_x000D_
Used for publication of QOF data on an annual basis_x000D_
_x000D_
Also used for hosting a validation exercise annually so login for up to 3 weeks of the year in a separate area of the website. This means that it does contain emails (personal details) for those 3 weeks. These are deleted from the system annually._x000D_
</v>
          </cell>
          <cell r="I422" t="str">
            <v>Relating to non- confidential/ non- personal data</v>
          </cell>
          <cell r="J422" t="str">
            <v>Primary Care Domain Service P0349/01</v>
          </cell>
          <cell r="K422" t="str">
            <v>Dave Roberts ( DARO1 )</v>
          </cell>
          <cell r="L422" t="str">
            <v>Gemma Ramsay ( GERA3 ),Amy Wilson ( AMWI1 )</v>
          </cell>
          <cell r="P422" t="str">
            <v>Data Controller</v>
          </cell>
          <cell r="S422" t="str">
            <v>Processing is necessary for compliance with a legal obligation to which the controller is subject, Processing is necessary for the performance of a task carried out in the public interest or in the exercise of official authority vested in the controller</v>
          </cell>
          <cell r="V422" t="str">
            <v>Yes</v>
          </cell>
          <cell r="W422" t="str">
            <v>No</v>
          </cell>
          <cell r="X422" t="str">
            <v>No</v>
          </cell>
          <cell r="Y422" t="str">
            <v>No</v>
          </cell>
          <cell r="Z422" t="str">
            <v>No</v>
          </cell>
          <cell r="AA422" t="str">
            <v>Not sure</v>
          </cell>
          <cell r="AB422" t="str">
            <v>Yes</v>
          </cell>
          <cell r="AC422" t="str">
            <v>Yes</v>
          </cell>
          <cell r="AD422" t="str">
            <v>20 years</v>
          </cell>
          <cell r="AF422" t="str">
            <v>Yes</v>
          </cell>
          <cell r="AG422" t="str">
            <v>No</v>
          </cell>
          <cell r="AH422" t="e">
            <v>#N/A</v>
          </cell>
        </row>
        <row r="423">
          <cell r="A423" t="str">
            <v>IAR0000641</v>
          </cell>
          <cell r="B423">
            <v>4</v>
          </cell>
          <cell r="C423" t="str">
            <v>Chris Dew (CHDE3)</v>
          </cell>
          <cell r="D423">
            <v>43378.485381944447</v>
          </cell>
          <cell r="E423" t="str">
            <v>Indicator Previewer</v>
          </cell>
          <cell r="F423" t="str">
            <v>Website enabling health organisations to preview their indicator values prior to publication to improve quality. Currently used for the Summary Hospital-level Mortality Indicator (SHMI) and NHS Choices. Health organisations only get access to their own information and this is controlled via secure log in using organisational email address, verified by senior colleague.</v>
          </cell>
          <cell r="G423">
            <v>40269</v>
          </cell>
          <cell r="H423">
            <v>43921</v>
          </cell>
          <cell r="I423" t="str">
            <v>Of a confidential or personal nature relating to patients, service users or the public</v>
          </cell>
          <cell r="J423" t="str">
            <v>Directly Commissioned Indicators P0273/01</v>
          </cell>
          <cell r="K423" t="str">
            <v>Chris Dew ( CHDE3 )</v>
          </cell>
          <cell r="L423" t="str">
            <v>Walt Treloar ( WATR1 )</v>
          </cell>
          <cell r="M423" t="str">
            <v>Dissemination or otherwise making available</v>
          </cell>
          <cell r="O423" t="str">
            <v>Commencement order</v>
          </cell>
          <cell r="P423" t="str">
            <v>Data Controller</v>
          </cell>
          <cell r="S423" t="str">
            <v>Processing is necessary for compliance with a legal obligation to which the controller is subject</v>
          </cell>
          <cell r="V423" t="str">
            <v>Yes</v>
          </cell>
          <cell r="W423" t="str">
            <v>No</v>
          </cell>
          <cell r="X423" t="str">
            <v>Yes</v>
          </cell>
          <cell r="Y423" t="str">
            <v>No</v>
          </cell>
          <cell r="Z423" t="str">
            <v>No</v>
          </cell>
          <cell r="AA423" t="str">
            <v>Yes</v>
          </cell>
          <cell r="AB423" t="str">
            <v>Yes</v>
          </cell>
          <cell r="AC423" t="str">
            <v>Yes</v>
          </cell>
          <cell r="AD423" t="str">
            <v>Exception (Please specify)</v>
          </cell>
          <cell r="AE423" t="str">
            <v>Reviewed annually</v>
          </cell>
          <cell r="AF423" t="str">
            <v>No</v>
          </cell>
          <cell r="AH423" t="str">
            <v>IAR0000641</v>
          </cell>
        </row>
        <row r="424">
          <cell r="A424" t="str">
            <v>IAR0000642</v>
          </cell>
          <cell r="B424">
            <v>6</v>
          </cell>
          <cell r="C424" t="str">
            <v>Terry Parker (TEPA1)</v>
          </cell>
          <cell r="D424">
            <v>43348.639270833337</v>
          </cell>
          <cell r="E424" t="str">
            <v>DIR Website</v>
          </cell>
          <cell r="F424" t="str">
            <v>Website describing the services provided by the DIR team who provide national coverage on a 24/7/365 basis concerning a broad range of technical, assurance, development and architectural matters requiring specialist skills or support.</v>
          </cell>
          <cell r="G424">
            <v>41365</v>
          </cell>
          <cell r="I424" t="str">
            <v>Relating to non- confidential/ non- personal data</v>
          </cell>
          <cell r="J424" t="str">
            <v>Integration P0046/04</v>
          </cell>
          <cell r="K424" t="str">
            <v>Craig Johnson ( CRJO1 )</v>
          </cell>
          <cell r="L424" t="str">
            <v>Alex Toft ( ALTO1 ),Peter Tebay ( PETE1 )</v>
          </cell>
          <cell r="AA424" t="str">
            <v>No</v>
          </cell>
          <cell r="AB424" t="str">
            <v>Yes</v>
          </cell>
          <cell r="AC424" t="str">
            <v>No</v>
          </cell>
          <cell r="AD424" t="str">
            <v>Exception (Please specify)</v>
          </cell>
          <cell r="AE424" t="str">
            <v>No data retention period as no data is stored that requires retaining.</v>
          </cell>
          <cell r="AF424" t="str">
            <v>No</v>
          </cell>
          <cell r="AG424" t="str">
            <v>No</v>
          </cell>
          <cell r="AH424" t="e">
            <v>#N/A</v>
          </cell>
        </row>
        <row r="425">
          <cell r="A425" t="str">
            <v>IAR0000643</v>
          </cell>
          <cell r="B425">
            <v>5</v>
          </cell>
          <cell r="C425" t="str">
            <v>Terry Parker (TEPA1)</v>
          </cell>
          <cell r="D425">
            <v>43348.641319444447</v>
          </cell>
          <cell r="E425" t="str">
            <v>Service Management Website</v>
          </cell>
          <cell r="F425" t="str">
            <v>Website describing and providing data for Problem management in the form of a tracker. Release activity schedules and National Service performance archives.</v>
          </cell>
          <cell r="G425">
            <v>41365</v>
          </cell>
          <cell r="I425" t="str">
            <v>Relating to non- confidential/ non- personal data</v>
          </cell>
          <cell r="J425" t="str">
            <v>Integration P0046/04</v>
          </cell>
          <cell r="K425" t="str">
            <v>Craig Johnson ( CRJO1 )</v>
          </cell>
          <cell r="L425" t="str">
            <v>Peter Tebay ( PETE1 )</v>
          </cell>
          <cell r="AA425" t="str">
            <v>No</v>
          </cell>
          <cell r="AB425" t="str">
            <v>Yes</v>
          </cell>
          <cell r="AC425" t="str">
            <v>Yes</v>
          </cell>
          <cell r="AD425" t="str">
            <v>Exception (Please specify)</v>
          </cell>
          <cell r="AE425" t="str">
            <v xml:space="preserve">No data retention period as no data is stored that requires retaining. </v>
          </cell>
          <cell r="AG425" t="str">
            <v>No</v>
          </cell>
          <cell r="AH425" t="e">
            <v>#N/A</v>
          </cell>
        </row>
        <row r="426">
          <cell r="A426" t="str">
            <v>IAR0000644</v>
          </cell>
          <cell r="B426">
            <v>6</v>
          </cell>
          <cell r="C426" t="str">
            <v>James Ricketts (JARI4)</v>
          </cell>
          <cell r="D426">
            <v>43317.499791666669</v>
          </cell>
          <cell r="E426" t="str">
            <v>DDC Jira &amp; Confluence</v>
          </cell>
          <cell r="F426" t="str">
            <v>Proprietary software for managing the full life-cycle of Software development delivery projects</v>
          </cell>
          <cell r="G426">
            <v>41030</v>
          </cell>
          <cell r="I426" t="str">
            <v>Relating to non- confidential/ non- personal data</v>
          </cell>
          <cell r="J426" t="str">
            <v>DDC Management Activities P0565/01</v>
          </cell>
          <cell r="K426" t="str">
            <v>Andrew Meyer ( ANME1 )</v>
          </cell>
          <cell r="L426" t="str">
            <v>James Ricketts ( JARI4 )</v>
          </cell>
          <cell r="AA426" t="str">
            <v>No</v>
          </cell>
          <cell r="AB426" t="str">
            <v>Yes</v>
          </cell>
          <cell r="AC426" t="str">
            <v>Yes</v>
          </cell>
          <cell r="AD426" t="str">
            <v>Exception (Please specify)</v>
          </cell>
          <cell r="AE426" t="str">
            <v>Whilst used as a tool by NHS Digital to manage definition and delivery of NHS Digital products</v>
          </cell>
          <cell r="AF426" t="str">
            <v>No</v>
          </cell>
          <cell r="AG426" t="str">
            <v>No</v>
          </cell>
          <cell r="AH426" t="e">
            <v>#N/A</v>
          </cell>
        </row>
        <row r="427">
          <cell r="A427" t="str">
            <v>IAR0000645</v>
          </cell>
          <cell r="B427">
            <v>2</v>
          </cell>
          <cell r="C427" t="str">
            <v>Neil Gibbs (NEGI1)</v>
          </cell>
          <cell r="D427" t="str">
            <v>4/24/2018 2:24:02 PM</v>
          </cell>
          <cell r="E427" t="str">
            <v>Service Management Software Download Library</v>
          </cell>
          <cell r="F427" t="str">
            <v>A central download link for software, configuration and documentation accessible by NHS organisations http://nww.hscic.gov.uk/dir/downloads/</v>
          </cell>
          <cell r="G427">
            <v>39449</v>
          </cell>
          <cell r="I427" t="str">
            <v>Relating to non- confidential/ non- personal data</v>
          </cell>
          <cell r="J427" t="str">
            <v>Spine DDC - Maintain P0050/16</v>
          </cell>
          <cell r="K427" t="str">
            <v>Alex Toft ( ALTO1 )</v>
          </cell>
          <cell r="AA427" t="str">
            <v>No</v>
          </cell>
          <cell r="AB427" t="str">
            <v>No</v>
          </cell>
          <cell r="AC427" t="str">
            <v>No</v>
          </cell>
          <cell r="AF427" t="str">
            <v>No</v>
          </cell>
          <cell r="AG427" t="str">
            <v>No</v>
          </cell>
          <cell r="AH427" t="e">
            <v>#N/A</v>
          </cell>
        </row>
        <row r="428">
          <cell r="A428" t="str">
            <v>IAR0000646</v>
          </cell>
          <cell r="B428">
            <v>1</v>
          </cell>
          <cell r="C428" t="str">
            <v>Lisa Flounders (LIFL1)</v>
          </cell>
          <cell r="D428" t="str">
            <v>4/24/2018 3:08:23 PM</v>
          </cell>
          <cell r="E428" t="str">
            <v>Oberthur Portal</v>
          </cell>
          <cell r="F428" t="str">
            <v>This is an online portal provided and maintained by Idemia (formerly Oberthur) to enable registered RA Managers to place bulk orders for blank smartcards to be delivered to their organisations.  The online portal is accessed via a user ID and password once an account has been set up and orders placed by RA Managers.  The orders are reviewed and validated/processed by authorised users in Service Management Cell 1 in NHS Digital.</v>
          </cell>
          <cell r="G428">
            <v>43214</v>
          </cell>
          <cell r="I428" t="str">
            <v>Relating to non- confidential/ non- personal data</v>
          </cell>
          <cell r="AA428" t="str">
            <v>Not sure</v>
          </cell>
          <cell r="AC428" t="str">
            <v>Not sure</v>
          </cell>
          <cell r="AF428" t="str">
            <v>No</v>
          </cell>
          <cell r="AG428" t="str">
            <v>No</v>
          </cell>
          <cell r="AH428" t="e">
            <v>#N/A</v>
          </cell>
        </row>
        <row r="429">
          <cell r="A429" t="str">
            <v>IAR0000647</v>
          </cell>
          <cell r="B429">
            <v>9</v>
          </cell>
          <cell r="C429" t="str">
            <v>Richard Irvine (RIIR1)</v>
          </cell>
          <cell r="D429">
            <v>43195.445937500001</v>
          </cell>
          <cell r="E429" t="str">
            <v>Strategic Data Collection Service (SDCS) - Extranet/ service user data</v>
          </cell>
          <cell r="F429" t="str">
            <v xml:space="preserve">The Strategic Data Collection Service (SDCS) is part of NHS Digital's data capture capability and is used as a vehicle to collect data. SDCS offers an extranet portal for users of the service to authenticate into and upload data. Separate to any data that is collected, this information asset reflects the data footprint (essentially cookies) that are left by users of the service._x000D_
_x000D_
The "SDCS family" includes the following submission sites:_x000D_
_x000D_
- SRHAD Submission Site: https://srhad.sdcs.hscic.gov.uk/ _x000D_
_x000D_
- Social Care Submission Site: https://socialcare.sdcs.hscic.gov.uk/_x000D_
_x000D_
- NHS Complaints Submission Site: https://complaints.sdcs.hscic.gov.uk/_x000D_
_x000D_
- Stop Smoking Submission Site: https://stopsmoking.sdcs.hscic.gov.uk/_x000D_
_x000D_
- Workforce Minimum Dataset Collection Vehicle: https://wmdscv.digital.nhs.uk/_x000D_
_x000D_
- Data Collection Submission Site: https://datacollection.sdcs.digital.nhs.uk/_x000D_
_x000D_
- Cancer Waiting Times Site: https://nwwcancerwaitingtimes.sdcs.digital.nhs.uk/ </v>
          </cell>
          <cell r="G429">
            <v>43191</v>
          </cell>
          <cell r="I429" t="str">
            <v>Of a confidential or personal nature relating to patients, service users or the public</v>
          </cell>
          <cell r="J429" t="str">
            <v>Data Collection Service P0449/06</v>
          </cell>
          <cell r="K429" t="str">
            <v>Richard Irvine ( RIIR1 )</v>
          </cell>
          <cell r="L429" t="str">
            <v>Anna Cale ( ANCA7 )</v>
          </cell>
          <cell r="M429" t="str">
            <v>Use</v>
          </cell>
          <cell r="O429" t="str">
            <v>Other (Please specify)</v>
          </cell>
          <cell r="P429" t="str">
            <v>Data Controller</v>
          </cell>
          <cell r="S429" t="str">
            <v>Processing is necessary for compliance with a legal obligation to which the controller is subject, Processing is necessary for the performance of a contract to which the data subject is party or in order to take steps at the request of the data subject prior to entering into a contract, Processing is necessary for the performance of a task carried out in the public interest or in the exercise of official authority vested in the controller, The data subject has given consent to the processing of his or her personal data for one or more specific purposes</v>
          </cell>
          <cell r="V429" t="str">
            <v>Yes</v>
          </cell>
          <cell r="W429" t="str">
            <v>No</v>
          </cell>
          <cell r="X429" t="str">
            <v>Yes</v>
          </cell>
          <cell r="Y429" t="str">
            <v>No</v>
          </cell>
          <cell r="Z429" t="str">
            <v>Yes</v>
          </cell>
          <cell r="AA429" t="str">
            <v>Yes</v>
          </cell>
          <cell r="AB429" t="str">
            <v>Yes</v>
          </cell>
          <cell r="AC429" t="str">
            <v>Not sure</v>
          </cell>
          <cell r="AF429" t="str">
            <v>Yes</v>
          </cell>
          <cell r="AH429" t="e">
            <v>#N/A</v>
          </cell>
        </row>
        <row r="430">
          <cell r="A430" t="str">
            <v>IAR0000648</v>
          </cell>
          <cell r="B430">
            <v>3</v>
          </cell>
          <cell r="C430" t="str">
            <v>Kathryn Salt (KAKN1)</v>
          </cell>
          <cell r="D430" t="str">
            <v>4/25/2018 4:16:43 PM</v>
          </cell>
          <cell r="E430" t="str">
            <v>Calculating Quality Reporting Service (CQRS) - data held within the system</v>
          </cell>
          <cell r="F430" t="str">
            <v>Aggregated data is held in CQRS to allow payments to be made to GP practices in England. Data covers a number of enhanced services, core contract services and the Quality Outcomes Framework (QOF) at GP practice level from 2013/14 to present. The area of the system (which is accessed via a web portal) requires a username and password administered by NHS Digital. There is also a training area of the system which does not require a password but contains no data.</v>
          </cell>
          <cell r="G430">
            <v>41730</v>
          </cell>
          <cell r="I430" t="str">
            <v>Relating to non- confidential/ non- personal data</v>
          </cell>
          <cell r="J430" t="str">
            <v>Primary Care Domain Service P0349/01</v>
          </cell>
          <cell r="K430" t="str">
            <v>Dave Roberts ( DARO1 )</v>
          </cell>
          <cell r="L430" t="str">
            <v>Kathryn Salt ( KAKN1 ),Amy Wilson ( AMWI1 )</v>
          </cell>
          <cell r="AA430" t="str">
            <v>Not sure</v>
          </cell>
          <cell r="AB430" t="str">
            <v>No</v>
          </cell>
          <cell r="AC430" t="str">
            <v>Not sure</v>
          </cell>
          <cell r="AF430" t="str">
            <v>Yes</v>
          </cell>
          <cell r="AG430" t="str">
            <v>No</v>
          </cell>
          <cell r="AH430" t="e">
            <v>#N/A</v>
          </cell>
        </row>
        <row r="431">
          <cell r="A431" t="str">
            <v>IAR0000649</v>
          </cell>
          <cell r="B431">
            <v>7</v>
          </cell>
          <cell r="C431" t="str">
            <v>Richard Irvine (RIIR1)</v>
          </cell>
          <cell r="D431">
            <v>43195.445150462961</v>
          </cell>
          <cell r="E431" t="str">
            <v>Tibco Secure Electronic File Transfer (SEFT) - Extranet/ service user data</v>
          </cell>
          <cell r="F431" t="str">
            <v>Tibco Secure Electronic File Transfer (SEFT) is part of NHS Digital's data capture/ dissemination capability and is used as a vehicle to transfer data. SEFT offers an extranet portal for users of the service to authenticate into and upload/ download data to/from NHS Digital. It is used widely across the Data, Insights and Statistics portfolio. Separate to any data that is transferred, this information asset reflects the data footprint (essentially cookies) that are left by users of the service.</v>
          </cell>
          <cell r="G431">
            <v>43191</v>
          </cell>
          <cell r="I431" t="str">
            <v>Of a confidential or personal nature relating to patients, service users or the public</v>
          </cell>
          <cell r="J431" t="str">
            <v>Data Collection Service P0449/06</v>
          </cell>
          <cell r="K431" t="str">
            <v>Richard Irvine ( RIIR1 )</v>
          </cell>
          <cell r="L431" t="str">
            <v>Anna Cale ( ANCA7 )</v>
          </cell>
          <cell r="M431" t="str">
            <v>Use</v>
          </cell>
          <cell r="O431" t="str">
            <v>Other (Please specify)</v>
          </cell>
          <cell r="P431" t="str">
            <v>Data Controller</v>
          </cell>
          <cell r="S431" t="str">
            <v>Processing is necessary for the performance of a task carried out in the public interest or in the exercise of official authority vested in the controller, The data subject has given consent to the processing of his or her personal data for one or more specific purposes</v>
          </cell>
          <cell r="V431" t="str">
            <v>Yes</v>
          </cell>
          <cell r="W431" t="str">
            <v>No</v>
          </cell>
          <cell r="X431" t="str">
            <v>Yes</v>
          </cell>
          <cell r="Y431" t="str">
            <v>No</v>
          </cell>
          <cell r="Z431" t="str">
            <v>Yes</v>
          </cell>
          <cell r="AA431" t="str">
            <v>Yes</v>
          </cell>
          <cell r="AB431" t="str">
            <v>Yes</v>
          </cell>
          <cell r="AC431" t="str">
            <v>No</v>
          </cell>
          <cell r="AF431" t="str">
            <v>Yes</v>
          </cell>
          <cell r="AH431" t="e">
            <v>#N/A</v>
          </cell>
        </row>
        <row r="432">
          <cell r="A432" t="str">
            <v>IAR0000650</v>
          </cell>
          <cell r="B432">
            <v>5</v>
          </cell>
          <cell r="C432" t="str">
            <v>Adam Hatherly (ADHA3)</v>
          </cell>
          <cell r="D432" t="str">
            <v>4/27/2018 3:47:34 PM</v>
          </cell>
          <cell r="E432" t="str">
            <v>NHS Developer Network</v>
          </cell>
          <cell r="F432" t="str">
            <v>Website for sharing resources to help developers to use national services and standards. Contains no personal, confidential or sensitive information. Secure access enables editing of content. Content is freely available on the web. All under Open Government license._x000D_
_x000D_
Some content is incorporated into the site from Git repositories, and the site also incorporates a section about "apps" that allows people to register some details and/or ask for an assessment of their "app". These two aspects have different characteristics, so are dealt with as separate information assets:_x000D_
IAR0000666 (Health Apps Assessment Potal - Alpha)_x000D_
IAR0000677 (NHS Developer Github repositories)</v>
          </cell>
          <cell r="G432">
            <v>42736</v>
          </cell>
          <cell r="I432" t="str">
            <v>Relating to non- confidential/ non- personal data</v>
          </cell>
          <cell r="J432" t="str">
            <v>Central Technical Governance - Technical consultancy P0228/07</v>
          </cell>
          <cell r="K432" t="str">
            <v>Adam Hatherly ( ADHA3 )</v>
          </cell>
          <cell r="AA432" t="str">
            <v>Yes</v>
          </cell>
          <cell r="AB432" t="str">
            <v>Yes</v>
          </cell>
          <cell r="AC432" t="str">
            <v>No</v>
          </cell>
          <cell r="AF432" t="str">
            <v>No</v>
          </cell>
          <cell r="AG432" t="str">
            <v>No</v>
          </cell>
          <cell r="AH432" t="e">
            <v>#N/A</v>
          </cell>
        </row>
        <row r="433">
          <cell r="A433" t="str">
            <v>IAR0000651</v>
          </cell>
          <cell r="B433">
            <v>6</v>
          </cell>
          <cell r="C433" t="str">
            <v>Kathryn Anderson (KAAN3)</v>
          </cell>
          <cell r="D433" t="str">
            <v>5/15/2018 1:39:57 PM</v>
          </cell>
          <cell r="E433" t="str">
            <v>DARS Online</v>
          </cell>
          <cell r="F433" t="str">
            <v>DARS Online is a web-based,  front end application via which customers make applications to the Data Access Request Service (DARS). The customer can monitor progress of their application through the application. DARS Online is accessed via NHS Digital's single sign on facility (see IAR0000088) , and as such does not store any user log in details. Further, the application directly interfaces onto NHS Digital's MS Dynamics 365 CRM application (see IAR0000487). DARS Online therefore does not store any data._x000D_
The DPIAs and SLSPs for both SSO and CRM therefore apply to this asset</v>
          </cell>
          <cell r="G433">
            <v>42461</v>
          </cell>
          <cell r="I433" t="str">
            <v>Of a confidential or personal nature relating to patients, service users or the public</v>
          </cell>
          <cell r="J433" t="str">
            <v>Data Access Request Service (DARS) P0449/02</v>
          </cell>
          <cell r="K433" t="str">
            <v>Gaynor Dalton ( GADA2 )</v>
          </cell>
          <cell r="L433" t="str">
            <v>Philip Cooke ( PHCO5 )</v>
          </cell>
          <cell r="M433" t="str">
            <v>Recording, Retrieval, Storage, Use</v>
          </cell>
          <cell r="O433" t="str">
            <v>Additional functions (s.270 of Health and Social Care Act 2012)</v>
          </cell>
          <cell r="P433" t="str">
            <v>Data Controller</v>
          </cell>
          <cell r="S433" t="str">
            <v>Processing is necessary for the performance of a task carried out in the public interest or in the exercise of official authority vested in the controller</v>
          </cell>
          <cell r="V433" t="str">
            <v>Yes</v>
          </cell>
          <cell r="W433" t="str">
            <v>No</v>
          </cell>
          <cell r="X433" t="str">
            <v>Yes</v>
          </cell>
          <cell r="Y433" t="str">
            <v>No</v>
          </cell>
          <cell r="Z433" t="str">
            <v>Yes</v>
          </cell>
          <cell r="AA433" t="str">
            <v>Yes</v>
          </cell>
          <cell r="AB433" t="str">
            <v>Yes</v>
          </cell>
          <cell r="AC433" t="str">
            <v>Yes</v>
          </cell>
          <cell r="AD433" t="str">
            <v>Exception (Please specify)</v>
          </cell>
          <cell r="AE433" t="str">
            <v>DARS Online does not store data - see Single Sing On system (IAR0000088) and CRM (IAR0000487)</v>
          </cell>
          <cell r="AF433" t="str">
            <v>No</v>
          </cell>
          <cell r="AH433" t="str">
            <v>IAR0000651</v>
          </cell>
        </row>
        <row r="434">
          <cell r="A434" t="str">
            <v>IAR0000652</v>
          </cell>
          <cell r="B434">
            <v>3</v>
          </cell>
          <cell r="C434" t="str">
            <v>Daniel O'Neill (DAON1)</v>
          </cell>
          <cell r="D434" t="str">
            <v>5/15/2018 10:48:19 AM</v>
          </cell>
          <cell r="E434" t="str">
            <v>GP Connect GitHub</v>
          </cell>
          <cell r="F434" t="str">
            <v>A site used by GP Connect to aid collaboration with stakeholders involved in GP Connect. Information on GP Connect and the developing and live specifications are communicated as well as supporting information for current and potential users of the service.</v>
          </cell>
          <cell r="G434">
            <v>42614</v>
          </cell>
          <cell r="I434" t="str">
            <v>Relating to non- confidential/ non- personal data</v>
          </cell>
          <cell r="J434" t="str">
            <v>GPSoC GP Connect P0518/02</v>
          </cell>
          <cell r="K434" t="str">
            <v>Daniel O'Neill ( DAON1 )</v>
          </cell>
          <cell r="AA434" t="str">
            <v>No</v>
          </cell>
          <cell r="AB434" t="str">
            <v>Yes</v>
          </cell>
          <cell r="AC434" t="str">
            <v>Yes</v>
          </cell>
          <cell r="AD434" t="str">
            <v>8 years</v>
          </cell>
          <cell r="AF434" t="str">
            <v>No</v>
          </cell>
          <cell r="AG434" t="str">
            <v>No</v>
          </cell>
          <cell r="AH434" t="e">
            <v>#N/A</v>
          </cell>
        </row>
        <row r="435">
          <cell r="A435" t="str">
            <v>IAR0000653</v>
          </cell>
          <cell r="B435">
            <v>2</v>
          </cell>
          <cell r="C435" t="str">
            <v>Gavin McIntosh (GAMC1)</v>
          </cell>
          <cell r="D435" t="str">
            <v>4/25/2018 2:49:59 PM</v>
          </cell>
          <cell r="E435" t="str">
            <v>NHS Digital Kahootz Workspaces (including Delen and Organisation Data Changes)</v>
          </cell>
          <cell r="F435" t="str">
            <v>Our collection of Kahootz workspaces is used to facilitate collaborative working across teams internal to NHS Digital and between NHS Digital and external stakeholders. They are also used to share information in a non-interactive manner with our stakeholders, in particular where this information is of a detailed, specialised and frequently changing nature unsuitable for the NHS Digital website in its current form. _x000D_
No sensitive information is stored in Kahootz and the only personal data is in the form of user credentials for logging in and a publicly visible list of approved clinical coding auditors and trainers (see IAR0000071)._x000D_
Our intention is to migrate off the Kahootz platform as soon as a suitable alternative is available. The end date for this information asset is therefore indicative, rather than fixed. In the event that we identify a suitable alternative, we envisage that it will take around 12 months to migrate users and content to that new solution given our current and forecast resource levels.</v>
          </cell>
          <cell r="G435">
            <v>42705</v>
          </cell>
          <cell r="H435">
            <v>43921</v>
          </cell>
          <cell r="I435" t="str">
            <v>Of a confidential or personal nature relating to patients, service users or the public</v>
          </cell>
          <cell r="J435" t="str">
            <v>Terminology and Classifications Delivery Service P0548/13</v>
          </cell>
          <cell r="K435" t="str">
            <v>Lynn Bracewell ( LYBR )</v>
          </cell>
          <cell r="L435" t="str">
            <v>Gavin McIntosh ( GAMC1 )</v>
          </cell>
          <cell r="M435" t="str">
            <v>Retrieval, Storage, Use</v>
          </cell>
          <cell r="O435" t="str">
            <v>Additional functions (s.270 of Health and Social Care Act 2012)</v>
          </cell>
          <cell r="P435" t="str">
            <v>Data Controller</v>
          </cell>
          <cell r="S435" t="str">
            <v>Processing is necessary for the performance of a task carried out in the public interest or in the exercise of official authority vested in the controller</v>
          </cell>
          <cell r="V435" t="str">
            <v>Yes</v>
          </cell>
          <cell r="W435" t="str">
            <v>No</v>
          </cell>
          <cell r="X435" t="str">
            <v>Yes</v>
          </cell>
          <cell r="Y435" t="str">
            <v>No</v>
          </cell>
          <cell r="Z435" t="str">
            <v>Yes</v>
          </cell>
          <cell r="AA435" t="str">
            <v>Yes</v>
          </cell>
          <cell r="AB435" t="str">
            <v>Yes</v>
          </cell>
          <cell r="AC435" t="str">
            <v>Yes</v>
          </cell>
          <cell r="AD435" t="str">
            <v>8 years</v>
          </cell>
          <cell r="AF435" t="str">
            <v>No</v>
          </cell>
          <cell r="AH435" t="str">
            <v>IAR0000653</v>
          </cell>
        </row>
        <row r="436">
          <cell r="A436" t="str">
            <v>IAR0000654</v>
          </cell>
          <cell r="B436">
            <v>1</v>
          </cell>
          <cell r="C436" t="str">
            <v>Gavin McIntosh (GAMC1)</v>
          </cell>
          <cell r="D436" t="str">
            <v>4/25/2018 2:47:08 PM</v>
          </cell>
          <cell r="E436" t="str">
            <v>Data Dictionary For Care (DD4C)</v>
          </cell>
          <cell r="F436" t="str">
            <v>The Data Dictionary for Care (DD4C) provides a library of reference resources to help with solutions for the end-to-end care of patients and populations. The only personal data contained within the DD4C is user login credentials.</v>
          </cell>
          <cell r="G436">
            <v>42736</v>
          </cell>
          <cell r="H436">
            <v>44286</v>
          </cell>
          <cell r="I436" t="str">
            <v>Of a confidential or personal nature relating to patients, service users or the public</v>
          </cell>
          <cell r="J436" t="str">
            <v>Terminology and Classifications Delivery Service P0548/13</v>
          </cell>
          <cell r="K436" t="str">
            <v>Lynn Bracewell ( LYBR )</v>
          </cell>
          <cell r="L436" t="str">
            <v>Gavin McIntosh ( GAMC1 )</v>
          </cell>
          <cell r="M436" t="str">
            <v>Retrieval, Storage, Use</v>
          </cell>
          <cell r="O436" t="str">
            <v>Additional functions (s.270 of Health and Social Care Act 2012)</v>
          </cell>
          <cell r="P436" t="str">
            <v>Data Controller</v>
          </cell>
          <cell r="S436" t="str">
            <v>Processing is necessary for the performance of a task carried out in the public interest or in the exercise of official authority vested in the controller</v>
          </cell>
          <cell r="V436" t="str">
            <v>Yes</v>
          </cell>
          <cell r="W436" t="str">
            <v>No</v>
          </cell>
          <cell r="X436" t="str">
            <v>Yes</v>
          </cell>
          <cell r="Y436" t="str">
            <v>No</v>
          </cell>
          <cell r="Z436" t="str">
            <v>Yes</v>
          </cell>
          <cell r="AA436" t="str">
            <v>Yes</v>
          </cell>
          <cell r="AB436" t="str">
            <v>Yes</v>
          </cell>
          <cell r="AC436" t="str">
            <v>Yes</v>
          </cell>
          <cell r="AD436" t="str">
            <v>8 years</v>
          </cell>
          <cell r="AF436" t="str">
            <v>No</v>
          </cell>
          <cell r="AH436" t="str">
            <v>IAR0000654</v>
          </cell>
        </row>
        <row r="437">
          <cell r="A437" t="str">
            <v>IAR0000655</v>
          </cell>
          <cell r="B437">
            <v>1</v>
          </cell>
          <cell r="C437" t="str">
            <v>Gavin McIntosh (GAMC1)</v>
          </cell>
          <cell r="D437" t="str">
            <v>4/25/2018 3:06:43 PM</v>
          </cell>
          <cell r="E437" t="str">
            <v>Request Submission Portal (RSP) for Terminology and Classifications</v>
          </cell>
          <cell r="F437" t="str">
            <v>Externally facing portal for users to request changes to our terminology and classifications products. Personal data is limited to log in credentials for portal users.</v>
          </cell>
          <cell r="G437">
            <v>42826</v>
          </cell>
          <cell r="H437">
            <v>44286</v>
          </cell>
          <cell r="I437" t="str">
            <v>Of a confidential or personal nature relating to patients, service users or the public</v>
          </cell>
          <cell r="J437" t="str">
            <v>Terminology and Classifications Delivery Service P0548/13</v>
          </cell>
          <cell r="K437" t="str">
            <v>Lynn Bracewell ( LYBR )</v>
          </cell>
          <cell r="L437" t="str">
            <v>Gavin McIntosh ( GAMC1 )</v>
          </cell>
          <cell r="M437" t="str">
            <v>Retrieval, Storage, Use</v>
          </cell>
          <cell r="O437" t="str">
            <v>Additional functions (s.270 of Health and Social Care Act 2012)</v>
          </cell>
          <cell r="P437" t="str">
            <v>Data Controller</v>
          </cell>
          <cell r="S437" t="str">
            <v>Processing is necessary for the performance of a task carried out in the public interest or in the exercise of official authority vested in the controller</v>
          </cell>
          <cell r="V437" t="str">
            <v>Yes</v>
          </cell>
          <cell r="W437" t="str">
            <v>No</v>
          </cell>
          <cell r="X437" t="str">
            <v>Yes</v>
          </cell>
          <cell r="Y437" t="str">
            <v>No</v>
          </cell>
          <cell r="Z437" t="str">
            <v>Yes</v>
          </cell>
          <cell r="AA437" t="str">
            <v>Yes</v>
          </cell>
          <cell r="AB437" t="str">
            <v>Yes</v>
          </cell>
          <cell r="AC437" t="str">
            <v>Yes</v>
          </cell>
          <cell r="AD437" t="str">
            <v>8 years</v>
          </cell>
          <cell r="AF437" t="str">
            <v>No</v>
          </cell>
          <cell r="AH437" t="str">
            <v>IAR0000655</v>
          </cell>
        </row>
        <row r="438">
          <cell r="A438" t="str">
            <v>IAR0000656</v>
          </cell>
          <cell r="B438">
            <v>9</v>
          </cell>
          <cell r="C438" t="str">
            <v>Scott Denton (SCDE1)</v>
          </cell>
          <cell r="D438">
            <v>43105.72625</v>
          </cell>
          <cell r="E438" t="str">
            <v>NHS Pathways Training Database</v>
          </cell>
          <cell r="F438" t="str">
            <v>Database that holds details on the NHS Pathways training courses that telephony call handlers have passed.</v>
          </cell>
          <cell r="G438">
            <v>43215</v>
          </cell>
          <cell r="I438" t="str">
            <v>Of a confidential or personal nature relating to staff</v>
          </cell>
          <cell r="J438" t="str">
            <v>Pathways Core Product - 111-999-OOHs P0029/13</v>
          </cell>
          <cell r="K438" t="str">
            <v>Mandy Williams ( MAWI5 )</v>
          </cell>
          <cell r="L438" t="str">
            <v>Scott Denton ( SCDE1 )</v>
          </cell>
          <cell r="M438" t="str">
            <v>Recording, Retrieval, Storage, Use</v>
          </cell>
          <cell r="O438" t="str">
            <v>Additional functions (s.270 of Health and Social Care Act 2012)</v>
          </cell>
          <cell r="P438" t="str">
            <v>Joint Data Controller</v>
          </cell>
          <cell r="Q438" t="str">
            <v>Other (Please specify)</v>
          </cell>
          <cell r="R438" t="str">
            <v>111 / 999 Telephony providers</v>
          </cell>
          <cell r="S438" t="str">
            <v>Processing is necessary for the performance of a task carried out in the public interest or in the exercise of official authority vested in the controller</v>
          </cell>
          <cell r="V438" t="str">
            <v>Yes</v>
          </cell>
          <cell r="W438" t="str">
            <v>No</v>
          </cell>
          <cell r="X438" t="str">
            <v>Yes</v>
          </cell>
          <cell r="Y438" t="str">
            <v>No</v>
          </cell>
          <cell r="Z438" t="str">
            <v>No</v>
          </cell>
          <cell r="AA438" t="str">
            <v>Yes</v>
          </cell>
          <cell r="AB438" t="str">
            <v>Yes</v>
          </cell>
          <cell r="AC438" t="str">
            <v>Yes</v>
          </cell>
          <cell r="AD438" t="str">
            <v>8 years</v>
          </cell>
          <cell r="AF438" t="str">
            <v>No</v>
          </cell>
          <cell r="AH438" t="str">
            <v>IAR0000656</v>
          </cell>
        </row>
        <row r="439">
          <cell r="A439" t="str">
            <v>IAR0000658</v>
          </cell>
          <cell r="B439">
            <v>4</v>
          </cell>
          <cell r="C439" t="str">
            <v>Christopher Lowe (CHLO10)</v>
          </cell>
          <cell r="D439">
            <v>43348.530497685184</v>
          </cell>
          <cell r="E439" t="str">
            <v>Assurance Support Website</v>
          </cell>
          <cell r="F439" t="str">
            <v>Publication of Solution Assurance test environments information - status, build, change schedule, guidance._x000D_
_x000D_
http://www.assurancesupport.digital.nhs.uk/</v>
          </cell>
          <cell r="G439">
            <v>42522</v>
          </cell>
          <cell r="I439" t="str">
            <v>Relating to non- confidential/ non- personal data</v>
          </cell>
          <cell r="J439" t="str">
            <v>Environment Support Services P0467/06</v>
          </cell>
          <cell r="K439" t="str">
            <v>Debbie Chinn ( DECH )</v>
          </cell>
          <cell r="L439" t="str">
            <v>Paul Butterworth ( PABU )</v>
          </cell>
          <cell r="M439" t="str">
            <v>Use</v>
          </cell>
          <cell r="P439" t="str">
            <v>Not sure</v>
          </cell>
          <cell r="W439" t="str">
            <v>No</v>
          </cell>
          <cell r="X439" t="str">
            <v>No</v>
          </cell>
          <cell r="Y439" t="str">
            <v>No</v>
          </cell>
          <cell r="Z439" t="str">
            <v>No</v>
          </cell>
          <cell r="AA439" t="str">
            <v>Yes</v>
          </cell>
          <cell r="AB439" t="str">
            <v>Yes</v>
          </cell>
          <cell r="AC439" t="str">
            <v>No</v>
          </cell>
          <cell r="AF439" t="str">
            <v>No</v>
          </cell>
          <cell r="AH439" t="e">
            <v>#N/A</v>
          </cell>
        </row>
        <row r="440">
          <cell r="A440" t="str">
            <v>IAR0000659</v>
          </cell>
          <cell r="B440">
            <v>4</v>
          </cell>
          <cell r="C440" t="str">
            <v>Scott Denton (SCDE1)</v>
          </cell>
          <cell r="D440">
            <v>43105.493796296294</v>
          </cell>
          <cell r="E440" t="str">
            <v>NHS Pathways Authoring Tool</v>
          </cell>
          <cell r="F440" t="str">
            <v>Workflow engine web application for NHS Pathways. Holds all of the NHS Pathways clinical reference data to create NHS Pathways content. Also hosts the external clinical issue log and the external training issue log that 111/999 telephony providers have access to if an urgent issue needs raising.</v>
          </cell>
          <cell r="G440">
            <v>43216</v>
          </cell>
          <cell r="I440" t="str">
            <v>Of a confidential or personal nature relating to staff</v>
          </cell>
          <cell r="J440" t="str">
            <v>Pathways Core Product - 111-999-OOHs P0029/13</v>
          </cell>
          <cell r="K440" t="str">
            <v>Mandy Williams ( MAWI5 )</v>
          </cell>
          <cell r="L440" t="str">
            <v>Scott Denton ( SCDE1 )</v>
          </cell>
          <cell r="M440" t="str">
            <v>Consultation, Recording, Storage, Use</v>
          </cell>
          <cell r="O440" t="str">
            <v>Additional functions (s.270 of Health and Social Care Act 2012)</v>
          </cell>
          <cell r="P440" t="str">
            <v>Data Controller</v>
          </cell>
          <cell r="S440" t="str">
            <v>Processing is necessary for the performance of a task carried out in the public interest or in the exercise of official authority vested in the controller</v>
          </cell>
          <cell r="V440" t="str">
            <v>Yes</v>
          </cell>
          <cell r="W440" t="str">
            <v>No</v>
          </cell>
          <cell r="X440" t="str">
            <v>Yes</v>
          </cell>
          <cell r="Y440" t="str">
            <v>No</v>
          </cell>
          <cell r="Z440" t="str">
            <v>No</v>
          </cell>
          <cell r="AA440" t="str">
            <v>Yes</v>
          </cell>
          <cell r="AB440" t="str">
            <v>Yes</v>
          </cell>
          <cell r="AC440" t="str">
            <v>Yes</v>
          </cell>
          <cell r="AD440" t="str">
            <v>8 years</v>
          </cell>
          <cell r="AF440" t="str">
            <v>No</v>
          </cell>
          <cell r="AG440" t="str">
            <v>No</v>
          </cell>
          <cell r="AH440" t="str">
            <v>IAR0000659</v>
          </cell>
        </row>
        <row r="441">
          <cell r="A441" t="str">
            <v>IAR0000660</v>
          </cell>
          <cell r="B441">
            <v>5</v>
          </cell>
          <cell r="C441" t="str">
            <v>Hannah Jackson (HAJA1)</v>
          </cell>
          <cell r="D441" t="str">
            <v>5/22/2018 10:21:43 AM</v>
          </cell>
          <cell r="E441" t="str">
            <v>NHS Digital Communications Shadowing Programme</v>
          </cell>
          <cell r="F441" t="str">
            <v>A shadowing programme for external communications professionals at other national bodies involved in health and care, apply to spend a day (or longer) at NHS Digital to learn about what we do. _x000D_
We then process the applications and data to chose the successful candidates._x000D_
We need to know their name and contact details to contact them about the programme and we need to know their organisation in order to establish whether it is right for our colleagues to partner up with them.</v>
          </cell>
          <cell r="G441">
            <v>43223</v>
          </cell>
          <cell r="H441">
            <v>43376</v>
          </cell>
          <cell r="I441" t="str">
            <v>Other confidential or personal data (e.g. finance or contracts etc)</v>
          </cell>
          <cell r="J441" t="str">
            <v>External Affairs P0404/06</v>
          </cell>
          <cell r="K441" t="str">
            <v>Kristina Wilcock ( KRWI1 )</v>
          </cell>
          <cell r="L441" t="str">
            <v>Hannah Jackson ( HAJA1 )</v>
          </cell>
          <cell r="M441" t="str">
            <v>Use</v>
          </cell>
          <cell r="O441" t="str">
            <v>Other (Please specify)</v>
          </cell>
          <cell r="P441" t="str">
            <v>Data Controller</v>
          </cell>
          <cell r="V441" t="str">
            <v>Yes</v>
          </cell>
          <cell r="W441" t="str">
            <v>No</v>
          </cell>
          <cell r="X441" t="str">
            <v>Yes</v>
          </cell>
          <cell r="Y441" t="str">
            <v>No</v>
          </cell>
          <cell r="Z441" t="str">
            <v>No</v>
          </cell>
          <cell r="AA441" t="str">
            <v>Yes</v>
          </cell>
          <cell r="AB441" t="str">
            <v>Yes</v>
          </cell>
          <cell r="AC441" t="str">
            <v>Yes</v>
          </cell>
          <cell r="AD441" t="str">
            <v>Exception (Please specify)</v>
          </cell>
          <cell r="AE441" t="str">
            <v>3 months for successful applicants and 6 months for unsuccessful applicants</v>
          </cell>
          <cell r="AF441" t="str">
            <v>No</v>
          </cell>
          <cell r="AH441" t="str">
            <v>IAR0000660</v>
          </cell>
        </row>
        <row r="442">
          <cell r="A442" t="str">
            <v>IAR0000661</v>
          </cell>
          <cell r="B442">
            <v>4</v>
          </cell>
          <cell r="C442" t="str">
            <v>Scott Denton (SCDE1)</v>
          </cell>
          <cell r="D442">
            <v>43105.495625000003</v>
          </cell>
          <cell r="E442" t="str">
            <v>NHS Pathways Web</v>
          </cell>
          <cell r="F442" t="str">
            <v>Pathways Web is a web application that allows for the demonstration of practise telephony triage using the NHS Pathways clinical content. No real patient triage is performed with this application.</v>
          </cell>
          <cell r="G442">
            <v>43216</v>
          </cell>
          <cell r="I442" t="str">
            <v>Of a confidential or personal nature relating to staff</v>
          </cell>
          <cell r="J442" t="str">
            <v>Pathways Core Product - 111-999-OOHs P0029/13</v>
          </cell>
          <cell r="K442" t="str">
            <v>Mandy Williams ( MAWI5 )</v>
          </cell>
          <cell r="L442" t="str">
            <v>Scott Denton ( SCDE1 )</v>
          </cell>
          <cell r="M442" t="str">
            <v>Recording, Storage</v>
          </cell>
          <cell r="O442" t="str">
            <v>Additional functions (s.270 of Health and Social Care Act 2012)</v>
          </cell>
          <cell r="P442" t="str">
            <v>Data Controller</v>
          </cell>
          <cell r="S442" t="str">
            <v>Processing is necessary for the performance of a task carried out in the public interest or in the exercise of official authority vested in the controller</v>
          </cell>
          <cell r="V442" t="str">
            <v>Yes</v>
          </cell>
          <cell r="W442" t="str">
            <v>No</v>
          </cell>
          <cell r="X442" t="str">
            <v>Yes</v>
          </cell>
          <cell r="Y442" t="str">
            <v>No</v>
          </cell>
          <cell r="Z442" t="str">
            <v>No</v>
          </cell>
          <cell r="AA442" t="str">
            <v>Yes</v>
          </cell>
          <cell r="AB442" t="str">
            <v>Yes</v>
          </cell>
          <cell r="AC442" t="str">
            <v>Yes</v>
          </cell>
          <cell r="AD442" t="str">
            <v>Exception (Please specify)</v>
          </cell>
          <cell r="AE442" t="str">
            <v>A yearly audit removes inactive accounts</v>
          </cell>
          <cell r="AF442" t="str">
            <v>No</v>
          </cell>
          <cell r="AH442" t="str">
            <v>IAR0000661</v>
          </cell>
        </row>
        <row r="443">
          <cell r="A443" t="str">
            <v>IAR0000662</v>
          </cell>
          <cell r="B443">
            <v>1</v>
          </cell>
          <cell r="C443" t="str">
            <v>Jimmy Joseph (JIJO1)</v>
          </cell>
          <cell r="D443" t="str">
            <v>4/26/2018 4:33:12 PM</v>
          </cell>
          <cell r="E443" t="str">
            <v>NSCAG Sharepoint site</v>
          </cell>
          <cell r="F443" t="str">
            <v>National Information Board's Social Care Advisory Group SharePoint site (External)</v>
          </cell>
          <cell r="G443">
            <v>43020</v>
          </cell>
          <cell r="I443" t="str">
            <v>Relating to non- confidential/ non- personal data</v>
          </cell>
          <cell r="J443" t="str">
            <v>Strategy and Account Management Activities P0444/01</v>
          </cell>
          <cell r="K443" t="str">
            <v>Mark Nicholas ( MANI2 )</v>
          </cell>
          <cell r="AA443" t="str">
            <v>No</v>
          </cell>
          <cell r="AB443" t="str">
            <v>No</v>
          </cell>
          <cell r="AC443" t="str">
            <v>No</v>
          </cell>
          <cell r="AF443" t="str">
            <v>No</v>
          </cell>
          <cell r="AH443" t="e">
            <v>#N/A</v>
          </cell>
        </row>
        <row r="444">
          <cell r="A444" t="str">
            <v>IAR0000663</v>
          </cell>
          <cell r="B444">
            <v>6</v>
          </cell>
          <cell r="C444" t="str">
            <v>Robert Smith (ROSM1)</v>
          </cell>
          <cell r="D444">
            <v>43378.684965277775</v>
          </cell>
          <cell r="E444" t="str">
            <v>Slack - NHS Digital</v>
          </cell>
          <cell r="F444" t="str">
            <v>A slack workspace supporting multiple use and conversation across NHS Digital and intended to be for NHS Digital staff only</v>
          </cell>
          <cell r="G444">
            <v>42110</v>
          </cell>
          <cell r="I444" t="str">
            <v>Of a confidential or personal nature relating to staff</v>
          </cell>
          <cell r="K444" t="str">
            <v>Andrew Meyer ( ANME1 )</v>
          </cell>
          <cell r="L444" t="str">
            <v>Robert Smith ( ROSM1 )</v>
          </cell>
          <cell r="M444" t="str">
            <v>Not sure, Organisation, Retrieval</v>
          </cell>
          <cell r="P444" t="str">
            <v>Data Controller</v>
          </cell>
          <cell r="S444" t="str">
            <v>Processing is necessary for the performance of a contract to which the data subject is party or in order to take steps at the request of the data subject prior to entering into a contract, The data subject has given consent to the processing of his or her personal data for one or more specific purposes</v>
          </cell>
          <cell r="V444" t="str">
            <v>Yes</v>
          </cell>
          <cell r="W444" t="str">
            <v>No</v>
          </cell>
          <cell r="X444" t="str">
            <v>Yes</v>
          </cell>
          <cell r="Y444" t="str">
            <v>Yes</v>
          </cell>
          <cell r="Z444" t="str">
            <v>No</v>
          </cell>
          <cell r="AA444" t="str">
            <v>Yes</v>
          </cell>
          <cell r="AB444" t="str">
            <v>No, but a Privacy Impact Assessment (PIA) exists</v>
          </cell>
          <cell r="AC444" t="str">
            <v>Not sure</v>
          </cell>
          <cell r="AF444" t="str">
            <v>No</v>
          </cell>
          <cell r="AG444" t="str">
            <v>No</v>
          </cell>
          <cell r="AH444" t="e">
            <v>#N/A</v>
          </cell>
        </row>
        <row r="445">
          <cell r="A445" t="str">
            <v>IAR0000664</v>
          </cell>
          <cell r="B445">
            <v>5</v>
          </cell>
          <cell r="C445" t="str">
            <v>Kathryn Anderson (KAAN3)</v>
          </cell>
          <cell r="D445" t="str">
            <v>5/15/2018 1:47:10 PM</v>
          </cell>
          <cell r="E445" t="str">
            <v>TO BE DELETED Slack - NHS Digital Web Transformation</v>
          </cell>
          <cell r="F445" t="str">
            <v>An internal web team slack workspace for team communication and collaboration to help build the NHS Digital website</v>
          </cell>
          <cell r="I445" t="str">
            <v>Of a confidential or personal nature relating to staff</v>
          </cell>
          <cell r="J445" t="str">
            <v>NHS Digital Corporate Website Phase 2 P0549/01</v>
          </cell>
          <cell r="K445" t="str">
            <v>Owain Davies ( OWDA1 )</v>
          </cell>
          <cell r="P445" t="str">
            <v>Data Controller</v>
          </cell>
          <cell r="S445" t="str">
            <v>Processing is necessary for the performance of a contract to which the data subject is party or in order to take steps at the request of the data subject prior to entering into a contract, The data subject has given consent to the processing of his or her personal data for one or more specific purposes</v>
          </cell>
          <cell r="V445" t="str">
            <v>No</v>
          </cell>
          <cell r="W445" t="str">
            <v>No</v>
          </cell>
          <cell r="X445" t="str">
            <v>No</v>
          </cell>
          <cell r="Y445" t="str">
            <v>No</v>
          </cell>
          <cell r="Z445" t="str">
            <v>No</v>
          </cell>
          <cell r="AA445" t="str">
            <v>Yes</v>
          </cell>
          <cell r="AB445" t="str">
            <v>Yes</v>
          </cell>
          <cell r="AC445" t="str">
            <v>No</v>
          </cell>
          <cell r="AF445" t="str">
            <v>No</v>
          </cell>
          <cell r="AH445" t="e">
            <v>#N/A</v>
          </cell>
        </row>
        <row r="446">
          <cell r="A446" t="str">
            <v>IAR0000665</v>
          </cell>
          <cell r="B446">
            <v>5</v>
          </cell>
          <cell r="C446" t="str">
            <v>Kathryn Anderson (KAAN3)</v>
          </cell>
          <cell r="D446" t="str">
            <v>5/15/2018 1:48:08 PM</v>
          </cell>
          <cell r="E446" t="str">
            <v>TO BE DELETED Slack - Digital web transformation</v>
          </cell>
          <cell r="F446" t="str">
            <v>A slack workspace to allow NHS Digital's web team to communicate and collaborate with external partners such as Infinity Works and Valtech in developing digital.nhs.uk</v>
          </cell>
          <cell r="G446">
            <v>42979</v>
          </cell>
          <cell r="I446" t="str">
            <v>Of a confidential or personal nature relating to staff</v>
          </cell>
          <cell r="J446" t="str">
            <v>NHS Digital Corporate Website Phase 2 P0549/01</v>
          </cell>
          <cell r="K446" t="str">
            <v>Owain Davies ( OWDA1 )</v>
          </cell>
          <cell r="P446" t="str">
            <v>Data Controller</v>
          </cell>
          <cell r="S446" t="str">
            <v>Processing is necessary for the performance of a contract to which the data subject is party or in order to take steps at the request of the data subject prior to entering into a contract, The data subject has given consent to the processing of his or her personal data for one or more specific purposes</v>
          </cell>
          <cell r="V446" t="str">
            <v>No</v>
          </cell>
          <cell r="W446" t="str">
            <v>No</v>
          </cell>
          <cell r="X446" t="str">
            <v>No</v>
          </cell>
          <cell r="Y446" t="str">
            <v>No</v>
          </cell>
          <cell r="Z446" t="str">
            <v>No</v>
          </cell>
          <cell r="AA446" t="str">
            <v>Yes</v>
          </cell>
          <cell r="AB446" t="str">
            <v>Yes</v>
          </cell>
          <cell r="AC446" t="str">
            <v>No</v>
          </cell>
          <cell r="AF446" t="str">
            <v>No</v>
          </cell>
          <cell r="AH446" t="e">
            <v>#N/A</v>
          </cell>
        </row>
        <row r="447">
          <cell r="A447" t="str">
            <v>IAR0000666</v>
          </cell>
          <cell r="B447">
            <v>1</v>
          </cell>
          <cell r="C447" t="str">
            <v>Andrew Chadwick (ANCH2)</v>
          </cell>
          <cell r="D447" t="str">
            <v>4/27/2018 9:37:56 AM</v>
          </cell>
          <cell r="E447" t="str">
            <v>Health Apps Assessment Potal  - Alpha</v>
          </cell>
          <cell r="F447" t="str">
            <v xml:space="preserve">App Assessment Portal to be used in conjunction with App Vendors to assess any app against a pre-set list of Digital Assessment Questions and provide NHS Digital subject matter experts a tool with which to challenge responses, request clarifications or evidence. </v>
          </cell>
          <cell r="G447">
            <v>42979</v>
          </cell>
          <cell r="H447">
            <v>43346</v>
          </cell>
          <cell r="I447" t="str">
            <v>Other confidential or personal data (e.g. finance or contracts etc)</v>
          </cell>
          <cell r="J447" t="str">
            <v>Health Apps Assessment and Uptake Activties P0513/01</v>
          </cell>
          <cell r="K447" t="str">
            <v>Jackie Tatterton ( JATA2 )</v>
          </cell>
          <cell r="M447" t="str">
            <v>Recording, Storage, Use</v>
          </cell>
          <cell r="O447" t="str">
            <v>Direction (s.254 of Health &amp;amp; Social Care Act 2012)</v>
          </cell>
          <cell r="P447" t="str">
            <v>Data Controller</v>
          </cell>
          <cell r="S447" t="str">
            <v>Processing is necessary for the performance of a task carried out in the public interest or in the exercise of official authority vested in the controller, The data subject has given consent to the processing of his or her personal data for one or more specific purposes</v>
          </cell>
          <cell r="V447" t="str">
            <v>Yes</v>
          </cell>
          <cell r="W447" t="str">
            <v>No</v>
          </cell>
          <cell r="X447" t="str">
            <v>Yes</v>
          </cell>
          <cell r="Y447" t="str">
            <v>No</v>
          </cell>
          <cell r="Z447" t="str">
            <v>No</v>
          </cell>
          <cell r="AA447" t="str">
            <v>Yes</v>
          </cell>
          <cell r="AB447" t="str">
            <v>Yes</v>
          </cell>
          <cell r="AC447" t="str">
            <v>Yes</v>
          </cell>
          <cell r="AD447" t="str">
            <v>8 years</v>
          </cell>
          <cell r="AF447" t="str">
            <v>No</v>
          </cell>
          <cell r="AH447" t="str">
            <v>IAR0000666</v>
          </cell>
        </row>
        <row r="448">
          <cell r="A448" t="str">
            <v>IAR0000667</v>
          </cell>
          <cell r="B448">
            <v>4</v>
          </cell>
          <cell r="C448" t="str">
            <v>Christopher Lowe (CHLO10)</v>
          </cell>
          <cell r="D448">
            <v>43378.647488425922</v>
          </cell>
          <cell r="E448" t="str">
            <v xml:space="preserve">Change Management RAMP Schedule </v>
          </cell>
          <cell r="F448" t="str">
            <v>TBA</v>
          </cell>
          <cell r="I448" t="str">
            <v>Relating to non- confidential/ non- personal data</v>
          </cell>
          <cell r="J448" t="str">
            <v>Integration P0046/04</v>
          </cell>
          <cell r="K448" t="str">
            <v>Ian Spence ( XXIS )</v>
          </cell>
          <cell r="L448" t="str">
            <v>Jamie Hurst ( JAHU4 )</v>
          </cell>
          <cell r="AA448" t="str">
            <v>No</v>
          </cell>
          <cell r="AB448" t="str">
            <v>Yes</v>
          </cell>
          <cell r="AC448" t="str">
            <v>Yes</v>
          </cell>
          <cell r="AD448" t="str">
            <v>Exception (Please specify)</v>
          </cell>
          <cell r="AE448" t="str">
            <v>Records Management</v>
          </cell>
          <cell r="AF448" t="str">
            <v>No</v>
          </cell>
          <cell r="AH448" t="e">
            <v>#N/A</v>
          </cell>
        </row>
        <row r="449">
          <cell r="A449" t="str">
            <v>IAR0000668</v>
          </cell>
          <cell r="B449">
            <v>4</v>
          </cell>
          <cell r="C449" t="str">
            <v>Kathryn Anderson (KAAN3)</v>
          </cell>
          <cell r="D449" t="str">
            <v>5/16/2018 10:17:08 AM</v>
          </cell>
          <cell r="E449" t="str">
            <v>Open Exeter Portal</v>
          </cell>
          <cell r="F449" t="str">
            <v xml:space="preserve">ii) Open Exeter – Secure Access Portal_x000D_
The Open Exeter security, authentication and audit mechanism (secure log on) is used to access other SSD services / applications._x000D_
</v>
          </cell>
          <cell r="G449">
            <v>36161</v>
          </cell>
          <cell r="I449" t="str">
            <v>Of a confidential or personal nature relating to patients, service users or the public</v>
          </cell>
          <cell r="J449" t="str">
            <v>Primary Care Services P0607/01</v>
          </cell>
          <cell r="K449" t="str">
            <v>Graham Ambrose ( GJA )</v>
          </cell>
          <cell r="L449" t="str">
            <v>Michael Presneill ( MIPR1 )</v>
          </cell>
          <cell r="M449" t="str">
            <v>Organisation, Recording, Storage</v>
          </cell>
          <cell r="O449" t="str">
            <v>Not sure</v>
          </cell>
          <cell r="P449" t="str">
            <v>Data Controller</v>
          </cell>
          <cell r="V449" t="str">
            <v>Yes</v>
          </cell>
          <cell r="W449" t="str">
            <v>No</v>
          </cell>
          <cell r="X449" t="str">
            <v>Yes</v>
          </cell>
          <cell r="Y449" t="str">
            <v>Yes</v>
          </cell>
          <cell r="Z449" t="str">
            <v>Yes</v>
          </cell>
          <cell r="AA449" t="str">
            <v>Yes</v>
          </cell>
          <cell r="AB449" t="str">
            <v>Yes</v>
          </cell>
          <cell r="AC449" t="str">
            <v>No</v>
          </cell>
          <cell r="AF449" t="str">
            <v>No</v>
          </cell>
          <cell r="AG449" t="str">
            <v>No</v>
          </cell>
          <cell r="AH449" t="str">
            <v>IAR0000668</v>
          </cell>
        </row>
        <row r="450">
          <cell r="A450" t="str">
            <v>IAR0000669</v>
          </cell>
          <cell r="B450">
            <v>1</v>
          </cell>
          <cell r="C450" t="str">
            <v>James Ricketts (JARI4)</v>
          </cell>
          <cell r="D450" t="str">
            <v>4/27/2018 11:53:03 AM</v>
          </cell>
          <cell r="E450" t="str">
            <v>DDC Gitlab</v>
          </cell>
          <cell r="F450" t="str">
            <v>Code repositories for DDC developed software at http://git.spine2.ncrs.nhs.uk and https://git.digital.nhs.uk/</v>
          </cell>
          <cell r="G450">
            <v>41030</v>
          </cell>
          <cell r="I450" t="str">
            <v>Relating to non- confidential/ non- personal data</v>
          </cell>
          <cell r="J450" t="str">
            <v>DDC Management Activities P0565/01</v>
          </cell>
          <cell r="K450" t="str">
            <v>Andrew Meyer ( ANME1 )</v>
          </cell>
          <cell r="L450" t="str">
            <v>Edward Hiley ( EDHI1 )</v>
          </cell>
          <cell r="AA450" t="str">
            <v>No</v>
          </cell>
          <cell r="AB450" t="str">
            <v>Yes</v>
          </cell>
          <cell r="AC450" t="str">
            <v>Yes</v>
          </cell>
          <cell r="AD450" t="str">
            <v>Exception (Please specify)</v>
          </cell>
          <cell r="AE450" t="str">
            <v>Retained until all associated NHS Digital software products ceased to be used</v>
          </cell>
          <cell r="AF450" t="str">
            <v>No</v>
          </cell>
          <cell r="AH450" t="e">
            <v>#N/A</v>
          </cell>
        </row>
        <row r="451">
          <cell r="A451" t="str">
            <v>IAR0000670</v>
          </cell>
          <cell r="B451">
            <v>4</v>
          </cell>
          <cell r="C451" t="str">
            <v>Nick Armitage (NIAR1)</v>
          </cell>
          <cell r="D451">
            <v>43136.569930555554</v>
          </cell>
          <cell r="E451" t="str">
            <v xml:space="preserve">Primary Care Web Tool (PCWT) - extranet / service user data </v>
          </cell>
          <cell r="F451" t="str">
            <v>User data related to login requirements to access secure web-based tool which GP practices use to provide information for the General and Personal Medical Services workforce Minimum Data Set (wMDS)  and Data on Written Complaints collections</v>
          </cell>
          <cell r="G451">
            <v>42095</v>
          </cell>
          <cell r="I451" t="str">
            <v>Of a confidential or personal nature relating to staff</v>
          </cell>
          <cell r="J451" t="str">
            <v>Workforce and Estates Activities P0272/01</v>
          </cell>
          <cell r="K451" t="str">
            <v>Kate Bedford ( KAAN2 )</v>
          </cell>
          <cell r="L451" t="str">
            <v>Ian Thornber ( IATH1 ),Nick Armitage ( NIAR1 ),Helen Lewis ( HELE1 )</v>
          </cell>
          <cell r="M451" t="str">
            <v>Not sure</v>
          </cell>
          <cell r="O451" t="str">
            <v>Other (Please specify)</v>
          </cell>
          <cell r="P451" t="str">
            <v>Data Controller</v>
          </cell>
          <cell r="S451" t="str">
            <v>Processing is necessary for the performance of a task carried out in the public interest or in the exercise of official authority vested in the controller</v>
          </cell>
          <cell r="V451" t="str">
            <v>Yes</v>
          </cell>
          <cell r="W451" t="str">
            <v>No</v>
          </cell>
          <cell r="X451" t="str">
            <v>Yes</v>
          </cell>
          <cell r="Y451" t="str">
            <v>No</v>
          </cell>
          <cell r="Z451" t="str">
            <v>Yes</v>
          </cell>
          <cell r="AA451" t="str">
            <v>Yes</v>
          </cell>
          <cell r="AB451" t="str">
            <v>Yes</v>
          </cell>
          <cell r="AC451" t="str">
            <v>Yes</v>
          </cell>
          <cell r="AD451" t="str">
            <v>8 years</v>
          </cell>
          <cell r="AF451" t="str">
            <v>Yes</v>
          </cell>
          <cell r="AG451" t="str">
            <v>No</v>
          </cell>
          <cell r="AH451" t="str">
            <v>IAR0000670</v>
          </cell>
        </row>
        <row r="452">
          <cell r="A452" t="str">
            <v>IAR0000671</v>
          </cell>
          <cell r="B452">
            <v>4</v>
          </cell>
          <cell r="C452" t="str">
            <v>Nick Armitage (NIAR1)</v>
          </cell>
          <cell r="D452">
            <v>43136.58556712963</v>
          </cell>
          <cell r="E452" t="str">
            <v xml:space="preserve">Estates and Facilities Management System (EFM) - extranet / service user data </v>
          </cell>
          <cell r="F452" t="str">
            <v xml:space="preserve">User data related to login requirements to access secure web-based tool which supports national policy development and investment planning in the DH and the NHS directly through benchmarking and feedback information. </v>
          </cell>
          <cell r="G452" t="str">
            <v>1999/2000</v>
          </cell>
          <cell r="I452" t="str">
            <v>Of a confidential or personal nature relating to staff</v>
          </cell>
          <cell r="J452" t="str">
            <v>Workforce and Estates Activities P0272/01</v>
          </cell>
          <cell r="K452" t="str">
            <v>Kate Bedford ( KAAN2 )</v>
          </cell>
          <cell r="L452" t="str">
            <v>Claire Thompson ( CLTH1 ),Nick Armitage ( NIAR1 ),Helen Lewis ( HELE1 )</v>
          </cell>
          <cell r="M452" t="str">
            <v>Not sure</v>
          </cell>
          <cell r="O452" t="str">
            <v>Other (Please specify)</v>
          </cell>
          <cell r="P452" t="str">
            <v>Data Controller</v>
          </cell>
          <cell r="S452" t="str">
            <v>Processing is necessary for the performance of a task carried out in the public interest or in the exercise of official authority vested in the controller</v>
          </cell>
          <cell r="V452" t="str">
            <v>Yes</v>
          </cell>
          <cell r="W452" t="str">
            <v>No</v>
          </cell>
          <cell r="X452" t="str">
            <v>Yes</v>
          </cell>
          <cell r="Y452" t="str">
            <v>No</v>
          </cell>
          <cell r="Z452" t="str">
            <v>Yes</v>
          </cell>
          <cell r="AA452" t="str">
            <v>Yes</v>
          </cell>
          <cell r="AB452" t="str">
            <v>Yes</v>
          </cell>
          <cell r="AC452" t="str">
            <v>Yes</v>
          </cell>
          <cell r="AD452" t="str">
            <v>8 years</v>
          </cell>
          <cell r="AF452" t="str">
            <v>Yes</v>
          </cell>
          <cell r="AH452" t="str">
            <v>IAR0000671</v>
          </cell>
        </row>
        <row r="453">
          <cell r="A453" t="str">
            <v>IAR0000672</v>
          </cell>
          <cell r="B453">
            <v>3</v>
          </cell>
          <cell r="C453" t="str">
            <v>Claire Corney (CLCO5)</v>
          </cell>
          <cell r="D453">
            <v>43164.615439814814</v>
          </cell>
          <cell r="E453" t="str">
            <v>DCB/DSAS ISCE Repository</v>
          </cell>
          <cell r="F453" t="str">
            <v>Information relating to the assurance, approval and publication of national information standards and data collections (including extractions) (ISCE). This includes documents, contact details, external links, online forms, all hosted and making extensive use of NHS Digital SharePoint functionality (Office365).</v>
          </cell>
          <cell r="G453">
            <v>41730</v>
          </cell>
          <cell r="I453" t="str">
            <v>Other confidential or personal data (e.g. finance or contracts etc)</v>
          </cell>
          <cell r="J453" t="str">
            <v>P0548</v>
          </cell>
          <cell r="K453" t="str">
            <v>David Riley ( DARI4 )</v>
          </cell>
          <cell r="L453" t="str">
            <v>Deborah Raven ( dera1 )</v>
          </cell>
          <cell r="M453" t="str">
            <v>Consultation, Organisation, Recording, Retrieval, Storage, Use</v>
          </cell>
          <cell r="O453" t="str">
            <v>Other (Please specify)</v>
          </cell>
          <cell r="P453" t="str">
            <v>Data Controller</v>
          </cell>
          <cell r="S453" t="str">
            <v>Processing is necessary for the performance of a task carried out in the public interest or in the exercise of official authority vested in the controller</v>
          </cell>
          <cell r="V453" t="str">
            <v>Yes</v>
          </cell>
          <cell r="W453" t="str">
            <v>No</v>
          </cell>
          <cell r="X453" t="str">
            <v>Yes</v>
          </cell>
          <cell r="Y453" t="str">
            <v>No</v>
          </cell>
          <cell r="Z453" t="str">
            <v>No</v>
          </cell>
          <cell r="AA453" t="str">
            <v>Yes</v>
          </cell>
          <cell r="AB453" t="str">
            <v>Yes</v>
          </cell>
          <cell r="AC453" t="str">
            <v>Yes</v>
          </cell>
          <cell r="AD453" t="str">
            <v>8 years</v>
          </cell>
          <cell r="AF453" t="str">
            <v>No</v>
          </cell>
          <cell r="AH453" t="str">
            <v>IAR0000672</v>
          </cell>
        </row>
        <row r="454">
          <cell r="A454" t="str">
            <v>IAR0000673</v>
          </cell>
          <cell r="B454">
            <v>5</v>
          </cell>
          <cell r="C454" t="str">
            <v>Kathryn Anderson (KAAN3)</v>
          </cell>
          <cell r="D454" t="str">
            <v>5/16/2018 3:56:12 PM</v>
          </cell>
          <cell r="E454" t="str">
            <v>industry briefing platrorm</v>
          </cell>
          <cell r="F454" t="str">
            <v xml:space="preserve">Industry platform detail events and webinars for Industry </v>
          </cell>
          <cell r="G454">
            <v>42674</v>
          </cell>
          <cell r="I454" t="str">
            <v>Of a confidential or personal nature relating to patients, service users or the public</v>
          </cell>
          <cell r="J454" t="str">
            <v>Po552/01</v>
          </cell>
          <cell r="K454" t="str">
            <v>Helen Fisher ( HEFI1 )</v>
          </cell>
          <cell r="L454" t="str">
            <v>Amanda Brook ( AMBR2 )</v>
          </cell>
          <cell r="M454" t="str">
            <v>Consultation, Organisation, Recording</v>
          </cell>
          <cell r="O454" t="str">
            <v>Other (Please specify)</v>
          </cell>
          <cell r="P454" t="str">
            <v>Data Controller</v>
          </cell>
          <cell r="S454" t="str">
            <v>The data subject has given consent to the processing of his or her personal data for one or more specific purposes</v>
          </cell>
          <cell r="V454" t="str">
            <v>Yes</v>
          </cell>
          <cell r="W454" t="str">
            <v>No</v>
          </cell>
          <cell r="X454" t="str">
            <v>Yes</v>
          </cell>
          <cell r="Y454" t="str">
            <v>Yes</v>
          </cell>
          <cell r="Z454" t="str">
            <v>No</v>
          </cell>
          <cell r="AA454" t="str">
            <v>Yes</v>
          </cell>
          <cell r="AB454" t="str">
            <v>Yes</v>
          </cell>
          <cell r="AC454" t="str">
            <v>Not sure</v>
          </cell>
          <cell r="AF454" t="str">
            <v>No</v>
          </cell>
          <cell r="AH454" t="e">
            <v>#N/A</v>
          </cell>
        </row>
        <row r="455">
          <cell r="A455" t="str">
            <v>IAR0000674</v>
          </cell>
          <cell r="B455">
            <v>4</v>
          </cell>
          <cell r="C455" t="str">
            <v>Kathryn Anderson (KAAN3)</v>
          </cell>
          <cell r="D455" t="str">
            <v>5/16/2018 10:22:49 AM</v>
          </cell>
          <cell r="E455" t="str">
            <v>Trello - Web Development</v>
          </cell>
          <cell r="F455" t="str">
            <v>A board allowing the team to organise it's tasks and activities</v>
          </cell>
          <cell r="I455" t="str">
            <v>Of a confidential or personal nature relating to staff</v>
          </cell>
          <cell r="J455" t="str">
            <v>NHS Digital Corporate Website Phase 2 P0549/01</v>
          </cell>
          <cell r="K455" t="str">
            <v>Owain Davies ( OWDA1 )</v>
          </cell>
          <cell r="P455" t="str">
            <v>Data Controller</v>
          </cell>
          <cell r="V455" t="str">
            <v>Yes</v>
          </cell>
          <cell r="W455" t="str">
            <v>No</v>
          </cell>
          <cell r="X455" t="str">
            <v>Yes</v>
          </cell>
          <cell r="Y455" t="str">
            <v>No</v>
          </cell>
          <cell r="Z455" t="str">
            <v>No</v>
          </cell>
          <cell r="AA455" t="str">
            <v>Yes</v>
          </cell>
          <cell r="AB455" t="str">
            <v>Yes</v>
          </cell>
          <cell r="AC455" t="str">
            <v>No</v>
          </cell>
          <cell r="AF455" t="str">
            <v>No</v>
          </cell>
          <cell r="AH455" t="e">
            <v>#N/A</v>
          </cell>
        </row>
        <row r="456">
          <cell r="A456" t="str">
            <v>IAR0000675</v>
          </cell>
          <cell r="B456">
            <v>6</v>
          </cell>
          <cell r="C456" t="str">
            <v>Oliver Smith (OLSM1)</v>
          </cell>
          <cell r="D456">
            <v>43195.651018518518</v>
          </cell>
          <cell r="E456" t="str">
            <v>MIDAS - Extranet site</v>
          </cell>
          <cell r="F456" t="str">
            <v>MRIS Integrated Database Administration System (MIDAS) is used exclusively by the MRIS Team in Southport and provides an extranet site to provide cohort management and generate reports containing demographic data from the PDS system for a wide variety of internal and external customers. MIDAS demographics are updated by a daily feed from PDS and access to the system is controlled by AD Groups. MIDAS URL is https://midas.ic.nhs.uk/ and there are also UAT and PAT environments (https://uatmidas.ic.nhs.uk/, https://patmidas.ic.nhs.uk/). This entry covers the Extranet capability of the UI.</v>
          </cell>
          <cell r="G456">
            <v>40847</v>
          </cell>
          <cell r="I456" t="str">
            <v>Of a confidential or personal nature relating to staff</v>
          </cell>
          <cell r="J456" t="str">
            <v>Data Access Request Service (DARS) P0449/02</v>
          </cell>
          <cell r="K456" t="str">
            <v>Oliver Smith ( OLSM1 )</v>
          </cell>
          <cell r="M456" t="str">
            <v>Use</v>
          </cell>
          <cell r="O456" t="str">
            <v>Additional functions (s.270 of Health and Social Care Act 2012)</v>
          </cell>
          <cell r="P456" t="str">
            <v>Data Controller</v>
          </cell>
          <cell r="S456" t="str">
            <v>Processing is necessary for compliance with a legal obligation to which the controller is subject, Processing is necessary for the performance of a task carried out in the public interest or in the exercise of official authority vested in the controller, The data subject has given consent to the processing of his or her personal data for one or more specific purposes</v>
          </cell>
          <cell r="V456" t="str">
            <v>Yes</v>
          </cell>
          <cell r="W456" t="str">
            <v>No</v>
          </cell>
          <cell r="X456" t="str">
            <v>Yes</v>
          </cell>
          <cell r="Y456" t="str">
            <v>No</v>
          </cell>
          <cell r="Z456" t="str">
            <v>No</v>
          </cell>
          <cell r="AA456" t="str">
            <v>Yes</v>
          </cell>
          <cell r="AB456" t="str">
            <v>Yes</v>
          </cell>
          <cell r="AC456" t="str">
            <v>Yes</v>
          </cell>
          <cell r="AD456" t="str">
            <v>Exception (Please specify)</v>
          </cell>
          <cell r="AE456" t="str">
            <v>Retained for duration of system lifespan, for audit purposes</v>
          </cell>
          <cell r="AF456" t="str">
            <v>No</v>
          </cell>
          <cell r="AH456" t="str">
            <v>IAR0000675</v>
          </cell>
        </row>
        <row r="457">
          <cell r="A457" t="str">
            <v>IAR0000676</v>
          </cell>
          <cell r="B457">
            <v>2</v>
          </cell>
          <cell r="C457" t="str">
            <v>Oliver Smith (OLSM1)</v>
          </cell>
          <cell r="D457">
            <v>43195.648888888885</v>
          </cell>
          <cell r="E457" t="str">
            <v>Data Exchange Service (DES)</v>
          </cell>
          <cell r="F457" t="str">
            <v xml:space="preserve">DES is a secure internet file transfer protocol that allows for the transfer of data between MRIS team administrators and internal and external customers. The system is browser based and access is controlled by AD Group. Users include the MRIS Team and members of the DARS Service Team. The DES  URL is http://admindes.hscic.gov.uk/ (admin site) and https://des.digital.nhs.uk/ (customer site). Both of these sites have UAT equivalents. Access to DES for customers is via Single Sign In. </v>
          </cell>
          <cell r="G457">
            <v>43191</v>
          </cell>
          <cell r="I457" t="str">
            <v>Of a confidential or personal nature relating to patients, service users or the public</v>
          </cell>
          <cell r="J457" t="str">
            <v>Data Access Request Service (DARS) P0449/02</v>
          </cell>
          <cell r="K457" t="str">
            <v>Oliver Smith ( OLSM1 )</v>
          </cell>
          <cell r="M457" t="str">
            <v>Dissemination or otherwise making available, Retrieval, Use</v>
          </cell>
          <cell r="O457" t="str">
            <v>Additional functions (s.270 of Health and Social Care Act 2012)</v>
          </cell>
          <cell r="P457" t="str">
            <v>Data Controller</v>
          </cell>
          <cell r="S457" t="str">
            <v>Processing is necessary for the performance of a contract to which the data subject is party or in order to take steps at the request of the data subject prior to entering into a contract, Processing is necessary for the performance of a task carried out in the public interest or in the exercise of official authority vested in the controller</v>
          </cell>
          <cell r="V457" t="str">
            <v>Yes</v>
          </cell>
          <cell r="W457" t="str">
            <v>No</v>
          </cell>
          <cell r="X457" t="str">
            <v>Yes</v>
          </cell>
          <cell r="Y457" t="str">
            <v>No</v>
          </cell>
          <cell r="Z457" t="str">
            <v>No</v>
          </cell>
          <cell r="AA457" t="str">
            <v>Yes</v>
          </cell>
          <cell r="AB457" t="str">
            <v>Yes</v>
          </cell>
          <cell r="AC457" t="str">
            <v>Yes</v>
          </cell>
          <cell r="AD457" t="str">
            <v>Exception (Please specify)</v>
          </cell>
          <cell r="AE457" t="str">
            <v>Retained for duration of system for audit purposes</v>
          </cell>
          <cell r="AF457" t="str">
            <v>No</v>
          </cell>
          <cell r="AH457" t="str">
            <v>IAR0000676</v>
          </cell>
        </row>
        <row r="458">
          <cell r="A458" t="str">
            <v>IAR0000677</v>
          </cell>
          <cell r="B458">
            <v>1</v>
          </cell>
          <cell r="C458" t="str">
            <v>Adam Hatherly (ADHA3)</v>
          </cell>
          <cell r="D458" t="str">
            <v>4/27/2018 3:03:49 PM</v>
          </cell>
          <cell r="E458" t="str">
            <v>NHS Developer and API Github repositories</v>
          </cell>
          <cell r="F458" t="str">
            <v xml:space="preserve">This is a collection of Git repositories held on https://github.com. These are used to hold API specifications, and provide source-code-control functions (managing versions, branches, etc). The web site is </v>
          </cell>
          <cell r="G458">
            <v>42736</v>
          </cell>
          <cell r="I458" t="str">
            <v>Relating to non- confidential/ non- personal data</v>
          </cell>
          <cell r="J458" t="str">
            <v>Interoperability and Architecture Activities P0536/01</v>
          </cell>
          <cell r="K458" t="str">
            <v>Adam Hatherly ( ADHA3 )</v>
          </cell>
          <cell r="AA458" t="str">
            <v>No</v>
          </cell>
          <cell r="AB458" t="str">
            <v>Yes</v>
          </cell>
          <cell r="AC458" t="str">
            <v>No</v>
          </cell>
          <cell r="AF458" t="str">
            <v>No</v>
          </cell>
          <cell r="AH458" t="e">
            <v>#N/A</v>
          </cell>
        </row>
        <row r="459">
          <cell r="A459" t="str">
            <v>IAR0000678</v>
          </cell>
          <cell r="B459">
            <v>2</v>
          </cell>
          <cell r="C459" t="str">
            <v>Oliver Smith (OLSM1)</v>
          </cell>
          <cell r="D459">
            <v>43195.653865740744</v>
          </cell>
          <cell r="E459" t="str">
            <v>MIDAS (Database)</v>
          </cell>
          <cell r="F459" t="str">
            <v>The MIDAS database is the dataset that underpins the MIDAS system. The database contains data provided by research studies for linkage to PDS, cancer and mortality data (as permitted), and the subsequent dissemination of these data through DARS.</v>
          </cell>
          <cell r="G459">
            <v>40847</v>
          </cell>
          <cell r="I459" t="str">
            <v>Of a confidential or personal nature relating to patients, service users or the public</v>
          </cell>
          <cell r="J459" t="str">
            <v>Data Access Request Service (DARS) P0449/02</v>
          </cell>
          <cell r="K459" t="str">
            <v>Gaynor Dalton ( GADA2 )</v>
          </cell>
          <cell r="L459" t="str">
            <v>Oliver Smith ( OLSM1 )</v>
          </cell>
          <cell r="M459" t="str">
            <v>Dissemination or otherwise making available, Retrieval, Storage</v>
          </cell>
          <cell r="O459" t="str">
            <v>Other (Please specify)</v>
          </cell>
          <cell r="P459" t="str">
            <v>Data Processor</v>
          </cell>
          <cell r="U459" t="str">
            <v>Yes</v>
          </cell>
          <cell r="W459" t="str">
            <v>Yes</v>
          </cell>
          <cell r="X459" t="str">
            <v>Yes</v>
          </cell>
          <cell r="Y459" t="str">
            <v>No</v>
          </cell>
          <cell r="Z459" t="str">
            <v>Yes</v>
          </cell>
          <cell r="AA459" t="str">
            <v>Yes</v>
          </cell>
          <cell r="AB459" t="str">
            <v>Yes</v>
          </cell>
          <cell r="AC459" t="str">
            <v>Yes</v>
          </cell>
          <cell r="AD459" t="str">
            <v>Exception (Please specify)</v>
          </cell>
          <cell r="AE459" t="str">
            <v>Supplied details are retained in line with DSAs and pending data destruction notices received from data suppliers.</v>
          </cell>
          <cell r="AF459" t="str">
            <v>No</v>
          </cell>
          <cell r="AG459" t="str">
            <v>No</v>
          </cell>
          <cell r="AH459" t="e">
            <v>#N/A</v>
          </cell>
        </row>
        <row r="460">
          <cell r="A460" t="str">
            <v>IAR0000679</v>
          </cell>
          <cell r="B460">
            <v>1</v>
          </cell>
          <cell r="C460" t="str">
            <v>Gavin McIntosh (GAMC1)</v>
          </cell>
          <cell r="D460" t="str">
            <v>4/27/2018 4:46:48 PM</v>
          </cell>
          <cell r="E460" t="str">
            <v>Technology Reference data Update Distribution (TRUD)</v>
          </cell>
          <cell r="F460" t="str">
            <v>NHS Digital site for publishing technical data files.</v>
          </cell>
          <cell r="G460">
            <v>42826</v>
          </cell>
          <cell r="H460">
            <v>44286</v>
          </cell>
          <cell r="I460" t="str">
            <v>Of a confidential or personal nature relating to patients, service users or the public</v>
          </cell>
          <cell r="J460" t="str">
            <v>P0548/00</v>
          </cell>
          <cell r="K460" t="str">
            <v>Alex Elias ( ALHA3 )</v>
          </cell>
          <cell r="L460" t="str">
            <v>Gavin McIntosh ( GAMC1 )</v>
          </cell>
          <cell r="M460" t="str">
            <v>Retrieval, Storage, Use</v>
          </cell>
          <cell r="O460" t="str">
            <v>Additional functions (s.270 of Health and Social Care Act 2012)</v>
          </cell>
          <cell r="P460" t="str">
            <v>Data Controller</v>
          </cell>
          <cell r="S460" t="str">
            <v>Processing is necessary for the performance of a task carried out in the public interest or in the exercise of official authority vested in the controller</v>
          </cell>
          <cell r="V460" t="str">
            <v>Yes</v>
          </cell>
          <cell r="W460" t="str">
            <v>No</v>
          </cell>
          <cell r="X460" t="str">
            <v>Yes</v>
          </cell>
          <cell r="Y460" t="str">
            <v>No</v>
          </cell>
          <cell r="Z460" t="str">
            <v>Yes</v>
          </cell>
          <cell r="AA460" t="str">
            <v>Yes</v>
          </cell>
          <cell r="AB460" t="str">
            <v>Yes</v>
          </cell>
          <cell r="AC460" t="str">
            <v>Yes</v>
          </cell>
          <cell r="AD460" t="str">
            <v>8 years</v>
          </cell>
          <cell r="AF460" t="str">
            <v>No</v>
          </cell>
          <cell r="AG460" t="str">
            <v>No</v>
          </cell>
          <cell r="AH460" t="str">
            <v>IAR0000679</v>
          </cell>
        </row>
        <row r="461">
          <cell r="A461" t="str">
            <v>IAR0000680</v>
          </cell>
          <cell r="B461">
            <v>2</v>
          </cell>
          <cell r="C461" t="str">
            <v>Scott Denton (SCDE1)</v>
          </cell>
          <cell r="D461">
            <v>43105.497800925928</v>
          </cell>
          <cell r="E461" t="str">
            <v>NHS Pathways Intelligent Data Tool Dashboard Platform</v>
          </cell>
          <cell r="F461" t="str">
            <v>NHS Pathways Intelligent Data Tool is a dashboard platform that indexes the real-time 111/999 telephony data that comes into NHS Digital. This is an externally-accessed web application that 111/999 providers and commissioners can access for business intelligence.</v>
          </cell>
          <cell r="G461">
            <v>43217</v>
          </cell>
          <cell r="I461" t="str">
            <v>Of a confidential or personal nature relating to staff</v>
          </cell>
          <cell r="J461" t="str">
            <v>Pathways Core Product - 111-999-OOHs P0029/13</v>
          </cell>
          <cell r="K461" t="str">
            <v>Mandy Williams ( MAWI5 )</v>
          </cell>
          <cell r="L461" t="str">
            <v>Scott Denton ( SCDE1 )</v>
          </cell>
          <cell r="M461" t="str">
            <v>Recording, Storage, Use</v>
          </cell>
          <cell r="O461" t="str">
            <v>Additional functions (s.270 of Health and Social Care Act 2012)</v>
          </cell>
          <cell r="P461" t="str">
            <v>Data Controller</v>
          </cell>
          <cell r="S461" t="str">
            <v>Processing is necessary for the performance of a task carried out in the public interest or in the exercise of official authority vested in the controller</v>
          </cell>
          <cell r="V461" t="str">
            <v>Yes</v>
          </cell>
          <cell r="W461" t="str">
            <v>No</v>
          </cell>
          <cell r="X461" t="str">
            <v>Yes</v>
          </cell>
          <cell r="Y461" t="str">
            <v>No</v>
          </cell>
          <cell r="Z461" t="str">
            <v>No</v>
          </cell>
          <cell r="AA461" t="str">
            <v>Yes</v>
          </cell>
          <cell r="AB461" t="str">
            <v>Yes</v>
          </cell>
          <cell r="AC461" t="str">
            <v>Yes</v>
          </cell>
          <cell r="AD461" t="str">
            <v>3 years</v>
          </cell>
          <cell r="AF461" t="str">
            <v>No</v>
          </cell>
          <cell r="AH461" t="str">
            <v>IAR0000680</v>
          </cell>
        </row>
        <row r="462">
          <cell r="A462" t="str">
            <v>IAR0000681</v>
          </cell>
          <cell r="B462">
            <v>3</v>
          </cell>
          <cell r="C462" t="str">
            <v>Terry Parker (TEPA1)</v>
          </cell>
          <cell r="D462">
            <v>43348.646354166667</v>
          </cell>
          <cell r="E462" t="str">
            <v>Slack - Service Management</v>
          </cell>
          <cell r="F462" t="str">
            <v>An internal Service Management team slack workspace for team communication and collaboration</v>
          </cell>
          <cell r="G462">
            <v>42826</v>
          </cell>
          <cell r="I462" t="str">
            <v>Relating to non- confidential/ non- personal data</v>
          </cell>
          <cell r="J462" t="str">
            <v>Integration P0046/04</v>
          </cell>
          <cell r="K462" t="str">
            <v>Craig Johnson ( CRJO1 )</v>
          </cell>
          <cell r="L462" t="str">
            <v>Peter Tebay ( PETE1 )</v>
          </cell>
          <cell r="AA462" t="str">
            <v>Yes</v>
          </cell>
          <cell r="AB462" t="str">
            <v>Yes</v>
          </cell>
          <cell r="AC462" t="str">
            <v>Yes</v>
          </cell>
          <cell r="AD462" t="str">
            <v>8 years</v>
          </cell>
          <cell r="AF462" t="str">
            <v>No</v>
          </cell>
          <cell r="AH462" t="e">
            <v>#N/A</v>
          </cell>
        </row>
        <row r="463">
          <cell r="A463" t="str">
            <v>IAR0000682</v>
          </cell>
          <cell r="B463">
            <v>2</v>
          </cell>
          <cell r="C463" t="str">
            <v>Terry Parker (TEPA1)</v>
          </cell>
          <cell r="D463">
            <v>43348.649548611109</v>
          </cell>
          <cell r="E463" t="str">
            <v>Service Management Confluence</v>
          </cell>
          <cell r="F463" t="str">
            <v>Software tool used to collaborate and share knowledge.</v>
          </cell>
          <cell r="G463">
            <v>42826</v>
          </cell>
          <cell r="I463" t="str">
            <v>Relating to non- confidential/ non- personal data</v>
          </cell>
          <cell r="J463" t="str">
            <v>Integration P0046/04</v>
          </cell>
          <cell r="K463" t="str">
            <v>Craig Johnson ( CRJO1 )</v>
          </cell>
          <cell r="L463" t="str">
            <v>Peter Tebay ( PETE1 )</v>
          </cell>
          <cell r="AA463" t="str">
            <v>No</v>
          </cell>
          <cell r="AB463" t="str">
            <v>Yes</v>
          </cell>
          <cell r="AC463" t="str">
            <v>Yes</v>
          </cell>
          <cell r="AD463" t="str">
            <v>8 years</v>
          </cell>
          <cell r="AF463" t="str">
            <v>No</v>
          </cell>
          <cell r="AG463" t="str">
            <v>No</v>
          </cell>
          <cell r="AH463" t="e">
            <v>#N/A</v>
          </cell>
        </row>
        <row r="464">
          <cell r="A464" t="str">
            <v>IAR0000683</v>
          </cell>
          <cell r="B464">
            <v>1</v>
          </cell>
          <cell r="C464" t="str">
            <v>Nick Schlanker (NISC)</v>
          </cell>
          <cell r="D464" t="str">
            <v>4/30/2018 10:23:31 AM</v>
          </cell>
          <cell r="E464" t="str">
            <v>Enterprise Architecure Portal</v>
          </cell>
          <cell r="F464" t="str">
            <v>Web based tool used to capture key technical architectural design decisions for programmes being delivered by NHS Digital. Also has technical review group meeting management and associated workflow tools.</v>
          </cell>
          <cell r="G464">
            <v>40969</v>
          </cell>
          <cell r="I464" t="str">
            <v>Relating to non- confidential/ non- personal data</v>
          </cell>
          <cell r="K464" t="str">
            <v>David Hughes-Doran ( DAHU2 )</v>
          </cell>
          <cell r="AA464" t="str">
            <v>No</v>
          </cell>
          <cell r="AB464" t="str">
            <v>No</v>
          </cell>
          <cell r="AC464" t="str">
            <v>Not sure</v>
          </cell>
          <cell r="AF464" t="str">
            <v>No</v>
          </cell>
          <cell r="AG464" t="str">
            <v>No</v>
          </cell>
          <cell r="AH464" t="e">
            <v>#N/A</v>
          </cell>
        </row>
        <row r="465">
          <cell r="A465" t="str">
            <v>IAR0000684</v>
          </cell>
          <cell r="B465">
            <v>6</v>
          </cell>
          <cell r="C465" t="str">
            <v>Alexandra Newsome (ALNE2)</v>
          </cell>
          <cell r="D465">
            <v>43105.603078703702</v>
          </cell>
          <cell r="E465" t="str">
            <v>Clinical Audit Platform (CAP)</v>
          </cell>
          <cell r="F465" t="str">
            <v>The Clinical Audit Platform (CAP) is used to collect secondary use data on behalf of a variety of external customers to which we are contracted and funded.  There are individual entries on the Unified Register for the Information Assets that use CAP.  This particular entry relates to the information that CAP gathers about an individual submitting data e.g. IP addresses, email addresses.</v>
          </cell>
          <cell r="G465">
            <v>40544</v>
          </cell>
          <cell r="I465" t="str">
            <v>Of a confidential or personal nature relating to patients, service users or the public</v>
          </cell>
          <cell r="J465" t="str">
            <v>Clinical Audit and Registries Management P0270/01</v>
          </cell>
          <cell r="K465" t="str">
            <v>Alyson Whitmarsh ( ALWH2 )</v>
          </cell>
          <cell r="L465" t="str">
            <v>Alexandra Newsome ( ALNE2 )</v>
          </cell>
          <cell r="M465" t="str">
            <v>Recording, Retrieval, Storage, Use</v>
          </cell>
          <cell r="O465" t="str">
            <v>Additional functions (s.270 of Health and Social Care Act 2012)</v>
          </cell>
          <cell r="P465" t="str">
            <v>Data Controller</v>
          </cell>
          <cell r="S465" t="str">
            <v>The data subject has given consent to the processing of his or her personal data for one or more specific purposes</v>
          </cell>
          <cell r="V465" t="str">
            <v>Yes</v>
          </cell>
          <cell r="W465" t="str">
            <v>No</v>
          </cell>
          <cell r="X465" t="str">
            <v>Yes</v>
          </cell>
          <cell r="Y465" t="str">
            <v>No</v>
          </cell>
          <cell r="Z465" t="str">
            <v>Yes</v>
          </cell>
          <cell r="AA465" t="str">
            <v>Yes</v>
          </cell>
          <cell r="AB465" t="str">
            <v>Yes</v>
          </cell>
          <cell r="AC465" t="str">
            <v>Yes</v>
          </cell>
          <cell r="AD465" t="str">
            <v>Exception (Please specify)</v>
          </cell>
          <cell r="AE465" t="str">
            <v>Currently email addresses are not routinely deleted from CAP.</v>
          </cell>
          <cell r="AF465" t="str">
            <v>Yes</v>
          </cell>
          <cell r="AG465" t="str">
            <v>No</v>
          </cell>
          <cell r="AH465" t="e">
            <v>#N/A</v>
          </cell>
        </row>
        <row r="466">
          <cell r="A466" t="str">
            <v>IAR0000685</v>
          </cell>
          <cell r="B466">
            <v>1</v>
          </cell>
          <cell r="C466" t="str">
            <v>Richard Irvine (RIIR1)</v>
          </cell>
          <cell r="D466" t="str">
            <v>4/30/2018 2:55:01 PM</v>
          </cell>
          <cell r="E466" t="str">
            <v>Planning: CCG Monthly Activity and Other Requirements</v>
          </cell>
          <cell r="F466" t="str">
            <v>'The purpose of the planning collection is to collect and assure information about NHS plans and how organisations intend to deliver against national expectations and deliverables, which are set out each in the planning guidance. A link to the latest guidance can be found here: https://www.england.nhs.uk/publication/refreshing-nhs-plans-for-2018-19/_x000D_
_x000D_
CCG and provider plans need to be agreed by NHS England and NHS Improvement, with a clear expectation that they must be fully aligned with local contracts. The collection is an essential component of the wider process of developing operational plans and agreeing contracts.</v>
          </cell>
          <cell r="G466">
            <v>43221</v>
          </cell>
          <cell r="I466" t="str">
            <v>Other confidential or personal data (e.g. finance or contracts etc)</v>
          </cell>
          <cell r="J466" t="str">
            <v>Data Collection Service P0449/06</v>
          </cell>
          <cell r="K466" t="str">
            <v>Richard Irvine ( RIIR1 )</v>
          </cell>
          <cell r="L466" t="str">
            <v>Anna Cale ( ANCA7 )</v>
          </cell>
          <cell r="M466" t="str">
            <v>Disclosure by transmission, Recording, Storage, Structuring, Use</v>
          </cell>
          <cell r="O466" t="str">
            <v>Direction (s.254 of Health &amp;amp; Social Care Act 2012)</v>
          </cell>
          <cell r="P466" t="str">
            <v>Data Processor</v>
          </cell>
          <cell r="U466" t="str">
            <v>Yes</v>
          </cell>
          <cell r="W466" t="str">
            <v>No</v>
          </cell>
          <cell r="X466" t="str">
            <v>No</v>
          </cell>
          <cell r="Y466" t="str">
            <v>No</v>
          </cell>
          <cell r="Z466" t="str">
            <v>Yes</v>
          </cell>
          <cell r="AA466" t="str">
            <v>Yes</v>
          </cell>
          <cell r="AB466" t="str">
            <v>No</v>
          </cell>
          <cell r="AC466" t="str">
            <v>No</v>
          </cell>
          <cell r="AF466" t="str">
            <v>Yes</v>
          </cell>
          <cell r="AH466" t="e">
            <v>#N/A</v>
          </cell>
        </row>
        <row r="467">
          <cell r="A467" t="str">
            <v>IAR0000686</v>
          </cell>
          <cell r="B467">
            <v>2</v>
          </cell>
          <cell r="C467" t="str">
            <v>Richard Irvine (RIIR1)</v>
          </cell>
          <cell r="D467">
            <v>43136.467800925922</v>
          </cell>
          <cell r="E467" t="str">
            <v>Sales and Purchases of Unbranded Generic Medicines and Special Medicinal Products</v>
          </cell>
          <cell r="F467" t="str">
            <v xml:space="preserve">The National Health Service Act 2006, as amended by the Health Service Medical Supplies (Costs) Act 2017 provides the Secretary of State with the power to make regulations to require anyone involved in the manufacture, distribution and supply of health service products (a 'UK producer') to record, keep and provide certain information about the products including invoices and information about prices, discounts, rebates, revenues and profits. This information feeds into the determination of reimbursement prices for the NHS in England_x000D_
_x000D_
At present, DHSC collects information every quarter from about 30 suppliers on a voluntary basis. However, under the new powers of the 2017 Act, the Department is putting together regulations to move this data collection on a statutory basis, and require all manufacturers and wholesalers of generic medicines and special medicinal products to return data on a quarterly basis. _x000D_
_x000D_
Equally, with the increase in size and nature of this collection activity, it becomes impractical to continue to administer the collection in its current form and therefore NHS Digital is being directed to administer this activity, applying a more strategic approach. _x000D_
_x000D_
Information will be collected on a defined list of unbranded generic medicines and a defined list of special medicinal products that will be comprised of all products listed in the Drug Tariff and any products that are being considered for inclusion in any Drug Tariff.  For each type of medicine (generics and specials) DHSC will provide NHS Digital with a list of products every quarter._x000D_
The following information about each product will be collected:_x000D_
• Volumes sold/bought_x000D_
• Total sales income/amount paid net of discounts/rebates_x000D_
• Any discount/rebates that cannot be attributed to the product_x000D_
In the case of special medicinal products, more detailed information about the type of manufacture and available Drug Tariff formulations will also be collected._x000D_
After investigation the key information to be captured in this collection is not currently captured by the national data sets or replicated elsewhere._x000D_
</v>
          </cell>
          <cell r="G467">
            <v>43374</v>
          </cell>
          <cell r="I467" t="str">
            <v>Other confidential or personal data (e.g. finance or contracts etc)</v>
          </cell>
          <cell r="J467" t="str">
            <v>Data Collection Service P0449/06</v>
          </cell>
          <cell r="K467" t="str">
            <v>Richard Irvine ( RIIR1 )</v>
          </cell>
          <cell r="L467" t="str">
            <v>Anna Cale ( ANCA7 )</v>
          </cell>
          <cell r="M467" t="str">
            <v>Disclosure by transmission, Recording, Storage, Structuring, Use</v>
          </cell>
          <cell r="O467" t="str">
            <v>Direction (s.254 of Health &amp;amp; Social Care Act 2012)</v>
          </cell>
          <cell r="P467" t="str">
            <v>Data Processor</v>
          </cell>
          <cell r="U467" t="str">
            <v>Yes</v>
          </cell>
          <cell r="W467" t="str">
            <v>No</v>
          </cell>
          <cell r="X467" t="str">
            <v>No</v>
          </cell>
          <cell r="Y467" t="str">
            <v>No</v>
          </cell>
          <cell r="Z467" t="str">
            <v>Yes</v>
          </cell>
          <cell r="AA467" t="str">
            <v>Yes</v>
          </cell>
          <cell r="AB467" t="str">
            <v>No</v>
          </cell>
          <cell r="AC467" t="str">
            <v>No</v>
          </cell>
          <cell r="AF467" t="str">
            <v>Yes</v>
          </cell>
          <cell r="AG467" t="str">
            <v>No</v>
          </cell>
          <cell r="AH467" t="e">
            <v>#N/A</v>
          </cell>
        </row>
        <row r="468">
          <cell r="A468" t="str">
            <v>IAR0000687</v>
          </cell>
          <cell r="B468">
            <v>3</v>
          </cell>
          <cell r="C468" t="str">
            <v>James Ricketts (JARI4)</v>
          </cell>
          <cell r="D468" t="str">
            <v>4/30/2018 3:41:36 PM</v>
          </cell>
          <cell r="E468" t="str">
            <v>National Health Service Spine Portal</v>
          </cell>
          <cell r="F468" t="str">
            <v>A card holder logs in with their smartcard to Authenticate to SPINE.  Having logged in the user must open their browser to get to the Portal (https://portal2.national.ncrs.nhs.uk) which displays the applicable SPINE Menu of services.  The user then selects the service.</v>
          </cell>
          <cell r="G468">
            <v>41883</v>
          </cell>
          <cell r="I468" t="str">
            <v>Relating to non- confidential/ non- personal data</v>
          </cell>
          <cell r="J468" t="str">
            <v>DDC Management Activities P0565/01</v>
          </cell>
          <cell r="K468" t="str">
            <v>Andrew Meyer ( ANME1 )</v>
          </cell>
          <cell r="L468" t="str">
            <v>James Ricketts ( JARI4 )</v>
          </cell>
          <cell r="AA468" t="str">
            <v>Yes</v>
          </cell>
          <cell r="AB468" t="str">
            <v>Yes</v>
          </cell>
          <cell r="AC468" t="str">
            <v>Not sure</v>
          </cell>
          <cell r="AD468" t="str">
            <v>Exception (Please specify)</v>
          </cell>
          <cell r="AE468" t="str">
            <v xml:space="preserve">Audit-data to be retained for the life of relevant systems </v>
          </cell>
          <cell r="AF468" t="str">
            <v>No</v>
          </cell>
          <cell r="AG468" t="str">
            <v>No</v>
          </cell>
          <cell r="AH468" t="e">
            <v>#N/A</v>
          </cell>
        </row>
        <row r="469">
          <cell r="A469" t="str">
            <v>IAR0000688</v>
          </cell>
          <cell r="B469">
            <v>5</v>
          </cell>
          <cell r="C469" t="str">
            <v>Craig Wilson (CRWI1)</v>
          </cell>
          <cell r="D469">
            <v>43136.621782407405</v>
          </cell>
          <cell r="E469" t="str">
            <v>Access Request System (ARS) (SVC-141)</v>
          </cell>
          <cell r="F469" t="str">
            <v xml:space="preserve">The Access Request System facilitates the authorisation of access to Systems and Services (provided under the Exeter Service Catalogue, previously known as SSD, for use by it’s staff only._x000D_
The system enables SSD staff to comply with the Access Control Policy, ensuring that the systems to which they require access is formally recorded and an audit trail exists. _x000D_
The system produces an extract of users with access to systems containing Personal Confidential Data in order to support the annual HSCIC Information Governance Toolkit return_x000D_
</v>
          </cell>
          <cell r="G469">
            <v>42248</v>
          </cell>
          <cell r="I469" t="str">
            <v>Of a confidential or personal nature relating to staff</v>
          </cell>
          <cell r="J469" t="str">
            <v>SSD Security Management Activities P0470/02</v>
          </cell>
          <cell r="K469" t="str">
            <v>Graham Hetherington ( GRHE )</v>
          </cell>
          <cell r="L469" t="str">
            <v>Craig Wilson ( CRWI1 )</v>
          </cell>
          <cell r="M469" t="str">
            <v>Adaptation or alteration, Consultation, Dissemination or otherwise making available, Erasure or destruction, Organisation, Other (Please specify), Recording, Retrieval, Storage, Use</v>
          </cell>
          <cell r="N469" t="str">
            <v>The ARS system processing activities relate to the primary purpose of recording and authorising access to a subset of NHS Digitals systems / applications in line with the Exeter service catalogue. The above boxes ticked are in line with this statement.</v>
          </cell>
          <cell r="O469" t="str">
            <v>Other (Please specify)</v>
          </cell>
          <cell r="P469" t="str">
            <v>Data Controller</v>
          </cell>
          <cell r="S469" t="str">
            <v>Processing is necessary for compliance with a legal obligation to which the controller is subject, Processing is necessary in order to protect the vital interests of the data subject or of another natural person, The data subject has given consent to the processing of his or her personal data for one or more specific purposes</v>
          </cell>
          <cell r="V469" t="str">
            <v>Yes</v>
          </cell>
          <cell r="W469" t="str">
            <v>No</v>
          </cell>
          <cell r="X469" t="str">
            <v>Yes</v>
          </cell>
          <cell r="Y469" t="str">
            <v>No</v>
          </cell>
          <cell r="Z469" t="str">
            <v>No</v>
          </cell>
          <cell r="AA469" t="str">
            <v>Yes</v>
          </cell>
          <cell r="AB469" t="str">
            <v>Yes</v>
          </cell>
          <cell r="AC469" t="str">
            <v>Yes</v>
          </cell>
          <cell r="AD469" t="str">
            <v>Exception (Please specify)</v>
          </cell>
          <cell r="AE469" t="str">
            <v>This is a Access Request System, therefore information is required to be kept for auditability.</v>
          </cell>
          <cell r="AF469" t="str">
            <v>No</v>
          </cell>
          <cell r="AG469" t="str">
            <v>No</v>
          </cell>
          <cell r="AH469" t="str">
            <v>IAR0000688</v>
          </cell>
        </row>
        <row r="470">
          <cell r="A470" t="str">
            <v>IAR0000689</v>
          </cell>
          <cell r="B470">
            <v>1</v>
          </cell>
          <cell r="C470" t="str">
            <v>James Scanlan (JASC1)</v>
          </cell>
          <cell r="D470" t="str">
            <v>4/30/2018 4:59:39 PM</v>
          </cell>
          <cell r="E470" t="str">
            <v>iView/iViewPlus - Extranet/ service user data</v>
          </cell>
          <cell r="F470" t="str">
            <v xml:space="preserve">"iView" or it's replacement, "iViewPlus" is a bespoke software system allowing end users to build custom reports either in tabular or graphical form based on formal data warehouse versions of public NHS Digital data assets.  </v>
          </cell>
          <cell r="G470">
            <v>40633</v>
          </cell>
          <cell r="I470" t="str">
            <v>Relating to non- confidential/ non- personal data</v>
          </cell>
          <cell r="J470" t="str">
            <v>IT Dev iViewplus P0424/16</v>
          </cell>
          <cell r="K470" t="str">
            <v>Alyson Whitmarsh ( ALWH2 )</v>
          </cell>
          <cell r="AA470" t="str">
            <v>Yes</v>
          </cell>
          <cell r="AB470" t="str">
            <v>No</v>
          </cell>
          <cell r="AC470" t="str">
            <v>Yes</v>
          </cell>
          <cell r="AD470" t="str">
            <v>Exception (Please specify)</v>
          </cell>
          <cell r="AE470" t="str">
            <v>Operational lifespan of system. This data is meta data, not actual NHS Datasets which are covered by separate IAO provision</v>
          </cell>
          <cell r="AF470" t="str">
            <v>No</v>
          </cell>
          <cell r="AH470" t="e">
            <v>#N/A</v>
          </cell>
        </row>
        <row r="471">
          <cell r="A471" t="str">
            <v>IAR0000690</v>
          </cell>
          <cell r="B471">
            <v>1</v>
          </cell>
          <cell r="C471" t="str">
            <v>Richard Irvine (RIIR1)</v>
          </cell>
          <cell r="D471" t="str">
            <v>4/30/2018 5:08:59 PM</v>
          </cell>
          <cell r="E471" t="str">
            <v>MSA: Mixed Sex Accommodation</v>
          </cell>
          <cell r="F471" t="str">
            <v>Collection is required to monitor key performance measures set in NHS Mandate and NHS Constitution (Pledge: Providers of NHS funded care are expected to eliminate mixed sex accommodation except where it is in the best overall interest of the patient involved, or reflects their personal choice.)  The collection enables the analysis and publication of consistently defined data to allow patients and members of the public to understand the extent to which MSA is occurring at individual organisations.  Statistics are classed as Official Statistics and are published monthly with an accompanying statistical press notice. The data, statistical press notice and guidance are available at:_x000D_
https://www.england.nhs.uk/statistics/statistical-work-areas/mixed-sex-accommodation/_x000D_
_x000D_
Related links: _x000D_
https://www.gov.uk/government/publications/nhs-mandate-2016-to-2017_x000D_
https://www.gov.uk/government/publications/supplements-to-the-nhs-constitution-for-england</v>
          </cell>
          <cell r="G471">
            <v>43221</v>
          </cell>
          <cell r="I471" t="str">
            <v>Relating to non- confidential/ non- personal data</v>
          </cell>
          <cell r="J471" t="str">
            <v>Data Collection Service P0449/06</v>
          </cell>
          <cell r="K471" t="str">
            <v>Richard Irvine ( RIIR1 )</v>
          </cell>
          <cell r="L471" t="str">
            <v>Anna Cale ( ANCA7 )</v>
          </cell>
          <cell r="AA471" t="str">
            <v>Yes</v>
          </cell>
          <cell r="AB471" t="str">
            <v>Yes</v>
          </cell>
          <cell r="AC471" t="str">
            <v>No</v>
          </cell>
          <cell r="AF471" t="str">
            <v>Yes</v>
          </cell>
          <cell r="AG471" t="str">
            <v>No</v>
          </cell>
          <cell r="AH471" t="e">
            <v>#N/A</v>
          </cell>
        </row>
        <row r="472">
          <cell r="A472" t="str">
            <v>IAR0000691</v>
          </cell>
          <cell r="B472">
            <v>1</v>
          </cell>
          <cell r="C472" t="str">
            <v>Richard Irvine (RIIR1)</v>
          </cell>
          <cell r="D472" t="str">
            <v>4/30/2018 5:11:56 PM</v>
          </cell>
          <cell r="E472" t="str">
            <v>Early Intervention in Psychosis, Referral to Treatment Times</v>
          </cell>
          <cell r="F472" t="str">
            <v xml:space="preserve">"NHS England ask NHS Digital to conduct the data collection in order to support the reporting of activity in relation to the above._x000D_
This is in order to measure waiting time to start of treatment, and to count those still awaiting treatment, so that colleagues can understand whether commissioners and providers are supplying services to allow compliance with the aspirations set out in the 'Mental Health Services: Better access by 2020' document published by the Department of Health (https://www.gov.uk/government/publications/mental-health-services-achieving-better-access-by-2020)._x000D_
In time, the intention is that the Mental Health Services Data Set (MHSDS) should be used to report against these standards, but at present the data quality and coverage of this data is not sufficient to allow it to be adopted for this purpose._x000D_
The data collected is published by NHS England - https://www.england.nhs.uk/statistics/statistical-work-areas/eip-waiting-times/_x000D_
Further secondary analysis is made available to NHS England colleagues as management information."_x000D_
</v>
          </cell>
          <cell r="G472">
            <v>43221</v>
          </cell>
          <cell r="I472" t="str">
            <v>Relating to non- confidential/ non- personal data</v>
          </cell>
          <cell r="J472" t="str">
            <v>Data Collection Service P0449/06</v>
          </cell>
          <cell r="K472" t="str">
            <v>Richard Irvine ( RIIR1 )</v>
          </cell>
          <cell r="L472" t="str">
            <v>Anna Cale ( ANCA7 )</v>
          </cell>
          <cell r="AA472" t="str">
            <v>Yes</v>
          </cell>
          <cell r="AB472" t="str">
            <v>No</v>
          </cell>
          <cell r="AC472" t="str">
            <v>No</v>
          </cell>
          <cell r="AF472" t="str">
            <v>Yes</v>
          </cell>
          <cell r="AG472" t="str">
            <v>No</v>
          </cell>
          <cell r="AH472" t="e">
            <v>#N/A</v>
          </cell>
        </row>
        <row r="473">
          <cell r="A473" t="str">
            <v>IAR0000692</v>
          </cell>
          <cell r="B473">
            <v>2</v>
          </cell>
          <cell r="C473" t="str">
            <v>Richard Irvine (RIIR1)</v>
          </cell>
          <cell r="D473" t="str">
            <v>4/30/2018 5:17:17 PM</v>
          </cell>
          <cell r="E473" t="str">
            <v>Monthly Delayed Transfers of Care</v>
          </cell>
          <cell r="F473" t="str">
            <v xml:space="preserve">"Collected in order to monitor measure the number of delays in discharging patients from a hospital bed who are medically fit to be discharged. The data, statistical commentary and guidance are available at:_x000D_
https://www.england.nhs.uk/statistics/statistical-work-areas/delayed-transfers-of-care/_x000D_
"_x000D_
</v>
          </cell>
          <cell r="G473">
            <v>43221</v>
          </cell>
          <cell r="I473" t="str">
            <v>Relating to non- confidential/ non- personal data</v>
          </cell>
          <cell r="J473" t="str">
            <v>Data Collection Service P0449/06</v>
          </cell>
          <cell r="K473" t="str">
            <v>Richard Irvine ( RIIR1 )</v>
          </cell>
          <cell r="L473" t="str">
            <v>Anna Cale ( ANCA7 )</v>
          </cell>
          <cell r="AA473" t="str">
            <v>Yes</v>
          </cell>
          <cell r="AB473" t="str">
            <v>Yes</v>
          </cell>
          <cell r="AC473" t="str">
            <v>No</v>
          </cell>
          <cell r="AF473" t="str">
            <v>Yes</v>
          </cell>
          <cell r="AG473" t="str">
            <v>No</v>
          </cell>
          <cell r="AH473" t="e">
            <v>#N/A</v>
          </cell>
        </row>
        <row r="474">
          <cell r="A474" t="str">
            <v>IAR0000693</v>
          </cell>
          <cell r="B474">
            <v>1</v>
          </cell>
          <cell r="C474" t="str">
            <v>Richard Irvine (RIIR1)</v>
          </cell>
          <cell r="D474" t="str">
            <v>4/30/2018 5:19:23 PM</v>
          </cell>
          <cell r="E474" t="str">
            <v>Accident and Emergency (A&amp;E) - Attendances and Emergency Admissions</v>
          </cell>
          <cell r="F474" t="str">
            <v xml:space="preserve">"The collection is required to monitor and assess Accident and Emergency (A&amp;E) performance as set in the NHS Mandate and NHS Constitution (At least 95% of patients should be seen, treated and discharged or admitted within 4 hrs of arrival). _x000D_
_x000D_
Data and guidance is available here: https://www.england.nhs.uk/statistics/statistical-work-areas/ae-waiting-times-and-activity/"_x000D_
</v>
          </cell>
          <cell r="G474">
            <v>43221</v>
          </cell>
          <cell r="I474" t="str">
            <v>Relating to non- confidential/ non- personal data</v>
          </cell>
          <cell r="J474" t="str">
            <v>Data Collection Service P0449/06</v>
          </cell>
          <cell r="K474" t="str">
            <v>Richard Irvine ( RIIR1 )</v>
          </cell>
          <cell r="L474" t="str">
            <v>Anna Cale ( ANCA7 )</v>
          </cell>
          <cell r="AA474" t="str">
            <v>Yes</v>
          </cell>
          <cell r="AB474" t="str">
            <v>Yes</v>
          </cell>
          <cell r="AC474" t="str">
            <v>No</v>
          </cell>
          <cell r="AF474" t="str">
            <v>Yes</v>
          </cell>
          <cell r="AG474" t="str">
            <v>No</v>
          </cell>
          <cell r="AH474" t="e">
            <v>#N/A</v>
          </cell>
        </row>
        <row r="475">
          <cell r="A475" t="str">
            <v>IAR0000694</v>
          </cell>
          <cell r="B475">
            <v>1</v>
          </cell>
          <cell r="C475" t="str">
            <v>Richard Irvine (RIIR1)</v>
          </cell>
          <cell r="D475" t="str">
            <v>4/30/2018 5:20:48 PM</v>
          </cell>
          <cell r="E475" t="str">
            <v>MAR: Monthly Activity Return</v>
          </cell>
          <cell r="F475" t="str">
            <v>"The monthly activity collection is the primary aggregate source of inpatient and outpatient (including referrals) activity data. It is used to monitor changes in activity levels and to inform NHS planning. Statistics are classed as Official Statistics and are published monthly with an accompanying statistical press notice. The data, statistical press notice and guidance are available at:_x000D_
https://www.england.nhs.uk/statistics/statistical-work-areas/hospital-activity/monthly-hospital-activity/_x000D_
_x000D_
Related links: _x000D_
https://www.england.nhs.uk/deliver-forward-view/_x000D_
https://www.gov.uk/government/publications/nhs-mandate-2016-to-2017_x000D_
https://www.gov.uk/government/publications/supplements-to-the-nhs-constitution-for-england</v>
          </cell>
          <cell r="G475">
            <v>43221</v>
          </cell>
          <cell r="I475" t="str">
            <v>Relating to non- confidential/ non- personal data</v>
          </cell>
          <cell r="J475" t="str">
            <v>Data Collection Service P0449/06</v>
          </cell>
          <cell r="K475" t="str">
            <v>Richard Irvine ( RIIR1 )</v>
          </cell>
          <cell r="L475" t="str">
            <v>Anna Cale ( ANCA7 )</v>
          </cell>
          <cell r="AA475" t="str">
            <v>Yes</v>
          </cell>
          <cell r="AB475" t="str">
            <v>Yes</v>
          </cell>
          <cell r="AC475" t="str">
            <v>No</v>
          </cell>
          <cell r="AF475" t="str">
            <v>Yes</v>
          </cell>
          <cell r="AG475" t="str">
            <v>No</v>
          </cell>
          <cell r="AH475" t="e">
            <v>#N/A</v>
          </cell>
        </row>
        <row r="476">
          <cell r="A476" t="str">
            <v>IAR0000695</v>
          </cell>
          <cell r="B476">
            <v>3</v>
          </cell>
          <cell r="C476" t="str">
            <v>Daniel O'Neill (DAON1)</v>
          </cell>
          <cell r="D476" t="str">
            <v>5/15/2018 10:51:01 AM</v>
          </cell>
          <cell r="E476" t="str">
            <v>GP Connect Test Demonstrator</v>
          </cell>
          <cell r="F476" t="str">
            <v>GP Connect maintain a test demonstrator to enable potential system suppliers to independently test their developments to each of the GP Connect specifications. _x000D_
_x000D_
Only test data is used. No real data is used or held.</v>
          </cell>
          <cell r="G476">
            <v>42614</v>
          </cell>
          <cell r="I476" t="str">
            <v>Relating to non- confidential/ non- personal data</v>
          </cell>
          <cell r="J476" t="str">
            <v>GPSoC GP Connect P0518/02</v>
          </cell>
          <cell r="K476" t="str">
            <v>Daniel O'Neill ( DAON1 )</v>
          </cell>
          <cell r="AA476" t="str">
            <v>Yes</v>
          </cell>
          <cell r="AB476" t="str">
            <v>Yes</v>
          </cell>
          <cell r="AC476" t="str">
            <v>Yes</v>
          </cell>
          <cell r="AD476" t="str">
            <v>8 years</v>
          </cell>
          <cell r="AF476" t="str">
            <v>No</v>
          </cell>
          <cell r="AG476" t="str">
            <v>No</v>
          </cell>
          <cell r="AH476" t="e">
            <v>#N/A</v>
          </cell>
        </row>
        <row r="477">
          <cell r="A477" t="str">
            <v>IAR0000696</v>
          </cell>
          <cell r="B477">
            <v>2</v>
          </cell>
          <cell r="C477" t="str">
            <v>Abdullah Bismillah (ABBI1)</v>
          </cell>
          <cell r="D477" t="str">
            <v>5/14/2018 12:01:45 PM</v>
          </cell>
          <cell r="E477" t="str">
            <v>Data, Insights &amp; Statistics (DIS) Customer Satisfaction Survey</v>
          </cell>
          <cell r="F477" t="str">
            <v>The Information Asset is a customer satisfaction survey consisting of a few short questions (in the form of a web link) tagged on the end of responses sent to customers by portfolio areas within DIS who have asked a question or requested a piece of analysis. The questionnaire asks customers to rate their experience on a scale of 1 to 5.</v>
          </cell>
          <cell r="G477">
            <v>42962</v>
          </cell>
          <cell r="I477" t="str">
            <v>Of a confidential or personal nature relating to patients, service users or the public</v>
          </cell>
          <cell r="J477" t="str">
            <v>Data and Integration Support Activities P0400/03</v>
          </cell>
          <cell r="K477" t="str">
            <v>Abdullah Bismillah ( ABBI1 )</v>
          </cell>
          <cell r="M477" t="str">
            <v>Other (Please specify)</v>
          </cell>
          <cell r="N477" t="str">
            <v>Personal data will only be used in circumstances where customers have asked a question or given negative feedback. The data will be used to show that their response is not falling into a black hole and we will work to provide a satisfactory resolution.</v>
          </cell>
          <cell r="P477" t="str">
            <v>Data Controller</v>
          </cell>
          <cell r="S477" t="str">
            <v>The data subject has given consent to the processing of his or her personal data for one or more specific purposes</v>
          </cell>
          <cell r="V477" t="str">
            <v>Yes</v>
          </cell>
          <cell r="W477" t="str">
            <v>No</v>
          </cell>
          <cell r="X477" t="str">
            <v>Yes</v>
          </cell>
          <cell r="Y477" t="str">
            <v>No</v>
          </cell>
          <cell r="Z477" t="str">
            <v>No</v>
          </cell>
          <cell r="AA477" t="str">
            <v>Yes</v>
          </cell>
          <cell r="AB477" t="str">
            <v>Yes</v>
          </cell>
          <cell r="AC477" t="str">
            <v>Yes</v>
          </cell>
          <cell r="AD477" t="str">
            <v>Exception (Please specify)</v>
          </cell>
          <cell r="AE477" t="str">
            <v>3 Months</v>
          </cell>
          <cell r="AF477" t="str">
            <v>No</v>
          </cell>
          <cell r="AG477" t="str">
            <v>No</v>
          </cell>
          <cell r="AH477" t="str">
            <v>IAR0000696</v>
          </cell>
        </row>
        <row r="478">
          <cell r="A478" t="str">
            <v>IAR0000697</v>
          </cell>
          <cell r="B478">
            <v>3</v>
          </cell>
          <cell r="C478" t="str">
            <v>Christopher Lowe (CHLO10)</v>
          </cell>
          <cell r="D478">
            <v>43348.407835648148</v>
          </cell>
          <cell r="E478" t="str">
            <v>GP Data Collection and Payments System Access Management Approved User List</v>
          </cell>
          <cell r="F478" t="str">
            <v>A list of NHS Digital and NHS England employees, including name, email address and employing organisation, who have or have had access to GPET-Q, SSRS reporting tool or CQRS is added to, reviewed and amended on a regular basis as appropriate to provide an audit trail for the three systems.</v>
          </cell>
          <cell r="G478">
            <v>42887</v>
          </cell>
          <cell r="I478" t="str">
            <v>Of a confidential or personal nature relating to patients, service users or the public</v>
          </cell>
          <cell r="J478" t="str">
            <v>Integration P0046/04</v>
          </cell>
          <cell r="K478" t="str">
            <v>Robert Newton ( RONE1 )</v>
          </cell>
          <cell r="L478" t="str">
            <v>Jyoti Kareer ( JOKA1 ),Max Khalid ( MAKH ),Rabina Bibi ( RABB ),Prince Ofori-Kuragu ( PROF1 ),Samuel Bolas ( SABO1 ),Melnisha Davids ( MEDA )</v>
          </cell>
          <cell r="M478" t="str">
            <v>Not sure, Recording, Storage</v>
          </cell>
          <cell r="O478" t="str">
            <v>Additional functions (s.270 of Health and Social Care Act 2012)</v>
          </cell>
          <cell r="P478" t="str">
            <v>Data Controller</v>
          </cell>
          <cell r="S478" t="str">
            <v>Processing is necessary for the performance of a task carried out in the public interest or in the exercise of official authority vested in the controller</v>
          </cell>
          <cell r="V478" t="str">
            <v>Yes</v>
          </cell>
          <cell r="W478" t="str">
            <v>No</v>
          </cell>
          <cell r="X478" t="str">
            <v>Yes</v>
          </cell>
          <cell r="Y478" t="str">
            <v>No</v>
          </cell>
          <cell r="Z478" t="str">
            <v>No</v>
          </cell>
          <cell r="AA478" t="str">
            <v>Yes</v>
          </cell>
          <cell r="AB478" t="str">
            <v>Yes</v>
          </cell>
          <cell r="AC478" t="str">
            <v>Yes</v>
          </cell>
          <cell r="AD478" t="str">
            <v>8 years</v>
          </cell>
          <cell r="AF478" t="str">
            <v>No</v>
          </cell>
          <cell r="AH478" t="str">
            <v>IAR0000697</v>
          </cell>
        </row>
        <row r="479">
          <cell r="A479" t="str">
            <v>IAR0000698</v>
          </cell>
          <cell r="B479">
            <v>3</v>
          </cell>
          <cell r="C479" t="str">
            <v>Noela Almeida (NOAL1)</v>
          </cell>
          <cell r="D479">
            <v>43378.390613425923</v>
          </cell>
          <cell r="E479" t="str">
            <v xml:space="preserve">Google Analytics </v>
          </cell>
          <cell r="F479" t="str">
            <v>Web analysis tool for measuring user interaction and engagement with the NHS Digital website.</v>
          </cell>
          <cell r="G479">
            <v>42614</v>
          </cell>
          <cell r="I479" t="str">
            <v>Of a confidential or personal nature relating to patients, service users or the public</v>
          </cell>
          <cell r="J479" t="str">
            <v>NHS Digital Corporate Website Phase 2 P0549/01</v>
          </cell>
          <cell r="K479" t="str">
            <v>Roger Donald ( RODO2 )</v>
          </cell>
          <cell r="M479" t="str">
            <v>Other (Please specify)</v>
          </cell>
          <cell r="N479" t="str">
            <v xml:space="preserve">2013 Direction </v>
          </cell>
          <cell r="P479" t="str">
            <v>Data Processor</v>
          </cell>
          <cell r="U479" t="str">
            <v>Unknown</v>
          </cell>
          <cell r="W479" t="str">
            <v>No</v>
          </cell>
          <cell r="X479" t="str">
            <v>Yes</v>
          </cell>
          <cell r="Y479" t="str">
            <v>No</v>
          </cell>
          <cell r="Z479" t="str">
            <v>No</v>
          </cell>
          <cell r="AA479" t="str">
            <v>Yes</v>
          </cell>
          <cell r="AB479" t="str">
            <v>Yes</v>
          </cell>
          <cell r="AC479" t="str">
            <v>No</v>
          </cell>
          <cell r="AF479" t="str">
            <v>Yes</v>
          </cell>
          <cell r="AH479" t="e">
            <v>#N/A</v>
          </cell>
        </row>
        <row r="480">
          <cell r="A480" t="str">
            <v>IAR0000699</v>
          </cell>
          <cell r="B480">
            <v>3</v>
          </cell>
          <cell r="C480" t="str">
            <v>Emmanuel Kyei (EMKY1)</v>
          </cell>
          <cell r="D480">
            <v>43195.600462962961</v>
          </cell>
          <cell r="E480" t="str">
            <v>Brightcove</v>
          </cell>
          <cell r="F480" t="str">
            <v>Brightcove Gallery provides a full range of templates, available for a variety of use cases such as product showcases, live events, and internal communications. With 10+ stunning templates, over 100 customizable styles and the ability to customize colors and designs, Gallery lets you match your site to your own brand’s look and feel.</v>
          </cell>
          <cell r="G480">
            <v>43101</v>
          </cell>
          <cell r="I480" t="str">
            <v>Relating to non- confidential/ non- personal data</v>
          </cell>
          <cell r="J480" t="str">
            <v>NHS-UK Activities P0460/01</v>
          </cell>
          <cell r="K480" t="str">
            <v>Andy Callow ( ANCA8 )</v>
          </cell>
          <cell r="L480" t="str">
            <v>Adriano Gazza ( ADGA1 ),Seph O'Connell ( SEOC1 ),Emmanuel Kyei ( EMKY1 )</v>
          </cell>
          <cell r="AA480" t="str">
            <v>Yes</v>
          </cell>
          <cell r="AB480" t="str">
            <v>Yes</v>
          </cell>
          <cell r="AC480" t="str">
            <v>No</v>
          </cell>
          <cell r="AD480" t="str">
            <v>Exception (Please specify)</v>
          </cell>
          <cell r="AE480" t="str">
            <v>No personal data</v>
          </cell>
          <cell r="AF480" t="str">
            <v>Yes</v>
          </cell>
          <cell r="AG480" t="str">
            <v>No</v>
          </cell>
          <cell r="AH480" t="e">
            <v>#N/A</v>
          </cell>
        </row>
        <row r="481">
          <cell r="A481" t="str">
            <v>IAR0000700</v>
          </cell>
          <cell r="B481">
            <v>8</v>
          </cell>
          <cell r="C481" t="str">
            <v>Michael McEvoy (MIMC56)</v>
          </cell>
          <cell r="D481">
            <v>43317.441759259258</v>
          </cell>
          <cell r="E481" t="str">
            <v>Financial Transaction Processing (SBS/Tagetik)</v>
          </cell>
          <cell r="F481" t="str">
            <v>Processing of personal payroll information within the above systems to allow budgeting, forecasting and accounting of resources within the organisation_x000D_
Processing of personal supplier &amp; customer information (including bank accounts) within the above systems to enable payment of supplier invoices and receipt of customer payments and also to allow budgeting, forecasting and accounting of resources within the organisation</v>
          </cell>
          <cell r="G481">
            <v>41365</v>
          </cell>
          <cell r="H481">
            <v>43922</v>
          </cell>
          <cell r="I481" t="str">
            <v>Other confidential or personal data (e.g. finance or contracts etc)</v>
          </cell>
          <cell r="J481" t="str">
            <v>Finance Activities P0382/03</v>
          </cell>
          <cell r="K481" t="str">
            <v>Michael McEvoy ( MIMC56 )</v>
          </cell>
          <cell r="L481" t="str">
            <v>Susan Heywood ( SUHE8 ),Duncan Boud ( DUBO1 ),Kai Moorhead ( KAMO )</v>
          </cell>
          <cell r="M481" t="str">
            <v>Dissemination or otherwise making available, Organisation, Recording, Restriction, Storage, Structuring, Use</v>
          </cell>
          <cell r="O481" t="str">
            <v>Other (Please specify)</v>
          </cell>
          <cell r="P481" t="str">
            <v>Data Controller</v>
          </cell>
          <cell r="S481" t="str">
            <v>Processing is necessary for compliance with a legal obligation to which the controller is subject</v>
          </cell>
          <cell r="V481" t="str">
            <v>Yes</v>
          </cell>
          <cell r="W481" t="str">
            <v>No</v>
          </cell>
          <cell r="X481" t="str">
            <v>Yes</v>
          </cell>
          <cell r="Y481" t="str">
            <v>No</v>
          </cell>
          <cell r="Z481" t="str">
            <v>Yes</v>
          </cell>
          <cell r="AA481" t="str">
            <v>Yes</v>
          </cell>
          <cell r="AB481" t="str">
            <v>Yes</v>
          </cell>
          <cell r="AC481" t="str">
            <v>Yes</v>
          </cell>
          <cell r="AD481" t="str">
            <v>Exception (Please specify)</v>
          </cell>
          <cell r="AE481" t="str">
            <v>Statutory Financial Regulations are 6 years. Kept for some long running programmes for 10 years</v>
          </cell>
          <cell r="AF481" t="str">
            <v>Yes</v>
          </cell>
          <cell r="AG481" t="str">
            <v>No</v>
          </cell>
          <cell r="AH481" t="str">
            <v>IAR0000700</v>
          </cell>
        </row>
        <row r="482">
          <cell r="A482" t="str">
            <v>IAR0000702</v>
          </cell>
          <cell r="B482">
            <v>1</v>
          </cell>
          <cell r="C482" t="str">
            <v>Richard Irvine (RIIR1)</v>
          </cell>
          <cell r="D482">
            <v>43195.416030092594</v>
          </cell>
          <cell r="E482" t="str">
            <v>Corporate Reference Data Library (Data Registers)</v>
          </cell>
          <cell r="F482" t="str">
            <v xml:space="preserve">The Corporate Reference Data Library (branded "NHS Digital Data Registers") is a collection of reference data that supports NHS Digital and the wider NHS system through use of consistent, standardised content. The corporate reference data library holds a wide variety of "look-up" tables, covering organisations, people, Data Dictionary content, terminologies, standards &amp; classifications, mappings, geography, postcodes, calendar and population data._x000D_
_x000D_
GDS Definition: “Registers are live lists of data, each managed by a custodian from within government. They represent the government’s approved version of that data.”_x000D_
_x000D_
A data register is a central store in an organisation where metadata definitions are held and maintained in a controlled method, including relationships with related metadata types. _x000D_
The objective is to ensure consistent definitions of data across time, between data repositories, between organisations or between processes. _x000D_
A data register stores data elements that include both semantics and representations._x000D_
_x000D_
A data register should be seem as distinct from a disease register (or registry), which is a special database that contains information about people diagnosed with a specific type of disease. </v>
          </cell>
          <cell r="G482">
            <v>43221</v>
          </cell>
          <cell r="I482" t="str">
            <v>Relating to non- confidential/ non- personal data</v>
          </cell>
          <cell r="J482" t="str">
            <v>Data Steward Service P0449/12</v>
          </cell>
          <cell r="K482" t="str">
            <v>Richard Irvine ( RIIR1 )</v>
          </cell>
          <cell r="L482" t="str">
            <v>Sandeep Manku ( SAMA7 )</v>
          </cell>
          <cell r="AA482" t="str">
            <v>Yes</v>
          </cell>
          <cell r="AB482" t="str">
            <v>Yes</v>
          </cell>
          <cell r="AC482" t="str">
            <v>No</v>
          </cell>
          <cell r="AF482" t="str">
            <v>Yes</v>
          </cell>
          <cell r="AH482" t="e">
            <v>#N/A</v>
          </cell>
        </row>
        <row r="483">
          <cell r="A483" t="str">
            <v>IAR0000703</v>
          </cell>
          <cell r="B483">
            <v>1</v>
          </cell>
          <cell r="C483" t="str">
            <v>Howard Pearson (HOPE1)</v>
          </cell>
          <cell r="D483">
            <v>43317.537592592591</v>
          </cell>
          <cell r="E483" t="str">
            <v>CareCERT Information Sharing Portal</v>
          </cell>
          <cell r="F483" t="str">
            <v>https://nww.carecertisp.digital.nhs.uk/display/CC/CareCERT+Information+Sharing+Portal+Home_x000D_
Welcome to the CareCERT Information Sharing Portal._x000D_
_x000D_
CareCERT Information Sharing Portal Home_x000D_
Please use the navigation menu available at the left side of this page to navigate between:_x000D_
•Threat Articles_x000D_
•Whitepapers_x000D_
•Best Practices</v>
          </cell>
          <cell r="G483">
            <v>42531</v>
          </cell>
          <cell r="I483" t="str">
            <v>Relating to non- confidential/ non- personal data</v>
          </cell>
          <cell r="J483" t="str">
            <v>National Cyber Security Programme P0567/03</v>
          </cell>
          <cell r="K483" t="str">
            <v>Howard Pearson ( HOPE1 )</v>
          </cell>
          <cell r="AA483" t="str">
            <v>No</v>
          </cell>
          <cell r="AB483" t="str">
            <v>No</v>
          </cell>
          <cell r="AC483" t="str">
            <v>No</v>
          </cell>
          <cell r="AF483" t="str">
            <v>Yes</v>
          </cell>
          <cell r="AG483" t="str">
            <v>No</v>
          </cell>
          <cell r="AH483" t="str">
            <v>IAR0000703</v>
          </cell>
        </row>
        <row r="484">
          <cell r="A484" t="str">
            <v>IAR0000704</v>
          </cell>
          <cell r="B484">
            <v>2</v>
          </cell>
          <cell r="C484" t="str">
            <v>Stuart Richardson (STRI1)</v>
          </cell>
          <cell r="D484">
            <v>43348.450520833336</v>
          </cell>
          <cell r="E484" t="str">
            <v>Pilot Adult Social Care Data</v>
          </cell>
          <cell r="F484" t="str">
            <v xml:space="preserve">Pilot, client-level data from certain Local Authorities relating to adults in receipt of Local Authority-funded social care services, including NHS Number, date of birth, postcode and information about care provision  </v>
          </cell>
          <cell r="G484">
            <v>43229</v>
          </cell>
          <cell r="I484" t="str">
            <v>Of a confidential or personal nature relating to patients, service users or the public</v>
          </cell>
          <cell r="J484" t="str">
            <v>DSfC SUS Live Service P0563/01</v>
          </cell>
          <cell r="K484" t="str">
            <v>Stuart Richardson ( STRI1 )</v>
          </cell>
          <cell r="M484" t="str">
            <v>Not sure</v>
          </cell>
          <cell r="O484" t="str">
            <v>Direction (s.254 of Health &amp;amp; Social Care Act 2012)</v>
          </cell>
          <cell r="P484" t="str">
            <v>Data Controller</v>
          </cell>
          <cell r="S484" t="str">
            <v>Processing is necessary for compliance with a legal obligation to which the controller is subject</v>
          </cell>
          <cell r="V484" t="str">
            <v>Yes</v>
          </cell>
          <cell r="W484" t="str">
            <v>Yes</v>
          </cell>
          <cell r="X484" t="str">
            <v>Yes</v>
          </cell>
          <cell r="Y484" t="str">
            <v>Yes</v>
          </cell>
          <cell r="Z484" t="str">
            <v>Yes</v>
          </cell>
          <cell r="AA484" t="str">
            <v>Yes</v>
          </cell>
          <cell r="AB484" t="str">
            <v>Yes</v>
          </cell>
          <cell r="AC484" t="str">
            <v>Yes</v>
          </cell>
          <cell r="AD484" t="str">
            <v>20 years</v>
          </cell>
          <cell r="AF484" t="str">
            <v>No</v>
          </cell>
          <cell r="AG484" t="str">
            <v>No</v>
          </cell>
          <cell r="AH484" t="str">
            <v>IAR0000704</v>
          </cell>
        </row>
        <row r="485">
          <cell r="A485" t="str">
            <v>IAR0000705</v>
          </cell>
          <cell r="B485">
            <v>3</v>
          </cell>
          <cell r="C485" t="str">
            <v>Kathryn Anderson (KAAN3)</v>
          </cell>
          <cell r="D485" t="str">
            <v>5/16/2018 12:00:28 PM</v>
          </cell>
          <cell r="E485" t="str">
            <v>TO BE DELETED - SNOMED CT in Primary Care Newsletter Mailing List</v>
          </cell>
          <cell r="F485" t="str">
            <v>A mailing list of individuals interested in receiving updates and information about the SNOMED CT in Primary Care Project. The individuals are mostly stakeholders from CCGs and GP Practices but they may also work in other settings, e.g. universities, private health/data companies._x000D_
Individuals records are stored in the NHS Digital CRM system (Dynamics) and have a note on their record that they are on the SNOMED CT in Primary Care mailing list.</v>
          </cell>
          <cell r="G485">
            <v>43145</v>
          </cell>
          <cell r="H485">
            <v>43553</v>
          </cell>
          <cell r="I485" t="str">
            <v>Of a confidential or personal nature relating to patients, service users or the public</v>
          </cell>
          <cell r="J485" t="str">
            <v>SNOMED CT in Primary Care Activities P0422/01</v>
          </cell>
          <cell r="K485" t="str">
            <v>Helen Beecroft ( HEBE1 )</v>
          </cell>
          <cell r="M485" t="str">
            <v>Not sure</v>
          </cell>
          <cell r="O485" t="str">
            <v>Not sure</v>
          </cell>
          <cell r="P485" t="str">
            <v>Not sure</v>
          </cell>
          <cell r="W485" t="str">
            <v>No</v>
          </cell>
          <cell r="X485" t="str">
            <v>No</v>
          </cell>
          <cell r="Y485" t="str">
            <v>No</v>
          </cell>
          <cell r="Z485" t="str">
            <v>No</v>
          </cell>
          <cell r="AA485" t="str">
            <v>Not sure</v>
          </cell>
          <cell r="AB485" t="str">
            <v>Yes</v>
          </cell>
          <cell r="AC485" t="str">
            <v>Not sure</v>
          </cell>
          <cell r="AF485" t="str">
            <v>No</v>
          </cell>
          <cell r="AH485" t="e">
            <v>#N/A</v>
          </cell>
        </row>
        <row r="486">
          <cell r="A486" t="str">
            <v>IAR0000706</v>
          </cell>
          <cell r="B486">
            <v>2</v>
          </cell>
          <cell r="C486" t="str">
            <v>Tony Childs (TOCH1)</v>
          </cell>
          <cell r="D486">
            <v>43409.492106481484</v>
          </cell>
          <cell r="E486" t="str">
            <v>NASCIS</v>
          </cell>
          <cell r="F486" t="str">
            <v xml:space="preserve">NASCIS is a collection of data, tools and resources designed to meet the varied needs of service planners, managers, researchers and policy makers amongst many others. _x000D_
_x000D_
How is NASCIS delivered?_x000D_
Online through this portal. Via this service, users will have access to: _x000D_
_x000D_
A suite of tools and resources, which enable effective and timely analysis of Social Care data to aid activities such as planning, performance management and service improvement. Specifically: _x000D_
_x000D_
our online analytical processor: Providing quick, easy and flexible access to a wide range of social care information – enabling you to use an authoritative, common set of data for performance management and benchmarking purposes. _x000D_
standard reports: Showing the different elements of adult social care data in a range of comparative, thematic and profile reports. _x000D_
external tools: Providing links to externally developed tools from other sources to assist you in delivering the optimum service. These include, Projecting Older People Population Information (POPPI); Projecting Adult Needs and Service Information (PANSI); Forecasting Length of Stay and Cost (FLoSC) developed by the Care Service Efficiency Delivery (CSED) programme _x000D_
the NASCIS Library: Your intuitive, intelligent search facility that focuses on nearly 200 carefully selected social care and health web resources. _x000D_
latest key documents: Keeping you up to date with what is emerging in the field of social care _x000D_
useful links: Providing easy to access links to all principal social care agencies and associated bodies </v>
          </cell>
          <cell r="G486">
            <v>40269</v>
          </cell>
          <cell r="H486">
            <v>42643</v>
          </cell>
          <cell r="I486" t="str">
            <v>Relating to non- confidential/ non- personal data</v>
          </cell>
          <cell r="J486" t="str">
            <v>Social Care Statistics Activities P0274/01</v>
          </cell>
          <cell r="K486" t="str">
            <v>Tony Childs ( TOCH1 )</v>
          </cell>
          <cell r="L486" t="str">
            <v>Robyn Wilson ( ROWI4 )</v>
          </cell>
          <cell r="AA486" t="str">
            <v>Yes</v>
          </cell>
          <cell r="AB486" t="str">
            <v>Yes</v>
          </cell>
          <cell r="AC486" t="str">
            <v>Yes</v>
          </cell>
          <cell r="AD486" t="str">
            <v>3 years</v>
          </cell>
          <cell r="AF486" t="str">
            <v>Yes</v>
          </cell>
          <cell r="AH486" t="e">
            <v>#N/A</v>
          </cell>
        </row>
        <row r="487">
          <cell r="A487" t="str">
            <v>IAR0000707</v>
          </cell>
          <cell r="B487">
            <v>3</v>
          </cell>
          <cell r="C487" t="str">
            <v>Kathryn Anderson (KAAN3)</v>
          </cell>
          <cell r="D487" t="str">
            <v>5/16/2018 10:24:14 AM</v>
          </cell>
          <cell r="E487" t="str">
            <v>NHS Pathways Electronic Booking System</v>
          </cell>
          <cell r="F487" t="str">
            <v>The NHS Pathways Electronic Booking System allows 111/999 telephony triage providers the ability to easily book their staff onto NHS Pathways training courses.</v>
          </cell>
          <cell r="G487">
            <v>43231</v>
          </cell>
          <cell r="I487" t="str">
            <v>Of a confidential or personal nature relating to staff</v>
          </cell>
          <cell r="J487" t="str">
            <v>Pathways Core Product - 111-999-OOHs P0029/13</v>
          </cell>
          <cell r="K487" t="str">
            <v>Mandy Williams ( MAWI5 )</v>
          </cell>
          <cell r="L487" t="str">
            <v>Scott Denton ( SCDE1 )</v>
          </cell>
          <cell r="M487" t="str">
            <v>Recording, Retrieval, Storage, Use</v>
          </cell>
          <cell r="O487" t="str">
            <v>Additional functions (s.270 of Health and Social Care Act 2012)</v>
          </cell>
          <cell r="P487" t="str">
            <v>Joint Data Controller</v>
          </cell>
          <cell r="V487" t="str">
            <v>Yes</v>
          </cell>
          <cell r="W487" t="str">
            <v>No</v>
          </cell>
          <cell r="X487" t="str">
            <v>Yes</v>
          </cell>
          <cell r="Y487" t="str">
            <v>No</v>
          </cell>
          <cell r="Z487" t="str">
            <v>No</v>
          </cell>
          <cell r="AA487" t="str">
            <v>Yes</v>
          </cell>
          <cell r="AB487" t="str">
            <v>Yes</v>
          </cell>
          <cell r="AC487" t="str">
            <v>Yes</v>
          </cell>
          <cell r="AD487" t="str">
            <v>8 years</v>
          </cell>
          <cell r="AF487" t="str">
            <v>No</v>
          </cell>
          <cell r="AG487" t="str">
            <v>No</v>
          </cell>
          <cell r="AH487" t="str">
            <v>IAR0000707</v>
          </cell>
        </row>
        <row r="488">
          <cell r="A488" t="str">
            <v>IAR0000708</v>
          </cell>
          <cell r="B488">
            <v>6</v>
          </cell>
          <cell r="C488" t="str">
            <v>Daniel Auld (DAAU2)</v>
          </cell>
          <cell r="D488" t="str">
            <v>5/21/2018 11:24:35 AM</v>
          </cell>
          <cell r="E488" t="str">
            <v>GPSoC SharePoint Site</v>
          </cell>
          <cell r="F488" t="str">
            <v>SharePoint site used for both internal and external use to store information relating to the procurement for GPSoC Framework and principle and subsidiary supplier deliverables.</v>
          </cell>
          <cell r="G488">
            <v>42949</v>
          </cell>
          <cell r="I488" t="str">
            <v>Other confidential or personal data (e.g. finance or contracts etc)</v>
          </cell>
          <cell r="J488" t="str">
            <v>GPSoC Services and Framework inclu Continuity Activities P0568/01</v>
          </cell>
          <cell r="K488" t="str">
            <v>Fraser Carlisle ( FRCA )</v>
          </cell>
          <cell r="L488" t="str">
            <v>David Heaslet ( DAHE2 ),Daniel Auld ( DAAU2 )</v>
          </cell>
          <cell r="M488" t="str">
            <v>Organisation, Recording, Retrieval, Storage</v>
          </cell>
          <cell r="O488" t="str">
            <v>Additional functions (s.270 of Health and Social Care Act 2012)</v>
          </cell>
          <cell r="P488" t="str">
            <v>Joint Data Controller</v>
          </cell>
          <cell r="Q488" t="str">
            <v>Other (Please specify)</v>
          </cell>
          <cell r="R488" t="str">
            <v>GP System Suppliers</v>
          </cell>
          <cell r="S488" t="str">
            <v>Processing is necessary for the performance of a task carried out in the public interest or in the exercise of official authority vested in the controller</v>
          </cell>
          <cell r="V488" t="str">
            <v>Yes</v>
          </cell>
          <cell r="W488" t="str">
            <v>No</v>
          </cell>
          <cell r="X488" t="str">
            <v>Yes</v>
          </cell>
          <cell r="Y488" t="str">
            <v>No</v>
          </cell>
          <cell r="Z488" t="str">
            <v>No</v>
          </cell>
          <cell r="AA488" t="str">
            <v>Yes</v>
          </cell>
          <cell r="AB488" t="str">
            <v>Yes</v>
          </cell>
          <cell r="AC488" t="str">
            <v>Yes</v>
          </cell>
          <cell r="AD488" t="str">
            <v>8 years</v>
          </cell>
          <cell r="AF488" t="str">
            <v>Yes</v>
          </cell>
          <cell r="AH488" t="str">
            <v>IAR0000708</v>
          </cell>
        </row>
        <row r="489">
          <cell r="A489" t="str">
            <v>IAR0000709</v>
          </cell>
          <cell r="B489">
            <v>2</v>
          </cell>
          <cell r="C489" t="str">
            <v>Seph O'Connell (SEOC1)</v>
          </cell>
          <cell r="D489" t="str">
            <v>5/18/2018 1:37:59 PM</v>
          </cell>
          <cell r="E489" t="str">
            <v>NHS.UK - User Research</v>
          </cell>
          <cell r="G489">
            <v>43238</v>
          </cell>
          <cell r="I489" t="str">
            <v>Of a confidential or personal nature relating to patients, service users or the public</v>
          </cell>
          <cell r="J489" t="str">
            <v>NHS Choices Live Service (MVS) P0460/04</v>
          </cell>
          <cell r="K489" t="str">
            <v>Andy Callow ( ANCA8 )</v>
          </cell>
          <cell r="L489" t="str">
            <v>Seph O'Connell ( SEOC1 ),Gemma Holland ( GEHO1 ),Emmanuel Kyei ( EMKY1 )</v>
          </cell>
          <cell r="M489" t="str">
            <v>Consultation, Disclosure by transmission, Recording, Retrieval, Storage, Use</v>
          </cell>
          <cell r="O489" t="str">
            <v>Other (Please specify)</v>
          </cell>
          <cell r="P489" t="str">
            <v>Data Controller</v>
          </cell>
          <cell r="S489" t="str">
            <v>Processing is necessary for the performance of a task carried out in the public interest or in the exercise of official authority vested in the controller, The data subject has given consent to the processing of his or her personal data for one or more specific purposes</v>
          </cell>
          <cell r="V489" t="str">
            <v>No</v>
          </cell>
          <cell r="W489" t="str">
            <v>No</v>
          </cell>
          <cell r="X489" t="str">
            <v>Yes</v>
          </cell>
          <cell r="Y489" t="str">
            <v>No</v>
          </cell>
          <cell r="Z489" t="str">
            <v>No</v>
          </cell>
          <cell r="AA489" t="str">
            <v>Yes</v>
          </cell>
          <cell r="AB489" t="str">
            <v>Yes</v>
          </cell>
          <cell r="AC489" t="str">
            <v>Not sure</v>
          </cell>
          <cell r="AF489" t="str">
            <v>No</v>
          </cell>
          <cell r="AH489" t="e">
            <v>#N/A</v>
          </cell>
        </row>
        <row r="490">
          <cell r="A490" t="str">
            <v>IAR0000710</v>
          </cell>
          <cell r="B490">
            <v>1</v>
          </cell>
          <cell r="C490" t="str">
            <v>Richard Irvine (RIIR1)</v>
          </cell>
          <cell r="D490" t="str">
            <v>5/22/2018 9:22:29 AM</v>
          </cell>
          <cell r="E490" t="str">
            <v>Ambulance Clinical Outcomes (AmbCO)</v>
          </cell>
          <cell r="F490" t="str">
            <v>Along with Ambulance Systems Indicators (AmbSYS), Ambulance Clinical Outcomes (AmbCO) comprises the NHS England Ambulance Quality Indicators (AQI) monthly publication at: www.england.nhs.uk/statistics/statistical-work-areas/ambulance-quality-indicators.  _x000D_
The AQI are for:_x000D_
• Ambulance Services to manage the service they provide;_x000D_
• NHS England and NHS Improvement to monitor the service, and respond to enquiries from the media and the public;_x000D_
• Department of Health and Social Care (DHSC) to brief ministers on performance and account to Parliament;_x000D_
• Parliament, the media and the public to hold the public service organisations to account;_x000D_
• Clinical Commissioning Groups to commission services.</v>
          </cell>
          <cell r="G490">
            <v>43252</v>
          </cell>
          <cell r="I490" t="str">
            <v>Relating to non- confidential/ non- personal data</v>
          </cell>
          <cell r="J490" t="str">
            <v>Data Collection Service P0449/06</v>
          </cell>
          <cell r="K490" t="str">
            <v>Richard Irvine ( RIIR1 )</v>
          </cell>
          <cell r="L490" t="str">
            <v>Anna Cale ( ANCA7 )</v>
          </cell>
          <cell r="AA490" t="str">
            <v>Yes</v>
          </cell>
          <cell r="AB490" t="str">
            <v>Yes</v>
          </cell>
          <cell r="AC490" t="str">
            <v>No</v>
          </cell>
          <cell r="AF490" t="str">
            <v>Yes</v>
          </cell>
          <cell r="AH490" t="e">
            <v>#N/A</v>
          </cell>
        </row>
        <row r="491">
          <cell r="A491" t="str">
            <v>IAR0000711</v>
          </cell>
          <cell r="B491">
            <v>1</v>
          </cell>
          <cell r="C491" t="str">
            <v>Richard Irvine (RIIR1)</v>
          </cell>
          <cell r="D491" t="str">
            <v>5/22/2018 9:24:27 AM</v>
          </cell>
          <cell r="E491" t="str">
            <v>Quarterly Child Immunisation (ChildIM2)</v>
          </cell>
          <cell r="F491" t="str">
            <v xml:space="preserve">This quarterly collection reports on the immunisation coverage for three cohort age groups; 12 months, 24 months and 5 years.  These are management information, aggregate information collated and used in the normal course of business to inform operational delivery or the management of organisational performance. _x000D_
The following items of information are currently submitted; _x000D_
• DTaP/IPV/Hib 12 &amp; 24 month_x000D_
• MenC Primary 12 &amp; 24 month &amp; 5 year_x000D_
• Hib Primary 5 year_x000D_
• PCV primary 12 month &amp; 5 year_x000D_
• MMR 1 24 month &amp; 5 year_x000D_
• Hib/MenC booster 24 month &amp; 5 year_x000D_
• PCV booster 24 month_x000D_
• DTaP/IPV booster 5 year_x000D_
• DTaP/Polio 5 year_x000D_
• Pertussis 5 year_x000D_
• MMR 2 5 year_x000D_
• HepB 12 &amp; 24 month_x000D_
The collection is an interim collection until the Children and Young People's Health Services (CYPHS) data set (being renamed the Community Services Data Set, CSDS) is able to report on childhood immunisations. The collection is designed to reflect the PHE COVER collection, and will need a small number of changes to stay in line with this collection due to changes in the immunisation schedule. </v>
          </cell>
          <cell r="G491">
            <v>43252</v>
          </cell>
          <cell r="I491" t="str">
            <v>Relating to non- confidential/ non- personal data</v>
          </cell>
          <cell r="J491" t="str">
            <v>Data Collection Service P0449/06</v>
          </cell>
          <cell r="K491" t="str">
            <v>Richard Irvine ( RIIR1 )</v>
          </cell>
          <cell r="L491" t="str">
            <v>Anna Cale ( ANCA7 )</v>
          </cell>
          <cell r="AA491" t="str">
            <v>Yes</v>
          </cell>
          <cell r="AB491" t="str">
            <v>Yes</v>
          </cell>
          <cell r="AC491" t="str">
            <v>No</v>
          </cell>
          <cell r="AF491" t="str">
            <v>Yes</v>
          </cell>
          <cell r="AH491" t="e">
            <v>#N/A</v>
          </cell>
        </row>
        <row r="492">
          <cell r="A492" t="str">
            <v>IAR0000712</v>
          </cell>
          <cell r="B492">
            <v>1</v>
          </cell>
          <cell r="C492" t="str">
            <v>Ross Thornton (ROTH1)</v>
          </cell>
          <cell r="D492" t="str">
            <v>5/23/2018 9:17:47 AM</v>
          </cell>
          <cell r="E492" t="str">
            <v>UK Caldicott Guardian Council Mailing List</v>
          </cell>
          <cell r="F492" t="str">
            <v>The Caldicott Guardian mailing list is provided by ODS (sourced from the Caldicott Guardian Register) and used by the UK Caldicott Guardian Council (UKCGC) to contact Caldicott Guardians across health and care.</v>
          </cell>
          <cell r="G492">
            <v>36495</v>
          </cell>
          <cell r="I492" t="str">
            <v>Relating to non- confidential/ non- personal data</v>
          </cell>
          <cell r="J492" t="str">
            <v>Office of the National Data Guardian P0550/01</v>
          </cell>
          <cell r="K492" t="str">
            <v>Ross Thornton ( ROTH1 )</v>
          </cell>
          <cell r="AA492" t="str">
            <v>Yes</v>
          </cell>
          <cell r="AB492" t="str">
            <v>No</v>
          </cell>
          <cell r="AC492" t="str">
            <v>No</v>
          </cell>
          <cell r="AF492" t="str">
            <v>No</v>
          </cell>
          <cell r="AH492" t="e">
            <v>#N/A</v>
          </cell>
        </row>
        <row r="493">
          <cell r="A493"/>
          <cell r="B493"/>
          <cell r="C493"/>
          <cell r="D493"/>
          <cell r="E493"/>
          <cell r="F493"/>
          <cell r="G493"/>
          <cell r="H493"/>
          <cell r="I493"/>
          <cell r="J493"/>
          <cell r="K493"/>
          <cell r="L493"/>
          <cell r="M493"/>
          <cell r="N493"/>
          <cell r="O493"/>
          <cell r="P493"/>
          <cell r="Q493"/>
          <cell r="R493"/>
          <cell r="S493"/>
          <cell r="T493"/>
          <cell r="U493"/>
          <cell r="V493"/>
          <cell r="W493"/>
          <cell r="X493"/>
          <cell r="Y493"/>
          <cell r="Z493"/>
          <cell r="AA493"/>
          <cell r="AB493"/>
          <cell r="AC493"/>
          <cell r="AD493"/>
          <cell r="AE493"/>
          <cell r="AF493"/>
          <cell r="AH493" t="e">
            <v>#N/A</v>
          </cell>
        </row>
        <row r="494">
          <cell r="A494"/>
          <cell r="B494"/>
          <cell r="C494"/>
          <cell r="D494"/>
          <cell r="E494"/>
          <cell r="F494"/>
          <cell r="G494"/>
          <cell r="H494"/>
          <cell r="I494"/>
          <cell r="J494"/>
          <cell r="K494"/>
          <cell r="L494"/>
          <cell r="M494"/>
          <cell r="N494"/>
          <cell r="O494"/>
          <cell r="P494"/>
          <cell r="Q494"/>
          <cell r="R494"/>
          <cell r="S494"/>
          <cell r="T494"/>
          <cell r="U494"/>
          <cell r="V494"/>
          <cell r="W494"/>
          <cell r="X494"/>
          <cell r="Y494"/>
          <cell r="Z494"/>
          <cell r="AA494"/>
          <cell r="AB494"/>
          <cell r="AC494"/>
          <cell r="AD494"/>
          <cell r="AE494"/>
          <cell r="AF494"/>
          <cell r="AH494" t="e">
            <v>#N/A</v>
          </cell>
        </row>
        <row r="495">
          <cell r="A495"/>
          <cell r="B495"/>
          <cell r="C495"/>
          <cell r="D495"/>
          <cell r="E495"/>
          <cell r="F495"/>
          <cell r="G495"/>
          <cell r="H495"/>
          <cell r="I495"/>
          <cell r="J495"/>
          <cell r="K495"/>
          <cell r="L495"/>
          <cell r="M495"/>
          <cell r="N495"/>
          <cell r="O495"/>
          <cell r="P495"/>
          <cell r="Q495"/>
          <cell r="R495"/>
          <cell r="S495"/>
          <cell r="T495"/>
          <cell r="U495"/>
          <cell r="V495"/>
          <cell r="W495"/>
          <cell r="X495"/>
          <cell r="Y495"/>
          <cell r="Z495"/>
          <cell r="AA495"/>
          <cell r="AB495"/>
          <cell r="AC495"/>
          <cell r="AD495"/>
          <cell r="AE495"/>
          <cell r="AF495"/>
          <cell r="AH495" t="e">
            <v>#N/A</v>
          </cell>
        </row>
        <row r="496">
          <cell r="A496"/>
          <cell r="B496"/>
          <cell r="C496"/>
          <cell r="D496"/>
          <cell r="E496"/>
          <cell r="F496"/>
          <cell r="G496"/>
          <cell r="H496"/>
          <cell r="I496"/>
          <cell r="J496"/>
          <cell r="K496"/>
          <cell r="L496"/>
          <cell r="M496"/>
          <cell r="N496"/>
          <cell r="O496"/>
          <cell r="P496"/>
          <cell r="Q496"/>
          <cell r="R496"/>
          <cell r="S496"/>
          <cell r="T496"/>
          <cell r="U496"/>
          <cell r="V496"/>
          <cell r="W496"/>
          <cell r="X496"/>
          <cell r="Y496"/>
          <cell r="Z496"/>
          <cell r="AA496"/>
          <cell r="AB496"/>
          <cell r="AC496"/>
          <cell r="AD496"/>
          <cell r="AE496"/>
          <cell r="AF496"/>
          <cell r="AH496" t="e">
            <v>#N/A</v>
          </cell>
        </row>
        <row r="497">
          <cell r="A497"/>
          <cell r="B497"/>
          <cell r="C497"/>
          <cell r="D497"/>
          <cell r="E497"/>
          <cell r="F497"/>
          <cell r="G497"/>
          <cell r="H497"/>
          <cell r="I497"/>
          <cell r="J497"/>
          <cell r="K497"/>
          <cell r="L497"/>
          <cell r="M497"/>
          <cell r="N497"/>
          <cell r="O497"/>
          <cell r="P497"/>
          <cell r="Q497"/>
          <cell r="R497"/>
          <cell r="S497"/>
          <cell r="T497"/>
          <cell r="U497"/>
          <cell r="V497"/>
          <cell r="W497"/>
          <cell r="X497"/>
          <cell r="Y497"/>
          <cell r="Z497"/>
          <cell r="AA497"/>
          <cell r="AB497"/>
          <cell r="AC497"/>
          <cell r="AD497"/>
          <cell r="AE497"/>
          <cell r="AF497"/>
          <cell r="AH497" t="e">
            <v>#N/A</v>
          </cell>
        </row>
        <row r="498">
          <cell r="A498"/>
          <cell r="B498"/>
          <cell r="C498"/>
          <cell r="D498"/>
          <cell r="E498"/>
          <cell r="F498"/>
          <cell r="G498"/>
          <cell r="H498"/>
          <cell r="I498"/>
          <cell r="J498"/>
          <cell r="K498"/>
          <cell r="L498"/>
          <cell r="M498"/>
          <cell r="N498"/>
          <cell r="O498"/>
          <cell r="P498"/>
          <cell r="Q498"/>
          <cell r="R498"/>
          <cell r="S498"/>
          <cell r="T498"/>
          <cell r="U498"/>
          <cell r="V498"/>
          <cell r="W498"/>
          <cell r="X498"/>
          <cell r="Y498"/>
          <cell r="Z498"/>
          <cell r="AA498"/>
          <cell r="AB498"/>
          <cell r="AC498"/>
          <cell r="AD498"/>
          <cell r="AE498"/>
          <cell r="AF498"/>
          <cell r="AH498" t="e">
            <v>#N/A</v>
          </cell>
        </row>
        <row r="499">
          <cell r="A499"/>
          <cell r="B499"/>
          <cell r="C499"/>
          <cell r="D499"/>
          <cell r="E499"/>
          <cell r="F499"/>
          <cell r="G499"/>
          <cell r="H499"/>
          <cell r="I499"/>
          <cell r="J499"/>
          <cell r="K499"/>
          <cell r="L499"/>
          <cell r="M499"/>
          <cell r="N499"/>
          <cell r="O499"/>
          <cell r="P499"/>
          <cell r="Q499"/>
          <cell r="R499"/>
          <cell r="S499"/>
          <cell r="T499"/>
          <cell r="U499"/>
          <cell r="V499"/>
          <cell r="W499"/>
          <cell r="X499"/>
          <cell r="Y499"/>
          <cell r="Z499"/>
          <cell r="AA499"/>
          <cell r="AB499"/>
          <cell r="AC499"/>
          <cell r="AD499"/>
          <cell r="AE499"/>
          <cell r="AF499"/>
          <cell r="AH499" t="e">
            <v>#N/A</v>
          </cell>
        </row>
        <row r="500">
          <cell r="A500"/>
          <cell r="B500"/>
          <cell r="C500"/>
          <cell r="D500"/>
          <cell r="E500"/>
          <cell r="F500"/>
          <cell r="G500"/>
          <cell r="H500"/>
          <cell r="I500"/>
          <cell r="J500"/>
          <cell r="K500"/>
          <cell r="L500"/>
          <cell r="M500"/>
          <cell r="N500"/>
          <cell r="O500"/>
          <cell r="P500"/>
          <cell r="Q500"/>
          <cell r="R500"/>
          <cell r="S500"/>
          <cell r="T500"/>
          <cell r="U500"/>
          <cell r="V500"/>
          <cell r="W500"/>
          <cell r="X500"/>
          <cell r="Y500"/>
          <cell r="Z500"/>
          <cell r="AA500"/>
          <cell r="AB500"/>
          <cell r="AC500"/>
          <cell r="AD500"/>
          <cell r="AE500"/>
          <cell r="AF500"/>
          <cell r="AH500" t="e">
            <v>#N/A</v>
          </cell>
        </row>
        <row r="501">
          <cell r="A501" t="str">
            <v>IAR0000709</v>
          </cell>
          <cell r="B501">
            <v>2</v>
          </cell>
          <cell r="C501" t="str">
            <v>Seph O'Connell (SEOC1)</v>
          </cell>
          <cell r="D501">
            <v>43238.568054745403</v>
          </cell>
          <cell r="E501"/>
          <cell r="F501" t="str">
            <v>NHS.UK - User Research</v>
          </cell>
          <cell r="G501"/>
          <cell r="H501" t="str">
            <v>18/05/2018</v>
          </cell>
          <cell r="I501"/>
          <cell r="J501" t="str">
            <v>Of a confidential or personal nature relating to patients, service users or the public</v>
          </cell>
          <cell r="K501" t="str">
            <v>NHS Choices Live Service (MVS) P0460/04</v>
          </cell>
          <cell r="L501" t="str">
            <v>Andy Callow ( ANCA8 )</v>
          </cell>
          <cell r="M501" t="str">
            <v>Seph O'Connell ( SEOC1 ),Gemma Holland ( GEHO1 ),Emmanuel Kyei ( EMKY1 )</v>
          </cell>
          <cell r="N501" t="str">
            <v>Consultation, Disclosure by transmission, Recording, Retrieval, Storage, Use</v>
          </cell>
          <cell r="O501"/>
          <cell r="P501" t="str">
            <v>Other (Please specify)</v>
          </cell>
          <cell r="Q501" t="str">
            <v>Data Controller</v>
          </cell>
          <cell r="R501"/>
          <cell r="S501"/>
          <cell r="T501" t="str">
            <v>Processing is necessary for the performance of a task carried out in the public interest or in the exercise of official authority vested in the controller, The data subject has given consent to the processing of his or her personal data for one or more specific purposes</v>
          </cell>
          <cell r="U501"/>
          <cell r="V501"/>
          <cell r="W501" t="str">
            <v>No</v>
          </cell>
          <cell r="X501" t="str">
            <v>No</v>
          </cell>
          <cell r="Y501" t="str">
            <v>Yes</v>
          </cell>
          <cell r="Z501" t="str">
            <v>No</v>
          </cell>
          <cell r="AA501" t="str">
            <v>No</v>
          </cell>
          <cell r="AB501" t="str">
            <v>Yes</v>
          </cell>
          <cell r="AC501" t="str">
            <v>Yes</v>
          </cell>
          <cell r="AD501" t="str">
            <v>Not sure</v>
          </cell>
          <cell r="AE501"/>
          <cell r="AF501"/>
        </row>
        <row r="502">
          <cell r="A502" t="str">
            <v>IAR0000710</v>
          </cell>
          <cell r="B502">
            <v>1</v>
          </cell>
          <cell r="C502" t="str">
            <v>Richard Irvine (RIIR1)</v>
          </cell>
          <cell r="D502">
            <v>43242.3906166667</v>
          </cell>
          <cell r="E502"/>
          <cell r="F502" t="str">
            <v>Ambulance Clinical Outcomes (AmbCO)</v>
          </cell>
          <cell r="G502" t="str">
            <v>Along with Ambulance Systems Indicators (AmbSYS), Ambulance Clinical Outcomes (AmbCO) comprises the NHS England Ambulance Quality Indicators (AQI) monthly publication at: www.england.nhs.uk/statistics/statistical-work-areas/ambulance-quality-indicators.  
The AQI are for:
• Ambulance Services to manage the service they provide;
• NHS England and NHS Improvement to monitor the service, and respond to enquiries from the media and the public;
• Department of Health and Social Care (DHSC) to brief ministers on performance and account to Parliament;
• Parliament, the media and the public to hold the public service organisations to account;
• Clinical Commissioning Groups to commission services.</v>
          </cell>
          <cell r="H502" t="str">
            <v>01/06/2018</v>
          </cell>
          <cell r="I502"/>
          <cell r="J502" t="str">
            <v>Relating to non- confidential/ non- personal data</v>
          </cell>
          <cell r="K502" t="str">
            <v>Data Collection Service P0449/06</v>
          </cell>
          <cell r="L502" t="str">
            <v>Richard Irvine ( RIIR1 )</v>
          </cell>
          <cell r="M502" t="str">
            <v>Anna Cale ( ANCA7 )</v>
          </cell>
          <cell r="N502"/>
          <cell r="O502"/>
          <cell r="P502"/>
          <cell r="Q502"/>
          <cell r="R502"/>
          <cell r="S502"/>
          <cell r="T502"/>
          <cell r="U502"/>
          <cell r="V502"/>
          <cell r="W502"/>
          <cell r="X502"/>
          <cell r="Y502"/>
          <cell r="Z502"/>
          <cell r="AA502"/>
          <cell r="AB502" t="str">
            <v>Yes</v>
          </cell>
          <cell r="AC502" t="str">
            <v>Yes</v>
          </cell>
          <cell r="AD502" t="str">
            <v>No</v>
          </cell>
          <cell r="AE502"/>
          <cell r="AF502"/>
        </row>
        <row r="503">
          <cell r="A503" t="str">
            <v>IAR0000711</v>
          </cell>
          <cell r="B503">
            <v>1</v>
          </cell>
          <cell r="C503" t="str">
            <v>Richard Irvine (RIIR1)</v>
          </cell>
          <cell r="D503">
            <v>43242.391983680602</v>
          </cell>
          <cell r="E503"/>
          <cell r="F503" t="str">
            <v>Quarterly Child Immunisation (ChildIM2)</v>
          </cell>
          <cell r="G503" t="str">
            <v xml:space="preserve">This quarterly collection reports on the immunisation coverage for three cohort age groups; 12 months, 24 months and 5 years.  These are management information, aggregate information collated and used in the normal course of business to inform operational delivery or the management of organisational performance. 
The following items of information are currently submitted; 
• DTaP/IPV/Hib 12 &amp; 24 month
• MenC Primary 12 &amp; 24 month &amp; 5 year
• Hib Primary 5 year
• PCV primary 12 month &amp; 5 year
• MMR 1 24 month &amp; 5 year
• Hib/MenC booster 24 month &amp; 5 year
• PCV booster 24 month
• DTaP/IPV booster 5 year
• DTaP/Polio 5 year
• Pertussis 5 year
• MMR 2 5 year
• HepB 12 &amp; 24 month
The collection is an interim collection until the Children and Young People's Health Services (CYPHS) data set (being renamed the Community Services Data Set, CSDS) is able to report on childhood immunisations. The collection is designed to reflect the PHE COVER collection, and will need a small number of changes to stay in line with this collection due to changes in the immunisation schedule. </v>
          </cell>
          <cell r="H503" t="str">
            <v>01/06/2018</v>
          </cell>
          <cell r="I503"/>
          <cell r="J503" t="str">
            <v>Relating to non- confidential/ non- personal data</v>
          </cell>
          <cell r="K503" t="str">
            <v>Data Collection Service P0449/06</v>
          </cell>
          <cell r="L503" t="str">
            <v>Richard Irvine ( RIIR1 )</v>
          </cell>
          <cell r="M503" t="str">
            <v>Anna Cale ( ANCA7 )</v>
          </cell>
          <cell r="N503"/>
          <cell r="O503"/>
          <cell r="P503"/>
          <cell r="Q503"/>
          <cell r="R503"/>
          <cell r="S503"/>
          <cell r="T503"/>
          <cell r="U503"/>
          <cell r="V503"/>
          <cell r="W503"/>
          <cell r="X503"/>
          <cell r="Y503"/>
          <cell r="Z503"/>
          <cell r="AA503"/>
          <cell r="AB503" t="str">
            <v>Yes</v>
          </cell>
          <cell r="AC503" t="str">
            <v>Yes</v>
          </cell>
          <cell r="AD503" t="str">
            <v>No</v>
          </cell>
          <cell r="AE503"/>
          <cell r="AF503"/>
        </row>
        <row r="504">
          <cell r="A504" t="str">
            <v>IAR0000712</v>
          </cell>
          <cell r="B504">
            <v>1</v>
          </cell>
          <cell r="C504" t="str">
            <v>Ross Thornton (ROTH1)</v>
          </cell>
          <cell r="D504">
            <v>43243.387359641201</v>
          </cell>
          <cell r="E504"/>
          <cell r="F504" t="str">
            <v>UK Caldicott Guardian Council Mailing List</v>
          </cell>
          <cell r="G504" t="str">
            <v>The Caldicott Guardian mailing list is provided by ODS (sourced from the Caldicott Guardian Register) and used by the UK Caldicott Guardian Council (UKCGC) to contact Caldicott Guardians across health and care.</v>
          </cell>
          <cell r="H504" t="str">
            <v>01/12/1999</v>
          </cell>
          <cell r="I504"/>
          <cell r="J504" t="str">
            <v>Relating to non- confidential/ non- personal data</v>
          </cell>
          <cell r="K504" t="str">
            <v>Office of the National Data Guardian P0550/01</v>
          </cell>
          <cell r="L504" t="str">
            <v>Ross Thornton ( ROTH1 )</v>
          </cell>
          <cell r="M504"/>
          <cell r="N504"/>
          <cell r="O504"/>
          <cell r="P504"/>
          <cell r="Q504"/>
          <cell r="R504"/>
          <cell r="S504"/>
          <cell r="T504"/>
          <cell r="U504"/>
          <cell r="V504"/>
          <cell r="W504"/>
          <cell r="X504"/>
          <cell r="Y504"/>
          <cell r="Z504"/>
          <cell r="AA504"/>
          <cell r="AB504" t="str">
            <v>Yes</v>
          </cell>
          <cell r="AC504" t="str">
            <v>No</v>
          </cell>
          <cell r="AD504" t="str">
            <v>No</v>
          </cell>
          <cell r="AE504"/>
          <cell r="AF504"/>
        </row>
      </sheetData>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th May 2018 macro"/>
      <sheetName val="CSV"/>
      <sheetName val="TransparencyChecklistsSummary"/>
      <sheetName val="GDPR Specification"/>
      <sheetName val="TransparencyChecklists"/>
      <sheetName val="Sheet2"/>
      <sheetName val="Sheet1"/>
      <sheetName val="Sheet3"/>
      <sheetName val="Put docs c gdpr, run wordscrap"/>
      <sheetName val="ia"/>
      <sheetName val="lawful"/>
    </sheetNames>
    <sheetDataSet>
      <sheetData sheetId="0"/>
      <sheetData sheetId="1"/>
      <sheetData sheetId="2"/>
      <sheetData sheetId="3"/>
      <sheetData sheetId="4"/>
      <sheetData sheetId="5"/>
      <sheetData sheetId="6"/>
      <sheetData sheetId="7"/>
      <sheetData sheetId="8"/>
      <sheetData sheetId="9">
        <row r="3">
          <cell r="A3" t="str">
            <v>IAR0000000</v>
          </cell>
        </row>
      </sheetData>
      <sheetData sheetId="10">
        <row r="23">
          <cell r="K23" t="str">
            <v>Article 6 (1a) – Consent - the data subject has given consent to the processing of his or her personal data for one or more specific purposes</v>
          </cell>
        </row>
        <row r="24">
          <cell r="K24" t="str">
            <v>Article 6 (1b) – Contract - processing is necessary for the performance of a contract to which the data subject is party or in order to take steps at the request of the data subject prior to entering into a contract</v>
          </cell>
        </row>
        <row r="25">
          <cell r="K25" t="str">
            <v>Article 6 (1c) – Legal obligation - processing is necessary for compliance with a legal obligation to which the controller is subject</v>
          </cell>
        </row>
        <row r="26">
          <cell r="K26" t="str">
            <v>Article 6 (1d) – Vital interests - processing is necessary in order to protect the vital interests of the data subject or of another natural person;</v>
          </cell>
        </row>
        <row r="27">
          <cell r="K27" t="str">
            <v>Article 6 (1e) – Public task - processing is necessary for the performance of a task carried out in the public interest or in the exercise of official authority vested in the controller</v>
          </cell>
        </row>
        <row r="28">
          <cell r="K28" t="str">
            <v>Article 6 (1f) – Legitimate interests -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58A9D5-A302-460A-B5DE-718C0C663193}" name="Table15" displayName="Table15" ref="A1:CW78" totalsRowShown="0" headerRowDxfId="213" dataDxfId="212">
  <autoFilter ref="A1:CW78" xr:uid="{E68CFC1C-F0A1-4E92-A167-E7EE4319E960}"/>
  <tableColumns count="101">
    <tableColumn id="1" xr3:uid="{A17DDE6A-4F90-4CE5-A451-11BB5B0092DE}" name="CLICK HERE TO GO TO FINAL CONTENT FOR CHECKING / EDITING" dataDxfId="211"/>
    <tableColumn id="2" xr3:uid="{ECAC19C3-19BE-483D-AECF-CDE5916BE913}" name="Directly-&gt;" dataDxfId="210"/>
    <tableColumn id="3" xr3:uid="{8BC4ABE9-6733-41CC-91A0-70894865943C}" name="Identity and contact details of:_x000a_- Data Controller_x000a_- Data Protection Officer" dataDxfId="209"/>
    <tableColumn id="4" xr3:uid="{A8025FA5-B89E-4C80-99F6-3603B5B18D8F}" name="Purpose for the processing" dataDxfId="208"/>
    <tableColumn id="5" xr3:uid="{49FCC2A8-9D35-4E34-839A-B534C00C9BEA}" name="Legal basis for the processing" dataDxfId="207"/>
    <tableColumn id="6" xr3:uid="{8B6117F3-1BF3-4143-AE58-3A7D80A007D7}" name="Categories of personal data being processed" dataDxfId="206"/>
    <tableColumn id="7" xr3:uid="{D51A0F10-226D-4938-9043-9C8618910480}" name="Recipients or categories of recipients of the personal data." dataDxfId="205"/>
    <tableColumn id="8" xr3:uid="{24F0FE99-E404-42CE-82F8-49F77ECD0284}" name="Details of transfers to third countries and details of an adequacy decision or appropriate safeguards." dataDxfId="204"/>
    <tableColumn id="9" xr3:uid="{13A75874-4534-4FB2-924F-54CACDEBADFA}" name="The period for which personal data will be stored or that is not possible, then the criteria used to determine that period." dataDxfId="203"/>
    <tableColumn id="10" xr3:uid="{D024149C-D11E-4F61-B9D1-AE8767EDE578}" name="The existence of data subject’s rights e.g. rectification, erasure and access." dataDxfId="202"/>
    <tableColumn id="11" xr3:uid="{CBEA355A-0AE6-4E47-A839-43944B3E1479}" name="The existence of the right to withdraw consent at any time (where consent has been obtained for the processing of personal data)._x000a_" dataDxfId="201"/>
    <tableColumn id="12" xr3:uid="{5F2B947F-1F9A-4E00-8D74-99CCC47A5E59}" name="The right to lodge a complaint with the Information Commissioner." dataDxfId="200"/>
    <tableColumn id="13" xr3:uid="{A6EAEAE2-29FD-403D-BDD5-271E326CCFF0}" name="The source of the personal data." dataDxfId="199"/>
    <tableColumn id="14" xr3:uid="{ABD68056-0B22-4F70-9F38-66F6E7AE6959}" name="Whether the provision of personal data part of a statutory or contractual requirement or obligation and possible consequences of failing to provide the personal data" dataDxfId="198"/>
    <tableColumn id="15" xr3:uid="{293D6339-2437-460E-B512-579973D1E375}" name="The existence of any automated decision-making, including profiling. This should include meaningful information about the logic involved, as well as the significance and consequences of such processing for the data subject." dataDxfId="197"/>
    <tableColumn id="16" xr3:uid="{66EFFADE-4B00-44AB-B95B-08CCCFB55AA9}" name="Indirectly-&gt;" dataDxfId="196"/>
    <tableColumn id="17" xr3:uid="{5232A6AA-D456-4E4D-9ABD-052BABCE892C}" name="Identity and contact details of:_x000a_- Data Controller_x000a_- Data Protection Officer2" dataDxfId="195"/>
    <tableColumn id="18" xr3:uid="{FE908DB9-A037-442E-A040-F24D9E9FA47C}" name="Purpose for the processing3" dataDxfId="194"/>
    <tableColumn id="19" xr3:uid="{670A4EF9-B50D-4F0E-8D0D-C4C1C7F7706D}" name="Legal basis for the processing4" dataDxfId="193"/>
    <tableColumn id="20" xr3:uid="{16EB498A-A3A5-4BDD-A2C0-90095FBDB97B}" name="Categories of personal data being processed5" dataDxfId="192"/>
    <tableColumn id="21" xr3:uid="{DB6F83B0-9268-4304-A05A-1127591ED2D3}" name="Recipients or categories of recipients of the personal data.6" dataDxfId="191"/>
    <tableColumn id="22" xr3:uid="{5274D5FD-AFDD-4F83-908B-D6A64FD27341}" name="Details of transfers to third countries and details of an adequacy decision or appropriate safeguards.7" dataDxfId="190"/>
    <tableColumn id="23" xr3:uid="{6F76CDA5-8E23-4DB5-B075-BBBF800EF485}" name="The period for which personal data will be stored or that is not possible, then the criteria used to determine that period.8" dataDxfId="189"/>
    <tableColumn id="24" xr3:uid="{CA47CADC-6315-4644-8390-E21488804E5E}" name="The existence of data subject’s rights e.g. rectification, erasure and access.9" dataDxfId="188"/>
    <tableColumn id="25" xr3:uid="{9CA68D64-CD7A-4FF9-A4B9-8701E5750B9E}" name="The existence of the right to withdraw consent at any time (where consent has been obtained for the processing of personal data)._x000a_10" dataDxfId="187"/>
    <tableColumn id="26" xr3:uid="{2ABF09DA-3C95-4108-ACAC-782EBB98D44B}" name="The right to lodge a complaint with the Information Commissioner.11" dataDxfId="186"/>
    <tableColumn id="27" xr3:uid="{C40CF748-485A-4799-BF3E-0215A5EB36F0}" name="The source of the personal data.12" dataDxfId="185"/>
    <tableColumn id="28" xr3:uid="{CAD0CDBA-9490-4D71-AE39-A87B63AFD8CA}" name="Whether the provision of personal data part of a statutory or contractual requirement or obligation and possible consequences of failing to provide the personal data13" dataDxfId="184"/>
    <tableColumn id="29" xr3:uid="{370F9ADD-8FAA-472F-B441-A098640F6AC5}" name="The existence of any automated decision-making, including profiling. This should include meaningful information about the logic involved, as well as the significance and consequences of such processing for the data subject.14" dataDxfId="183"/>
    <tableColumn id="30" xr3:uid="{37F2EFA3-87D9-42E9-B180-CF5D0CFDD06C}" name="RAW DATA &lt;-" dataDxfId="182"/>
    <tableColumn id="31" xr3:uid="{FCAB62B6-B52D-402D-8D86-0E41B55B94CB}" name="PROCESSING -&gt;" dataDxfId="181"/>
    <tableColumn id="32" xr3:uid="{62A3E3F5-D3AB-47D8-BF61-38223B015AA0}" name="Information Asset Title" dataDxfId="180"/>
    <tableColumn id="33" xr3:uid="{ECC4F966-9C4A-4D08-98C8-0F6E9A92DDF6}" name="Information Asset Reference Number" dataDxfId="179"/>
    <tableColumn id="34" xr3:uid="{BBB46C57-2E60-45F4-A85F-C863BE41F512}" name="In UR?" dataDxfId="178"/>
    <tableColumn id="75" xr3:uid="{A1B357B0-57F1-47A9-A5AE-CB1D2C69AB8D}" name="Summary from UR" dataDxfId="177"/>
    <tableColumn id="77" xr3:uid="{5E68EDE1-4ADB-41B0-8C70-5E6E9B2B7B40}" name="Type from UR" dataDxfId="176"/>
    <tableColumn id="76" xr3:uid="{145AAAA0-34F9-4DC1-A6B8-F976603CB5DF}" name="Portfolio code from UR" dataDxfId="175"/>
    <tableColumn id="35" xr3:uid="{AFC0F3DF-91B3-41C3-9AD1-029ACFB7F83C}" name="Mapping to NHS Digital services" dataDxfId="174"/>
    <tableColumn id="36" xr3:uid="{C5389EF7-B5CB-4051-AB6E-9FFB87F5C51F}" name="Direction not mentioned?" dataDxfId="173"/>
    <tableColumn id="37" xr3:uid="{8350387B-8F16-4071-8344-385CF9EC6CB3}" name="Health and Social Act not Referred to" dataDxfId="172"/>
    <tableColumn id="38" xr3:uid="{A7918DE9-FCDD-437D-840D-4B3F752A26FC}" name="Lawful Basis not mentioned" dataDxfId="171"/>
    <tableColumn id="39" xr3:uid="{AE70E5A1-EE63-4CB5-B16E-567FB961BC5C}" name="Recipients Org types / orgs" dataDxfId="170"/>
    <tableColumn id="42" xr3:uid="{73522C39-23CB-46A8-98ED-AE9977722424}" name="Right to be informed" dataDxfId="169"/>
    <tableColumn id="43" xr3:uid="{EB34B63B-FA0D-494C-BF5A-4C917D22EC58}" name="Right of access" dataDxfId="168"/>
    <tableColumn id="44" xr3:uid="{A27350AD-66F5-466D-8A12-215D06EE9AD6}" name="Right to rectification" dataDxfId="167"/>
    <tableColumn id="45" xr3:uid="{CD498F02-8079-4BB7-B563-4FDACAFB18F8}" name="Right to erasure" dataDxfId="166"/>
    <tableColumn id="46" xr3:uid="{3242FD74-EE3B-4EB7-B765-9F655A65205C}" name="Right to restrict processing" dataDxfId="165"/>
    <tableColumn id="47" xr3:uid="{88D88317-0E60-4A67-9D0F-2A022324FB96}" name="Right to data portability" dataDxfId="164"/>
    <tableColumn id="48" xr3:uid="{CF1665DF-FBC6-4866-B9A2-03529BAA27D3}" name="Right to object" dataDxfId="163"/>
    <tableColumn id="49" xr3:uid="{1CEDBA51-44FA-44BE-AB3B-5CE9DA624E59}" name="profiling" dataDxfId="162"/>
    <tableColumn id="80" xr3:uid="{FA9252FA-833F-4054-8B22-F86D3BD81039}" name="Rights missing?" dataDxfId="161"/>
    <tableColumn id="50" xr3:uid="{D443F417-E4A8-4B3C-BCB7-46C7F50AE649}" name="Lawful Basis based on rights" dataDxfId="160"/>
    <tableColumn id="81" xr3:uid="{B5A873EA-2491-430A-BCC9-D5890BC08B83}" name="To be excluded as not data controller, only a processor" dataDxfId="159"/>
    <tableColumn id="51" xr3:uid="{C9CCF128-1474-4446-9BA1-463D5A471499}" name="DATA FROM FORM FOR CLEANUP IN FINAL-&gt;" dataDxfId="158"/>
    <tableColumn id="52" xr3:uid="{7A8608FA-90F6-4513-B379-9EAC6B7C52D2}" name="Information Asset Title15" dataDxfId="157"/>
    <tableColumn id="53" xr3:uid="{1D646388-C7F6-4D12-8771-B65127D5AFF9}" name="Information Asset Reference Number16" dataDxfId="156"/>
    <tableColumn id="54" xr3:uid="{32490904-A676-4D6A-B4D8-E086142CC2F0}" name="Data Controller17" dataDxfId="155"/>
    <tableColumn id="55" xr3:uid="{A561C90E-D608-42E4-8032-AD3CA45A39E9}" name="How do we use the information?" dataDxfId="154"/>
    <tableColumn id="56" xr3:uid="{D6DF846C-0735-4A89-BD37-ABDD2C23DC12}" name="Legally why can we use it?" dataDxfId="153"/>
    <tableColumn id="57" xr3:uid="{256B8E0E-4780-4E2E-897B-5B9F0E4E747D}" name="Lawful Basis18" dataDxfId="152"/>
    <tableColumn id="58" xr3:uid="{F4719A1E-B955-46DC-874E-B60BC20AB1A2}" name="Is the information sensitive?" dataDxfId="151"/>
    <tableColumn id="40" xr3:uid="{16D9FB4E-7866-4B44-8F72-F59697ECE9FE}" name="Yes or No - Sensitive" dataDxfId="150"/>
    <tableColumn id="59" xr3:uid="{3AB08178-5108-4B6A-BBCB-49590C8D245A}" name="Is this transferred outside the U.K.?19" dataDxfId="149"/>
    <tableColumn id="41" xr3:uid="{0FF996B7-C515-4D28-AE35-E87204564164}" name="YesNo transferred" dataDxfId="148"/>
    <tableColumn id="60" xr3:uid="{918A22BC-BA3F-4C79-97B2-E65EC27F991D}" name="Who sees it" dataDxfId="147"/>
    <tableColumn id="61" xr3:uid="{386EFDBF-3CBC-4372-8F40-338C6736DF52}" name="How long is it kept for?20" dataDxfId="146"/>
    <tableColumn id="62" xr3:uid="{61F2BDFE-56AB-4069-BBD3-5E8A4B6ABB26}" name="Be informed," dataDxfId="145"/>
    <tableColumn id="63" xr3:uid="{78B57858-A78B-45AB-8D16-8B2FC8CE4BA8}" name="Get access to it," dataDxfId="144"/>
    <tableColumn id="64" xr3:uid="{ABA5877D-B626-4102-A343-D89A155E5B7C}" name="Rectify or change it," dataDxfId="143"/>
    <tableColumn id="65" xr3:uid="{B04E0683-B517-4B12-9B0A-B96C8E3C057C}" name="Erase or remove it," dataDxfId="142"/>
    <tableColumn id="66" xr3:uid="{FB3E334E-0765-4F46-8593-1DCC8DD4B811}" name="Restrict or stop processing it," dataDxfId="141"/>
    <tableColumn id="67" xr3:uid="{41C66B3F-8E53-4848-A1DC-80CC17A1BA85}" name="_x000a__x000a__x000a__x000a_Move, copy or transfer it," dataDxfId="140"/>
    <tableColumn id="68" xr3:uid="{1CE15955-DA47-4709-8276-7F767797DDFF}" name="Object to it being processed or used," dataDxfId="139"/>
    <tableColumn id="69" xr3:uid="{0FD537BC-C5BC-4181-B4C2-A3E951D6C8E1}" name="Know if a decision was made by a computer rather than a person" dataDxfId="138"/>
    <tableColumn id="70" xr3:uid="{098B3BD9-38BA-4FCA-9746-768E74ABACE5}" name="Withdraw consent" dataDxfId="137"/>
    <tableColumn id="71" xr3:uid="{78776C7B-D9C2-4955-8C48-0144CE2E245E}" name="Where did the information come from?" dataDxfId="136"/>
    <tableColumn id="72" xr3:uid="{175DB44A-41C5-43A0-ACFC-B3CCF93D9014}" name="Computer Decision" dataDxfId="135"/>
    <tableColumn id="84" xr3:uid="{650E73C3-8154-40B3-8883-3F9C988A2793}" name="Column3" dataDxfId="134"/>
    <tableColumn id="85" xr3:uid="{A38638CB-9B13-47EC-9745-3E660F7C9E11}" name="Column4" dataDxfId="133"/>
    <tableColumn id="86" xr3:uid="{CE72574F-5B1C-4CFF-8279-3687B68DA555}" name="Column5" dataDxfId="132"/>
    <tableColumn id="87" xr3:uid="{CAD47515-A1D5-40BC-9D44-E4E96F234223}" name="Column6" dataDxfId="131"/>
    <tableColumn id="88" xr3:uid="{7BA9530A-B752-4161-A993-DA0C6E402C81}" name="Column7" dataDxfId="130"/>
    <tableColumn id="89" xr3:uid="{3D1BB4C6-CE00-442B-A6F9-D3629C8FE72C}" name="Column8" dataDxfId="129"/>
    <tableColumn id="90" xr3:uid="{DAD8F6DD-BED3-4867-B74A-FEDC946F36FE}" name="Column9" dataDxfId="128"/>
    <tableColumn id="91" xr3:uid="{F2742F36-F2B8-434A-90B7-EA7C46D76AAB}" name="Column10" dataDxfId="127"/>
    <tableColumn id="92" xr3:uid="{0F84A359-17A1-4F8B-9BCB-C2A37C3E5332}" name="Column11" dataDxfId="126"/>
    <tableColumn id="93" xr3:uid="{B1B98B0B-B266-4514-B068-95A237ED7F2E}" name="Column12" dataDxfId="125"/>
    <tableColumn id="94" xr3:uid="{D3E22D7F-86DD-40CC-BEEF-6F258FEC76F8}" name="Column13" dataDxfId="124"/>
    <tableColumn id="95" xr3:uid="{D0A46EA4-3742-457D-BF0E-1882A14355F1}" name="Column14" dataDxfId="123"/>
    <tableColumn id="96" xr3:uid="{775DFA69-8699-488C-A67B-E0EA0214BC1E}" name="Column15" dataDxfId="122"/>
    <tableColumn id="97" xr3:uid="{247B77EB-FDD1-4399-A387-A174F46BE2AD}" name="Column16" dataDxfId="121"/>
    <tableColumn id="98" xr3:uid="{60AB9FA3-56CE-4FA2-935C-133AA2CCB7FA}" name="Column17" dataDxfId="120"/>
    <tableColumn id="99" xr3:uid="{B8EE030B-F28C-4057-8DD8-80E7EEB1C006}" name="Column18" dataDxfId="119"/>
    <tableColumn id="100" xr3:uid="{3656FD45-ACC6-42FC-A8BD-0C8BB62C99E7}" name="Column19" dataDxfId="118"/>
    <tableColumn id="101" xr3:uid="{6147C2A5-2421-4678-924C-107B9A9C7BB4}" name="Column20" dataDxfId="117"/>
    <tableColumn id="102" xr3:uid="{7EB8750C-8A9E-4488-9A82-2DC3EFBF0194}" name="Column21" dataDxfId="116"/>
    <tableColumn id="103" xr3:uid="{CE9F4E18-DADE-4EE8-B14D-A7A40AFF5224}" name="Column22" dataDxfId="115"/>
    <tableColumn id="104" xr3:uid="{D2740E09-C5A2-4D00-B6D1-ECEF27C92A2C}" name="Column23" dataDxfId="114"/>
    <tableColumn id="83" xr3:uid="{29A030E4-ABE8-4843-846F-51A57CAEB20A}" name="Column2" dataDxfId="113"/>
    <tableColumn id="82" xr3:uid="{25FCB3FC-7A32-4BB1-A7F6-7D86DD5B9F54}" name="Column1" dataDxfId="112"/>
    <tableColumn id="78" xr3:uid="{EFE4670E-580A-4459-894F-96CC2983EA7B}" name="Related Services" dataDxfId="111"/>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6DEF152-6B24-458A-A747-9DC1C1CB66BC}" name="Table1871056" displayName="Table1871056" ref="A1:A37" totalsRowShown="0" headerRowDxfId="110" dataDxfId="109">
  <tableColumns count="1">
    <tableColumn id="1" xr3:uid="{990D4390-B56F-41EF-86B9-541C0E1C9FB2}" name="CLICK HERE TO GO TO FINAL CONTENT FOR CHECKING / EDITING" dataDxfId="108"/>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C65998-848C-44C1-8275-C2F8B9E6D450}" name="Table18710" displayName="Table18710" ref="A1:A37" totalsRowShown="0" headerRowDxfId="107" dataDxfId="106">
  <tableColumns count="1">
    <tableColumn id="1" xr3:uid="{06FB0D5C-8213-405C-9855-6F9DBF01874E}" name="CLICK HERE TO GO TO FINAL CONTENT FOR CHECKING / EDITING" dataDxfId="105"/>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1573D6-BC36-49AB-879E-3A42192A1C3B}" name="Table18911" displayName="Table18911" ref="A1:CX216" totalsRowShown="0" headerRowDxfId="103" dataDxfId="102">
  <autoFilter ref="A1:CX216" xr:uid="{E68CFC1C-F0A1-4E92-A167-E7EE4319E960}"/>
  <tableColumns count="102">
    <tableColumn id="1" xr3:uid="{4D51A151-D4A9-4813-94B7-DF6F8355ABB2}" name="CLICK HERE TO GO TO FINAL CONTENT FOR CHECKING / EDITING" dataDxfId="101"/>
    <tableColumn id="2" xr3:uid="{05EFFDA7-9AB1-435D-9B2A-B8A013B31EB3}" name="Directly-&gt;" dataDxfId="100"/>
    <tableColumn id="3" xr3:uid="{FEBDF038-5243-4CC8-964D-BA9E9629D1A5}" name="Identity and contact details of:_x000a_- Data Controller_x000a_- Data Protection Officer" dataDxfId="99"/>
    <tableColumn id="4" xr3:uid="{8E6C73C2-29CF-49F5-BD4F-CD7349DB08C3}" name="Purpose for the processing" dataDxfId="98"/>
    <tableColumn id="5" xr3:uid="{E51F5BF6-1C88-40D2-A433-31633D8675D4}" name="Legal basis for the processing" dataDxfId="97"/>
    <tableColumn id="6" xr3:uid="{9064AEE2-F691-4801-92B2-D188B67EC7C7}" name="Categories of personal data being processed" dataDxfId="96"/>
    <tableColumn id="7" xr3:uid="{1D3B9BF4-E47A-47E9-86DB-BCC7E0452BEB}" name="Recipients or categories of recipients of the personal data." dataDxfId="95"/>
    <tableColumn id="8" xr3:uid="{75925C8E-4442-4520-A682-4919354FFC81}" name="Details of transfers to third countries and details of an adequacy decision or appropriate safeguards." dataDxfId="94"/>
    <tableColumn id="9" xr3:uid="{CFAD0AE5-6BF0-42EA-B5FF-6E5F17D4DEA2}" name="The period for which personal data will be stored or that is not possible, then the criteria used to determine that period." dataDxfId="93"/>
    <tableColumn id="10" xr3:uid="{85BE1ED5-2610-447F-A3A4-0DEC3A5290FC}" name="The existence of data subject’s rights e.g. rectification, erasure and access." dataDxfId="92"/>
    <tableColumn id="11" xr3:uid="{69E062F6-9ED4-43AC-8DA3-B42FC6E80484}" name="The existence of the right to withdraw consent at any time (where consent has been obtained for the processing of personal data)._x000a_" dataDxfId="91"/>
    <tableColumn id="12" xr3:uid="{F41A2529-6BDF-41B4-98BA-BB028ED05AEE}" name="The right to lodge a complaint with the Information Commissioner." dataDxfId="90"/>
    <tableColumn id="13" xr3:uid="{C2BB4B94-DC53-4293-BB78-9FF5A3BA18F7}" name="The source of the personal data." dataDxfId="89"/>
    <tableColumn id="14" xr3:uid="{FB53F745-4E5D-4C7C-9F81-55F456E337B5}" name="Whether the provision of personal data part of a statutory or contractual requirement or obligation and possible consequences of failing to provide the personal data" dataDxfId="88"/>
    <tableColumn id="15" xr3:uid="{45CF704B-3966-429F-9FFA-72AEB59F516B}" name="The existence of any automated decision-making, including profiling. This should include meaningful information about the logic involved, as well as the significance and consequences of such processing for the data subject." dataDxfId="87"/>
    <tableColumn id="16" xr3:uid="{2AB94160-45C5-4651-9CB7-7E1DF3865CFB}" name="Indirectly-&gt;" dataDxfId="86"/>
    <tableColumn id="17" xr3:uid="{C9DB40BB-146F-4A8D-B491-5D6E06FED65D}" name="Identity and contact details of:_x000a_- Data Controller_x000a_- Data Protection Officer2" dataDxfId="85"/>
    <tableColumn id="18" xr3:uid="{84D123C1-07E4-47E1-9533-F63859534A41}" name="Purpose for the processing3" dataDxfId="84"/>
    <tableColumn id="19" xr3:uid="{935D178B-B418-42B2-8C67-8E68A8C9C908}" name="Legal basis for the processing4" dataDxfId="83"/>
    <tableColumn id="20" xr3:uid="{C5A06FC7-333F-460D-B057-04F8071D4421}" name="Categories of personal data being processed5" dataDxfId="82"/>
    <tableColumn id="21" xr3:uid="{150A2E63-7A22-4B9C-B698-B577E8925CBA}" name="Recipients or categories of recipients of the personal data.6" dataDxfId="81"/>
    <tableColumn id="22" xr3:uid="{BEA1EF60-9DCA-4971-BD17-9C921C098F93}" name="Details of transfers to third countries and details of an adequacy decision or appropriate safeguards.7" dataDxfId="80"/>
    <tableColumn id="23" xr3:uid="{5C2A7741-4B74-43E4-9AC2-0A3DB5E96C11}" name="The period for which personal data will be stored or that is not possible, then the criteria used to determine that period.8" dataDxfId="79"/>
    <tableColumn id="24" xr3:uid="{4812FD77-EEF5-4E18-B4DC-CC1DFB4836EB}" name="The existence of data subject’s rights e.g. rectification, erasure and access.9" dataDxfId="78"/>
    <tableColumn id="25" xr3:uid="{A2770E3D-DDA1-4B55-A806-49D6A6ABC4A0}" name="The existence of the right to withdraw consent at any time (where consent has been obtained for the processing of personal data)._x000a_10" dataDxfId="77"/>
    <tableColumn id="26" xr3:uid="{44DD9B66-2D82-4B49-A4EC-34801350632D}" name="The right to lodge a complaint with the Information Commissioner.11" dataDxfId="76"/>
    <tableColumn id="27" xr3:uid="{9BBBC892-7492-41F0-B05B-AC320E1D271A}" name="The source of the personal data.12" dataDxfId="75"/>
    <tableColumn id="28" xr3:uid="{87ED17DE-BE82-4ADA-90FE-131168F8EA6B}" name="Whether the provision of personal data part of a statutory or contractual requirement or obligation and possible consequences of failing to provide the personal data13" dataDxfId="74"/>
    <tableColumn id="29" xr3:uid="{822BBD4D-D5EB-4BDF-8FBA-AFF93D2AEB44}" name="The existence of any automated decision-making, including profiling. This should include meaningful information about the logic involved, as well as the significance and consequences of such processing for the data subject.14" dataDxfId="73"/>
    <tableColumn id="30" xr3:uid="{23770FAB-E75A-4889-93D1-871BCD20191A}" name="RAW DATA &lt;-" dataDxfId="72"/>
    <tableColumn id="31" xr3:uid="{6695E24F-2380-4B53-BEA9-500E877E4C09}" name="PROCESSING -&gt;" dataDxfId="71"/>
    <tableColumn id="74" xr3:uid="{DBEF2401-B727-44FA-A21B-1A7089F8C403}" name="In site?" dataDxfId="70">
      <calculatedColumnFormula>VLOOKUP(Table18911[[#This Row],[Information Asset Reference Number16]],livesite,1,FALSE)</calculatedColumnFormula>
    </tableColumn>
    <tableColumn id="32" xr3:uid="{22860778-B832-44A8-AAEA-2C04A0408312}" name="Information Asset Title" dataDxfId="69">
      <calculatedColumnFormula>MID(Table18911[[#This Row],[CLICK HERE TO GO TO FINAL CONTENT FOR CHECKING / EDITING]],14,FIND(".",Table18911[[#This Row],[CLICK HERE TO GO TO FINAL CONTENT FOR CHECKING / EDITING]])-14)</calculatedColumnFormula>
    </tableColumn>
    <tableColumn id="33" xr3:uid="{C30B787C-3C64-411F-92BD-C6B796AFA165}" name="Information Asset Reference Number" dataDxfId="68">
      <calculatedColumnFormula>LEFT(Table18911[[#This Row],[CLICK HERE TO GO TO FINAL CONTENT FOR CHECKING / EDITING]],10)</calculatedColumnFormula>
    </tableColumn>
    <tableColumn id="34" xr3:uid="{7DC4DB3D-16CE-45E5-9F51-6273BBCA8A8C}" name="In UR?" dataDxfId="67">
      <calculatedColumnFormula>VLOOKUP(Table18911[[#This Row],[Information Asset Reference Number]],ia,1,FALSE)</calculatedColumnFormula>
    </tableColumn>
    <tableColumn id="75" xr3:uid="{8D9DAF73-44AE-44D3-A4C8-4BBF15FFAF24}" name="Summary from UR" dataDxfId="66">
      <calculatedColumnFormula>VLOOKUP(Table18911[[#This Row],[Information Asset Reference Number]],ia,7,FALSE)</calculatedColumnFormula>
    </tableColumn>
    <tableColumn id="77" xr3:uid="{23C2E20A-7B55-46A7-B467-BAA3C23B5A61}" name="Type from UR" dataDxfId="65">
      <calculatedColumnFormula>VLOOKUP(Table18911[[#This Row],[Information Asset Reference Number]],ia,10,FALSE)</calculatedColumnFormula>
    </tableColumn>
    <tableColumn id="76" xr3:uid="{5C772BB3-D7BB-40D9-AE6A-9C5209DF21FB}" name="Portfolio code from UR" dataDxfId="64">
      <calculatedColumnFormula>VLOOKUP(Table18911[[#This Row],[Information Asset Reference Number]],ia,11,FALSE)</calculatedColumnFormula>
    </tableColumn>
    <tableColumn id="35" xr3:uid="{CD4839AD-F0A9-4EE9-B8B6-F93F5FF68A21}" name="Mapping to NHS Digital services" dataDxfId="63"/>
    <tableColumn id="36" xr3:uid="{69082B3A-B341-434F-88BB-366387BEE6C3}" name="Direction not mentioned?" dataDxfId="62">
      <calculatedColumnFormula>ISERROR(FIND("Direction",Table18911[[#This Row],[Legal basis for the processing]]))</calculatedColumnFormula>
    </tableColumn>
    <tableColumn id="37" xr3:uid="{07E6E9CC-EF32-4DF1-A458-22F4128EF252}" name="Health and Social Act not Referred to" dataDxfId="61">
      <calculatedColumnFormula>ISERROR(FIND("Act",Table18911[[#This Row],[Legal basis for the processing]]))</calculatedColumnFormula>
    </tableColumn>
    <tableColumn id="38" xr3:uid="{595BE7C1-23FD-4256-9528-51CD013F2B77}" name="Lawful Basis not mentioned" dataDxfId="60">
      <calculatedColumnFormula>ISERROR(FIND("Article",Table18911[[#This Row],[Legal basis for the processing]]))</calculatedColumnFormula>
    </tableColumn>
    <tableColumn id="39" xr3:uid="{12AC5C6D-EA5B-43FF-BAE8-162C25C3096D}" name="Recipients Org types / orgs" dataDxfId="59"/>
    <tableColumn id="42" xr3:uid="{D3632994-2595-4FEA-82C1-92D4DC2936FA}" name="Right to be informed" dataDxfId="58">
      <calculatedColumnFormula>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calculatedColumnFormula>
    </tableColumn>
    <tableColumn id="43" xr3:uid="{6F17B820-B006-44E2-B378-EC10D8ACB5D8}" name="Right of access" dataDxfId="57">
      <calculatedColumnFormula>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calculatedColumnFormula>
    </tableColumn>
    <tableColumn id="44" xr3:uid="{46B8B488-F500-4D29-955A-B882CFF25356}" name="Right to rectification" dataDxfId="56">
      <calculatedColumnFormula>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calculatedColumnFormula>
    </tableColumn>
    <tableColumn id="45" xr3:uid="{026E24D7-576B-4815-8099-31616EBE7D44}" name="Right to erasure" dataDxfId="55">
      <calculatedColumnFormula>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calculatedColumnFormula>
    </tableColumn>
    <tableColumn id="46" xr3:uid="{1FA2A090-98C4-4803-AA7D-E64BC77BE6C9}" name="Right to restrict processing" dataDxfId="54">
      <calculatedColumnFormula>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calculatedColumnFormula>
    </tableColumn>
    <tableColumn id="47" xr3:uid="{B338A4C2-ED89-480F-BA66-5D4578360C9E}" name="Right to data portability" dataDxfId="53">
      <calculatedColumnFormula>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calculatedColumnFormula>
    </tableColumn>
    <tableColumn id="48" xr3:uid="{0FE3A5CC-202D-4A7E-A459-F30B39165F46}" name="Right to object" dataDxfId="52">
      <calculatedColumnFormula>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calculatedColumnFormula>
    </tableColumn>
    <tableColumn id="49" xr3:uid="{DC7FF110-3935-4EC4-88A7-4662DC266366}" name="profiling" dataDxfId="51">
      <calculatedColumnFormula>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calculatedColumnFormula>
    </tableColumn>
    <tableColumn id="80" xr3:uid="{3C216218-657B-4DAF-8D2D-78831173B163}" name="Rights missing?" dataDxfId="50">
      <calculatedColumnFormula>COUNTIF(Table18911[[#This Row],[Right to be informed]:[profiling]],"FALSE")</calculatedColumnFormula>
    </tableColumn>
    <tableColumn id="50" xr3:uid="{F9B8DD98-063C-418D-A850-B44CADAB6F48}" name="Lawful Basis based on rights" dataDxfId="49">
      <calculatedColumnFormula>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calculatedColumnFormula>
    </tableColumn>
    <tableColumn id="81" xr3:uid="{FB7F62F7-AC4D-40D7-9DD1-F277567081B4}" name="To be excluded as not data controller, only a processor" dataDxfId="48"/>
    <tableColumn id="51" xr3:uid="{EF0B30E7-6DDF-445E-8DEC-CF871D66A138}" name="DATA FROM FORM FOR CLEANUP IN FINAL-&gt;" dataDxfId="47"/>
    <tableColumn id="52" xr3:uid="{601599B0-F4B7-4D7F-82D1-A3359BDC2854}" name="Information Asset Title15" dataDxfId="46">
      <calculatedColumnFormula>Table18911[[#This Row],[Information Asset Title]]</calculatedColumnFormula>
    </tableColumn>
    <tableColumn id="53" xr3:uid="{143FF4B2-E926-42F7-B480-8FC945CAC5BF}" name="Information Asset Reference Number16" dataDxfId="45"/>
    <tableColumn id="54" xr3:uid="{B26B9001-76B8-4C76-9A04-407B95042AC8}" name="Data Controller17" dataDxfId="44">
      <calculatedColumnFormula>IF(Table18911[[#This Row],[Identity and contact details of:
- Data Controller
- Data Protection Officer]]="",Table18911[[#This Row],[Identity and contact details of:
- Data Controller
- Data Protection Officer2]],Table18911[[#This Row],[Identity and contact details of:
- Data Controller
- Data Protection Officer]])</calculatedColumnFormula>
    </tableColumn>
    <tableColumn id="55" xr3:uid="{5F061058-3F76-4A4F-9F48-4539C9F70B43}" name="How do we use the information?" dataDxfId="43">
      <calculatedColumnFormula>IF(Table18911[[#This Row],[Purpose for the processing]]="",Table18911[[#This Row],[Purpose for the processing3]],Table18911[[#This Row],[Purpose for the processing]])</calculatedColumnFormula>
    </tableColumn>
    <tableColumn id="56" xr3:uid="{E2E86BBE-9F5C-4A70-8FBB-30105DE1D759}" name="Legally why can we use it?" dataDxfId="42">
      <calculatedColumnFormula>IF(Table18911[[#This Row],[Legal basis for the processing]]="",Table18911[[#This Row],[Legal basis for the processing4]],Table18911[[#This Row],[Legal basis for the processing]])</calculatedColumnFormula>
    </tableColumn>
    <tableColumn id="57" xr3:uid="{400B45FC-7D8D-4543-A93B-E94A7A9AF6B6}" name="Lawful Basis18" dataDxfId="41"/>
    <tableColumn id="58" xr3:uid="{D0D061CB-9AF9-4E77-A665-957D5E96FB28}" name="Is the information sensitive?" dataDxfId="40">
      <calculatedColumnFormula>IF(Table18911[[#This Row],[Categories of personal data being processed]]="",Table18911[[#This Row],[Categories of personal data being processed5]],Table18911[[#This Row],[Categories of personal data being processed]])</calculatedColumnFormula>
    </tableColumn>
    <tableColumn id="40" xr3:uid="{A618086D-C7ED-4AE9-988C-31A2BC9262E5}" name="Yes or No - Sensitive" dataDxfId="39"/>
    <tableColumn id="59" xr3:uid="{AC49C02E-91BF-4DF6-8D08-204D8588E03F}" name="Is this transferred outside the U.K.?19" dataDxfId="38">
      <calculatedColumnFormula>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calculatedColumnFormula>
    </tableColumn>
    <tableColumn id="41" xr3:uid="{2707D83A-EF34-41B5-93CC-47B034417609}" name="YesNo transferred" dataDxfId="37"/>
    <tableColumn id="60" xr3:uid="{53304E66-28EF-41C0-8E0E-C616ACFA49A8}" name="Who sees it" dataDxfId="36">
      <calculatedColumnFormula>IF(Table18911[[#This Row],[Recipients or categories of recipients of the personal data.]]="",Table18911[[#This Row],[Recipients or categories of recipients of the personal data.6]],Table18911[[#This Row],[Recipients or categories of recipients of the personal data.]])</calculatedColumnFormula>
    </tableColumn>
    <tableColumn id="61" xr3:uid="{C5C3102C-F5AF-4678-B254-5384002FAB6A}" name="How long is it kept for?20" dataDxfId="35">
      <calculatedColumnFormula>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calculatedColumnFormula>
    </tableColumn>
    <tableColumn id="62" xr3:uid="{C50D345D-E639-41FB-A4D1-B19E03E49BBC}" name="Be informed," dataDxfId="34">
      <calculatedColumnFormula>Table18911[[#This Row],[Right to be informed]]</calculatedColumnFormula>
    </tableColumn>
    <tableColumn id="63" xr3:uid="{77297F5E-BF51-484D-94B8-E3F334369B8E}" name="Get access to it," dataDxfId="33">
      <calculatedColumnFormula>Table18911[[#This Row],[Right of access]]</calculatedColumnFormula>
    </tableColumn>
    <tableColumn id="64" xr3:uid="{2E33B71A-2FD1-49D3-BD51-3C590ECE286F}" name="Rectify or change it," dataDxfId="32">
      <calculatedColumnFormula>Table18911[[#This Row],[Right to rectification]]</calculatedColumnFormula>
    </tableColumn>
    <tableColumn id="65" xr3:uid="{14703110-9F2E-47CA-B20F-8C1F296D23D1}" name="Erase or remove it," dataDxfId="31">
      <calculatedColumnFormula>Table18911[[#This Row],[Right to erasure]]</calculatedColumnFormula>
    </tableColumn>
    <tableColumn id="66" xr3:uid="{7F15FAFE-9824-453A-9400-FDEB4B91E22C}" name="Restrict or stop processing it," dataDxfId="30">
      <calculatedColumnFormula>Table18911[[#This Row],[Right to restrict processing]]</calculatedColumnFormula>
    </tableColumn>
    <tableColumn id="67" xr3:uid="{E07BD4C0-F48B-4E3D-ACF2-CECCB6C810DF}" name="_x000a__x000a__x000a__x000a_Move, copy or transfer it," dataDxfId="29">
      <calculatedColumnFormula>Table18911[[#This Row],[Right to data portability]]</calculatedColumnFormula>
    </tableColumn>
    <tableColumn id="68" xr3:uid="{AF033B32-FE3F-4E69-9369-6DBB65227BB3}" name="Object to it being processed or used," dataDxfId="28">
      <calculatedColumnFormula>Table18911[[#This Row],[Right to object]]</calculatedColumnFormula>
    </tableColumn>
    <tableColumn id="69" xr3:uid="{6AB14C36-451E-4C98-A1E3-EB8D701AA3C2}" name="Know if a decision was made by a computer rather than a person" dataDxfId="27">
      <calculatedColumnFormula>Table18911[[#This Row],[profiling]]</calculatedColumnFormula>
    </tableColumn>
    <tableColumn id="70" xr3:uid="{30E81E73-6AAC-40B5-B216-A395531FB97F}" name="Withdraw consent" dataDxfId="26">
      <calculatedColumnFormula>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calculatedColumnFormula>
    </tableColumn>
    <tableColumn id="71" xr3:uid="{FDF802E7-FC3A-4B7C-829D-36D4B918DD2D}" name="Where did the information come from?" dataDxfId="25">
      <calculatedColumnFormula>IF(Table18911[[#This Row],[The source of the personal data.]]="",Table18911[[#This Row],[The source of the personal data.12]],Table18911[[#This Row],[The source of the personal data.]])</calculatedColumnFormula>
    </tableColumn>
    <tableColumn id="72" xr3:uid="{2C2D9CE5-B391-4199-A06C-D8AE5D620336}" name="Computer Decision" dataDxfId="24">
      <calculatedColumnFormula>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calculatedColumnFormula>
    </tableColumn>
    <tableColumn id="84" xr3:uid="{57D3024E-A9AB-4D7D-A9BA-37E6786EFD73}" name="Column3" dataDxfId="23"/>
    <tableColumn id="85" xr3:uid="{C823C002-5D22-4337-84B6-F5DC99B63A04}" name="Column4" dataDxfId="22"/>
    <tableColumn id="86" xr3:uid="{9F62EBC9-E5E0-48C5-896F-7629343C98F3}" name="Column5" dataDxfId="21"/>
    <tableColumn id="87" xr3:uid="{96586C5E-06E0-4FA3-A9E4-F4AD93A48B2E}" name="Column6" dataDxfId="20"/>
    <tableColumn id="88" xr3:uid="{A3BE0BC3-92CA-485A-96AF-1586DF80D82F}" name="Column7" dataDxfId="19"/>
    <tableColumn id="89" xr3:uid="{C342A594-508A-4841-96F5-1A918B8F0F95}" name="Column8" dataDxfId="18"/>
    <tableColumn id="90" xr3:uid="{05E884C0-0AA9-4835-BEDE-530A96EBE37D}" name="Column9" dataDxfId="17"/>
    <tableColumn id="91" xr3:uid="{96853328-2080-40EA-849E-14DB64FB583D}" name="Column10" dataDxfId="16"/>
    <tableColumn id="92" xr3:uid="{C6049FAC-4AA5-4B90-AC0A-00025C52B20D}" name="Column11" dataDxfId="15"/>
    <tableColumn id="93" xr3:uid="{9331E487-5081-4C1D-BA1A-D95FC2436914}" name="Column12" dataDxfId="14"/>
    <tableColumn id="94" xr3:uid="{79207FC1-8505-4075-A388-C77FE6E5D3A1}" name="Column13" dataDxfId="13"/>
    <tableColumn id="95" xr3:uid="{8EC1A871-E009-40EF-BC3B-C2945762C11A}" name="Column14" dataDxfId="12"/>
    <tableColumn id="96" xr3:uid="{E1DCE58C-2EF9-44F1-A175-2795862342F8}" name="Column15" dataDxfId="11"/>
    <tableColumn id="97" xr3:uid="{65B531B5-EB2B-4AD2-85ED-CBB60D8800FC}" name="Column16" dataDxfId="10"/>
    <tableColumn id="98" xr3:uid="{770093D3-42D1-4661-B77B-038F5DC63DE0}" name="Column17" dataDxfId="9"/>
    <tableColumn id="99" xr3:uid="{3A94C643-C3BC-4DD3-968D-6F25B47C8C09}" name="Column18" dataDxfId="8"/>
    <tableColumn id="100" xr3:uid="{F1FC0FAD-891E-4A86-B3C3-1F0DD0032B83}" name="Column19" dataDxfId="7"/>
    <tableColumn id="101" xr3:uid="{79A6E399-FA43-44F9-B1CF-78E4A5C35026}" name="Column20" dataDxfId="6"/>
    <tableColumn id="102" xr3:uid="{74F8EB1E-6003-4CA0-922B-BDAE7777062C}" name="Column21" dataDxfId="5"/>
    <tableColumn id="103" xr3:uid="{1C9D90D2-D7F3-41C5-B538-1872A44D221C}" name="Column22" dataDxfId="4"/>
    <tableColumn id="104" xr3:uid="{40D60258-9A6F-4773-ABD7-01443C9895C0}" name="Column23" dataDxfId="3"/>
    <tableColumn id="83" xr3:uid="{E6A22E41-E1CF-4F02-8EA4-048005020F14}" name="Column2" dataDxfId="2"/>
    <tableColumn id="82" xr3:uid="{7A721C4F-3339-4B95-933E-E13D9DA2391B}" name="Column1" dataDxfId="1"/>
    <tableColumn id="78" xr3:uid="{17BAAA7D-A08F-408D-933F-D8DFC45237F6}" name="Related Services"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igital.nhs.uk/services/systems-and-service-delivery/screening-services/abdominal-aortic-aneurysm-screening" TargetMode="External"/><Relationship Id="rId1" Type="http://schemas.openxmlformats.org/officeDocument/2006/relationships/hyperlink" Target="https://digital.nhs.uk/bowel-cancer-screening"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digital.nhs.uk/data-and-information/information-standards/information-standards-and-data-collections-including-extractions/data-co-ordination-board" TargetMode="External"/><Relationship Id="rId3" Type="http://schemas.openxmlformats.org/officeDocument/2006/relationships/hyperlink" Target="https://digital.nhs.uk/data-and-information/clinical-audits-and-registries/our-clinical-audits-and-registries/out-of-area-placements-oaps" TargetMode="External"/><Relationship Id="rId7" Type="http://schemas.openxmlformats.org/officeDocument/2006/relationships/hyperlink" Target="https://digital.nhs.uk/services/data-access-request-service-dars" TargetMode="External"/><Relationship Id="rId12" Type="http://schemas.openxmlformats.org/officeDocument/2006/relationships/comments" Target="../comments4.xml"/><Relationship Id="rId2" Type="http://schemas.openxmlformats.org/officeDocument/2006/relationships/hyperlink" Target="https://digital.nhs.uk/about-nhs-digital/corporate-information-and-documents/directions-and-data-provision-notices/data-provision-notices-dpns/national-diabetes-footcare-audit-data-provision-notice" TargetMode="External"/><Relationship Id="rId1" Type="http://schemas.openxmlformats.org/officeDocument/2006/relationships/hyperlink" Target="https://digital.nhs.uk/services/organisation-data-service" TargetMode="External"/><Relationship Id="rId6" Type="http://schemas.openxmlformats.org/officeDocument/2006/relationships/hyperlink" Target="https://digital.nhs.uk/systems-and-services/all-a-z/indicator-methodology-and-assurance-service" TargetMode="External"/><Relationship Id="rId11" Type="http://schemas.openxmlformats.org/officeDocument/2006/relationships/table" Target="../tables/table2.xml"/><Relationship Id="rId5" Type="http://schemas.openxmlformats.org/officeDocument/2006/relationships/hyperlink" Target="https://digital.nhs.uk/services/service-management" TargetMode="External"/><Relationship Id="rId10" Type="http://schemas.openxmlformats.org/officeDocument/2006/relationships/vmlDrawing" Target="../drawings/vmlDrawing4.vml"/><Relationship Id="rId4" Type="http://schemas.openxmlformats.org/officeDocument/2006/relationships/hyperlink" Target="https://digital.nhs.uk/data-and-information/data-collections-and-data-sets/data-collections/social-care-user-surveys"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igital.nhs.uk/data-and-information/publications/statistical/gp-earnings-and-expenses-estimates%20%20%20??" TargetMode="External"/><Relationship Id="rId3" Type="http://schemas.openxmlformats.org/officeDocument/2006/relationships/hyperlink" Target="https://digital.nhs.uk/services/nhs-pathways" TargetMode="External"/><Relationship Id="rId7" Type="http://schemas.openxmlformats.org/officeDocument/2006/relationships/hyperlink" Target="https://digital.nhs.uk/data-and-information/areas-of-interest/workforce/primary-care-web-tool-pcwt-workforce-census-module" TargetMode="External"/><Relationship Id="rId12" Type="http://schemas.openxmlformats.org/officeDocument/2006/relationships/comments" Target="../comments5.xml"/><Relationship Id="rId2" Type="http://schemas.openxmlformats.org/officeDocument/2006/relationships/hyperlink" Target="https://digital.nhs.uk/services/nhs-e-referral-service" TargetMode="External"/><Relationship Id="rId1" Type="http://schemas.openxmlformats.org/officeDocument/2006/relationships/hyperlink" Target="https://digital.nhs.uk/data-and-information/data-collections-and-data-sets/data-sets/mental-health-services-data-set" TargetMode="External"/><Relationship Id="rId6" Type="http://schemas.openxmlformats.org/officeDocument/2006/relationships/hyperlink" Target="https://digital.nhs.uk/data-and-information/areas-of-interest/estates-and-facilities/estates-and-facilities-management-information-system" TargetMode="External"/><Relationship Id="rId11" Type="http://schemas.openxmlformats.org/officeDocument/2006/relationships/table" Target="../tables/table3.xml"/><Relationship Id="rId5" Type="http://schemas.openxmlformats.org/officeDocument/2006/relationships/hyperlink" Target="https://digital.nhs.uk/data-and-information/clinical-audits-and-registries/our-clinical-audits-and-registries/national-pregnancy-in-diabetes-audit" TargetMode="External"/><Relationship Id="rId10" Type="http://schemas.openxmlformats.org/officeDocument/2006/relationships/vmlDrawing" Target="../drawings/vmlDrawing5.vml"/><Relationship Id="rId4" Type="http://schemas.openxmlformats.org/officeDocument/2006/relationships/hyperlink" Target="https://digital.nhs.uk/data-and-information/clinical-audits-and-registries/our-clinical-audits-and-registries/national-pulmonary-hypertension-audit"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3" Type="http://schemas.openxmlformats.org/officeDocument/2006/relationships/hyperlink" Target="https://digital.nhs.uk/services/networking-addressing" TargetMode="External"/><Relationship Id="rId18" Type="http://schemas.openxmlformats.org/officeDocument/2006/relationships/hyperlink" Target="https://digital.nhs.uk/data-and-information/data-collections-and-data-sets/data-collections/reports-from-the-learning-disability-census-collections" TargetMode="External"/><Relationship Id="rId26" Type="http://schemas.openxmlformats.org/officeDocument/2006/relationships/hyperlink" Target="https://digital.nhs.uk/about-nhs-digital/shadow-me-programme" TargetMode="External"/><Relationship Id="rId39" Type="http://schemas.openxmlformats.org/officeDocument/2006/relationships/comments" Target="../comments6.xml"/><Relationship Id="rId21" Type="http://schemas.openxmlformats.org/officeDocument/2006/relationships/hyperlink" Target="https://digital.nhs.uk/data-and-information/data-collections-and-data-sets/data-sets/improving-access-to-psychological-therapies-data-set" TargetMode="External"/><Relationship Id="rId34" Type="http://schemas.openxmlformats.org/officeDocument/2006/relationships/hyperlink" Target="https://digital.nhs.uk/services/systems-and-service-delivery/screening-services/bowel-cancer-screening-services" TargetMode="External"/><Relationship Id="rId7" Type="http://schemas.openxmlformats.org/officeDocument/2006/relationships/hyperlink" Target="https://digital.nhs.uk/data-and-information/publications/clinical-indicators/shmi" TargetMode="External"/><Relationship Id="rId12" Type="http://schemas.openxmlformats.org/officeDocument/2006/relationships/hyperlink" Target="https://digital.nhs.uk/services/data-and-cyber-security-protecting-information-and-data-in-health-and-care" TargetMode="External"/><Relationship Id="rId17" Type="http://schemas.openxmlformats.org/officeDocument/2006/relationships/hyperlink" Target="https://digital.nhs.uk/about-nhs-digital/corporate-information-and-documents/directions-and-data-provision-notices/data-provision-notices-dpns/learning-disabilities-observatory-data-provision-notice" TargetMode="External"/><Relationship Id="rId25" Type="http://schemas.openxmlformats.org/officeDocument/2006/relationships/hyperlink" Target="https://digital.nhs.uk/about-nhs-digital/our-work/transforming-health-and-care-through-technology/urgent-and-emergency-care-domain-b/nhs-111-online" TargetMode="External"/><Relationship Id="rId33" Type="http://schemas.openxmlformats.org/officeDocument/2006/relationships/hyperlink" Target="https://digital.nhs.uk/services/systems-and-service-delivery/screening-services/isle-of-man-bowel-cancer-screening-system" TargetMode="External"/><Relationship Id="rId38" Type="http://schemas.openxmlformats.org/officeDocument/2006/relationships/vmlDrawing" Target="../drawings/vmlDrawing6.vml"/><Relationship Id="rId2" Type="http://schemas.openxmlformats.org/officeDocument/2006/relationships/hyperlink" Target="https://digital.nhs.uk/services/data-services-for-commissioners-dsfc" TargetMode="External"/><Relationship Id="rId16" Type="http://schemas.openxmlformats.org/officeDocument/2006/relationships/hyperlink" Target="https://digital.nhs.uk/services/general-practice-gp-collections/service-information/nhs-health-checks" TargetMode="External"/><Relationship Id="rId20" Type="http://schemas.openxmlformats.org/officeDocument/2006/relationships/hyperlink" Target="https://digital.nhs.uk/services/health-and-social-care-network" TargetMode="External"/><Relationship Id="rId29" Type="http://schemas.openxmlformats.org/officeDocument/2006/relationships/hyperlink" Target="https://digital.nhs.uk/services/organisation-data-service" TargetMode="External"/><Relationship Id="rId1" Type="http://schemas.openxmlformats.org/officeDocument/2006/relationships/hyperlink" Target="https://digital.nhs.uk/bowel-cancer-screening" TargetMode="External"/><Relationship Id="rId6" Type="http://schemas.openxmlformats.org/officeDocument/2006/relationships/hyperlink" Target="https://digital.nhs.uk/data-and-information/information-standards/information-standards-and-data-collections-including-extractions/publications-and-notifications/standards-and-collections/scci2035-genetic-testing-rates%0a%0ahttps:/digital.nhs.uk/about-nhs-digital/corporate-information-and-documents/directions-and-data-provision-notices/data-provision-notices-dpns/genetic-testing-rates-for-nhs-trusts-in-england-ukgtn-member-laboratories-data-provision-notice%0a" TargetMode="External"/><Relationship Id="rId11" Type="http://schemas.openxmlformats.org/officeDocument/2006/relationships/hyperlink" Target="https://digital.nhs.uk/services/systems-and-service-delivery/screening-services/national-breast-screening" TargetMode="External"/><Relationship Id="rId24" Type="http://schemas.openxmlformats.org/officeDocument/2006/relationships/hyperlink" Target="https://digital.nhs.uk/services/general-practice-gp-collections/service-information/gp-appointments-data-collection-in-support-of-winter-pressures" TargetMode="External"/><Relationship Id="rId32" Type="http://schemas.openxmlformats.org/officeDocument/2006/relationships/hyperlink" Target="https://digital.nhs.uk/services/systems-and-service-delivery/systems-and-service-delivery-a-to-z/services-supported-by-the-ssd-team" TargetMode="External"/><Relationship Id="rId37" Type="http://schemas.openxmlformats.org/officeDocument/2006/relationships/printerSettings" Target="../printerSettings/printerSettings6.bin"/><Relationship Id="rId5" Type="http://schemas.openxmlformats.org/officeDocument/2006/relationships/hyperlink" Target="https://digital.nhs.uk/services/training-quality-improvement" TargetMode="External"/><Relationship Id="rId15" Type="http://schemas.openxmlformats.org/officeDocument/2006/relationships/hyperlink" Target="https://digital.nhs.uk/services/nhs-pathways" TargetMode="External"/><Relationship Id="rId23" Type="http://schemas.openxmlformats.org/officeDocument/2006/relationships/hyperlink" Target="https://digital.nhs.uk/services/health-and-social-care-network" TargetMode="External"/><Relationship Id="rId28" Type="http://schemas.openxmlformats.org/officeDocument/2006/relationships/hyperlink" Target="https://digital.nhs.uk/services/organisation-data-service" TargetMode="External"/><Relationship Id="rId36" Type="http://schemas.openxmlformats.org/officeDocument/2006/relationships/hyperlink" Target="https://digital.nhs.uk/services/systems-and-service-delivery/screening-services/abdominal-aortic-aneurysm-screening" TargetMode="External"/><Relationship Id="rId10" Type="http://schemas.openxmlformats.org/officeDocument/2006/relationships/hyperlink" Target="https://digital.nhs.uk/about-nhs-digital/corporate-information-and-documents/directions-and-data-provision-notices/data-provision-notices-dpns/patient-objections-management-revised-data-provision-notice" TargetMode="External"/><Relationship Id="rId19" Type="http://schemas.openxmlformats.org/officeDocument/2006/relationships/hyperlink" Target="https://digital.nhs.uk/services/general-practice-gp-collections/service-information/individual-gp-level-data" TargetMode="External"/><Relationship Id="rId31" Type="http://schemas.openxmlformats.org/officeDocument/2006/relationships/hyperlink" Target="https://digital.nhs.uk/services/summary-care-records-scr" TargetMode="External"/><Relationship Id="rId4" Type="http://schemas.openxmlformats.org/officeDocument/2006/relationships/hyperlink" Target="https://digital.nhs.uk/services/systems-and-service-delivery/screening-services/national-breast-screening" TargetMode="External"/><Relationship Id="rId9" Type="http://schemas.openxmlformats.org/officeDocument/2006/relationships/hyperlink" Target="https://digital.nhs.uk/services/demographics" TargetMode="External"/><Relationship Id="rId14" Type="http://schemas.openxmlformats.org/officeDocument/2006/relationships/hyperlink" Target="https://digital.nhs.uk/services/general-practice-gp-collections/service-information/gp2drs-diabetic-eye-screening-programme" TargetMode="External"/><Relationship Id="rId22" Type="http://schemas.openxmlformats.org/officeDocument/2006/relationships/hyperlink" Target="https://digital.nhs.uk/services/health-and-social-care-network" TargetMode="External"/><Relationship Id="rId27" Type="http://schemas.openxmlformats.org/officeDocument/2006/relationships/hyperlink" Target="https://digital.nhs.uk/services/training-quality-improvement/education-and-training-standards-and-benchmarking/resources-for-training-professionals" TargetMode="External"/><Relationship Id="rId30" Type="http://schemas.openxmlformats.org/officeDocument/2006/relationships/hyperlink" Target="https://digital.nhs.uk/services/organisation-data-service" TargetMode="External"/><Relationship Id="rId35" Type="http://schemas.openxmlformats.org/officeDocument/2006/relationships/hyperlink" Target="https://digital.nhs.uk/services/systems-and-service-delivery/screening-services/abdominal-aortic-aneurysm-screening" TargetMode="External"/><Relationship Id="rId8" Type="http://schemas.openxmlformats.org/officeDocument/2006/relationships/hyperlink" Target="https://digital.nhs.uk/services/training-quality-improvement/education-and-training-standards-and-benchmarking" TargetMode="External"/><Relationship Id="rId3" Type="http://schemas.openxmlformats.org/officeDocument/2006/relationships/hyperlink" Target="https://digital.nhs.uk/services/systems-and-service-delivery/screening-services/national-breast-screening"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igital.nhs.uk/services/networking-addressing" TargetMode="External"/><Relationship Id="rId18" Type="http://schemas.openxmlformats.org/officeDocument/2006/relationships/hyperlink" Target="https://digital.nhs.uk/data-and-information/data-collections-and-data-sets/data-collections/reports-from-the-learning-disability-census-collections" TargetMode="External"/><Relationship Id="rId26" Type="http://schemas.openxmlformats.org/officeDocument/2006/relationships/hyperlink" Target="https://digital.nhs.uk/about-nhs-digital/shadow-me-programme" TargetMode="External"/><Relationship Id="rId39" Type="http://schemas.openxmlformats.org/officeDocument/2006/relationships/hyperlink" Target="https://digital.nhs.uk/services/nhs-pathways" TargetMode="External"/><Relationship Id="rId21" Type="http://schemas.openxmlformats.org/officeDocument/2006/relationships/hyperlink" Target="https://digital.nhs.uk/data-and-information/data-collections-and-data-sets/data-sets/improving-access-to-psychological-therapies-data-set" TargetMode="External"/><Relationship Id="rId34" Type="http://schemas.openxmlformats.org/officeDocument/2006/relationships/hyperlink" Target="https://digital.nhs.uk/services/systems-and-service-delivery/screening-services/bowel-cancer-screening-services" TargetMode="External"/><Relationship Id="rId42" Type="http://schemas.openxmlformats.org/officeDocument/2006/relationships/hyperlink" Target="https://digital.nhs.uk/data-and-information/areas-of-interest/estates-and-facilities/estates-and-facilities-management-information-system" TargetMode="External"/><Relationship Id="rId7" Type="http://schemas.openxmlformats.org/officeDocument/2006/relationships/hyperlink" Target="https://digital.nhs.uk/data-and-information/publications/clinical-indicators/shmi" TargetMode="External"/><Relationship Id="rId2" Type="http://schemas.openxmlformats.org/officeDocument/2006/relationships/hyperlink" Target="https://digital.nhs.uk/services/data-services-for-commissioners-dsfc" TargetMode="External"/><Relationship Id="rId16" Type="http://schemas.openxmlformats.org/officeDocument/2006/relationships/hyperlink" Target="https://digital.nhs.uk/services/general-practice-gp-collections/service-information/nhs-health-checks" TargetMode="External"/><Relationship Id="rId29" Type="http://schemas.openxmlformats.org/officeDocument/2006/relationships/hyperlink" Target="https://digital.nhs.uk/services/organisation-data-service" TargetMode="External"/><Relationship Id="rId1" Type="http://schemas.openxmlformats.org/officeDocument/2006/relationships/hyperlink" Target="https://digital.nhs.uk/bowel-cancer-screening" TargetMode="External"/><Relationship Id="rId6" Type="http://schemas.openxmlformats.org/officeDocument/2006/relationships/hyperlink" Target="https://digital.nhs.uk/data-and-information/information-standards/information-standards-and-data-collections-including-extractions/publications-and-notifications/standards-and-collections/scci2035-genetic-testing-rates%0a%0ahttps:/digital.nhs.uk/about-nhs-digital/corporate-information-and-documents/directions-and-data-provision-notices/data-provision-notices-dpns/genetic-testing-rates-for-nhs-trusts-in-england-ukgtn-member-laboratories-data-provision-notice%0a" TargetMode="External"/><Relationship Id="rId11" Type="http://schemas.openxmlformats.org/officeDocument/2006/relationships/hyperlink" Target="https://digital.nhs.uk/services/systems-and-service-delivery/screening-services/national-breast-screening" TargetMode="External"/><Relationship Id="rId24" Type="http://schemas.openxmlformats.org/officeDocument/2006/relationships/hyperlink" Target="https://digital.nhs.uk/services/general-practice-gp-collections/service-information/gp-appointments-data-collection-in-support-of-winter-pressures" TargetMode="External"/><Relationship Id="rId32" Type="http://schemas.openxmlformats.org/officeDocument/2006/relationships/hyperlink" Target="https://digital.nhs.uk/services/systems-and-service-delivery/systems-and-service-delivery-a-to-z/services-supported-by-the-ssd-team" TargetMode="External"/><Relationship Id="rId37" Type="http://schemas.openxmlformats.org/officeDocument/2006/relationships/hyperlink" Target="https://digital.nhs.uk/data-and-information/data-collections-and-data-sets/data-sets/mental-health-services-data-set" TargetMode="External"/><Relationship Id="rId40" Type="http://schemas.openxmlformats.org/officeDocument/2006/relationships/hyperlink" Target="https://digital.nhs.uk/data-and-information/clinical-audits-and-registries/our-clinical-audits-and-registries/national-pulmonary-hypertension-audit" TargetMode="External"/><Relationship Id="rId45" Type="http://schemas.openxmlformats.org/officeDocument/2006/relationships/vmlDrawing" Target="../drawings/vmlDrawing7.vml"/><Relationship Id="rId5" Type="http://schemas.openxmlformats.org/officeDocument/2006/relationships/hyperlink" Target="https://digital.nhs.uk/services/training-quality-improvement" TargetMode="External"/><Relationship Id="rId15" Type="http://schemas.openxmlformats.org/officeDocument/2006/relationships/hyperlink" Target="https://digital.nhs.uk/services/nhs-pathways" TargetMode="External"/><Relationship Id="rId23" Type="http://schemas.openxmlformats.org/officeDocument/2006/relationships/hyperlink" Target="https://digital.nhs.uk/services/health-and-social-care-network" TargetMode="External"/><Relationship Id="rId28" Type="http://schemas.openxmlformats.org/officeDocument/2006/relationships/hyperlink" Target="https://digital.nhs.uk/services/organisation-data-service" TargetMode="External"/><Relationship Id="rId36" Type="http://schemas.openxmlformats.org/officeDocument/2006/relationships/hyperlink" Target="https://digital.nhs.uk/services/systems-and-service-delivery/screening-services/abdominal-aortic-aneurysm-screening" TargetMode="External"/><Relationship Id="rId10" Type="http://schemas.openxmlformats.org/officeDocument/2006/relationships/hyperlink" Target="https://digital.nhs.uk/about-nhs-digital/corporate-information-and-documents/directions-and-data-provision-notices/data-provision-notices-dpns/patient-objections-management-revised-data-provision-notice" TargetMode="External"/><Relationship Id="rId19" Type="http://schemas.openxmlformats.org/officeDocument/2006/relationships/hyperlink" Target="https://digital.nhs.uk/services/general-practice-gp-collections/service-information/individual-gp-level-data" TargetMode="External"/><Relationship Id="rId31" Type="http://schemas.openxmlformats.org/officeDocument/2006/relationships/hyperlink" Target="https://digital.nhs.uk/services/summary-care-records-scr" TargetMode="External"/><Relationship Id="rId44" Type="http://schemas.openxmlformats.org/officeDocument/2006/relationships/hyperlink" Target="https://digital.nhs.uk/data-and-information/publications/statistical/gp-earnings-and-expenses-estimates%20%20%20??" TargetMode="External"/><Relationship Id="rId4" Type="http://schemas.openxmlformats.org/officeDocument/2006/relationships/hyperlink" Target="https://digital.nhs.uk/services/systems-and-service-delivery/screening-services/national-breast-screening" TargetMode="External"/><Relationship Id="rId9" Type="http://schemas.openxmlformats.org/officeDocument/2006/relationships/hyperlink" Target="https://digital.nhs.uk/services/demographics" TargetMode="External"/><Relationship Id="rId14" Type="http://schemas.openxmlformats.org/officeDocument/2006/relationships/hyperlink" Target="https://digital.nhs.uk/services/general-practice-gp-collections/service-information/gp2drs-diabetic-eye-screening-programme" TargetMode="External"/><Relationship Id="rId22" Type="http://schemas.openxmlformats.org/officeDocument/2006/relationships/hyperlink" Target="https://digital.nhs.uk/services/health-and-social-care-network" TargetMode="External"/><Relationship Id="rId27" Type="http://schemas.openxmlformats.org/officeDocument/2006/relationships/hyperlink" Target="https://digital.nhs.uk/services/training-quality-improvement/education-and-training-standards-and-benchmarking/resources-for-training-professionals" TargetMode="External"/><Relationship Id="rId30" Type="http://schemas.openxmlformats.org/officeDocument/2006/relationships/hyperlink" Target="https://digital.nhs.uk/services/organisation-data-service" TargetMode="External"/><Relationship Id="rId35" Type="http://schemas.openxmlformats.org/officeDocument/2006/relationships/hyperlink" Target="https://digital.nhs.uk/services/systems-and-service-delivery/screening-services/abdominal-aortic-aneurysm-screening" TargetMode="External"/><Relationship Id="rId43" Type="http://schemas.openxmlformats.org/officeDocument/2006/relationships/hyperlink" Target="https://digital.nhs.uk/data-and-information/areas-of-interest/workforce/primary-care-web-tool-pcwt-workforce-census-module" TargetMode="External"/><Relationship Id="rId8" Type="http://schemas.openxmlformats.org/officeDocument/2006/relationships/hyperlink" Target="https://digital.nhs.uk/services/training-quality-improvement/education-and-training-standards-and-benchmarking" TargetMode="External"/><Relationship Id="rId3" Type="http://schemas.openxmlformats.org/officeDocument/2006/relationships/hyperlink" Target="https://digital.nhs.uk/services/systems-and-service-delivery/screening-services/national-breast-screening" TargetMode="External"/><Relationship Id="rId12" Type="http://schemas.openxmlformats.org/officeDocument/2006/relationships/hyperlink" Target="https://digital.nhs.uk/services/data-and-cyber-security-protecting-information-and-data-in-health-and-care" TargetMode="External"/><Relationship Id="rId17" Type="http://schemas.openxmlformats.org/officeDocument/2006/relationships/hyperlink" Target="https://digital.nhs.uk/about-nhs-digital/corporate-information-and-documents/directions-and-data-provision-notices/data-provision-notices-dpns/learning-disabilities-observatory-data-provision-notice" TargetMode="External"/><Relationship Id="rId25" Type="http://schemas.openxmlformats.org/officeDocument/2006/relationships/hyperlink" Target="https://digital.nhs.uk/about-nhs-digital/our-work/transforming-health-and-care-through-technology/urgent-and-emergency-care-domain-b/nhs-111-online" TargetMode="External"/><Relationship Id="rId33" Type="http://schemas.openxmlformats.org/officeDocument/2006/relationships/hyperlink" Target="https://digital.nhs.uk/services/systems-and-service-delivery/screening-services/isle-of-man-bowel-cancer-screening-system" TargetMode="External"/><Relationship Id="rId38" Type="http://schemas.openxmlformats.org/officeDocument/2006/relationships/hyperlink" Target="https://digital.nhs.uk/services/nhs-e-referral-service" TargetMode="External"/><Relationship Id="rId46" Type="http://schemas.openxmlformats.org/officeDocument/2006/relationships/comments" Target="../comments7.xml"/><Relationship Id="rId20" Type="http://schemas.openxmlformats.org/officeDocument/2006/relationships/hyperlink" Target="https://digital.nhs.uk/services/health-and-social-care-network" TargetMode="External"/><Relationship Id="rId41" Type="http://schemas.openxmlformats.org/officeDocument/2006/relationships/hyperlink" Target="https://digital.nhs.uk/data-and-information/clinical-audits-and-registries/our-clinical-audits-and-registries/national-pregnancy-in-diabetes-audit"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F553C-AE7A-46D7-AA03-CA5B182B60AE}">
  <sheetPr codeName="Sheet1">
    <pageSetUpPr fitToPage="1"/>
  </sheetPr>
  <dimension ref="A1:DX80"/>
  <sheetViews>
    <sheetView zoomScale="90" zoomScaleNormal="90" workbookViewId="0" xr3:uid="{F7786D0C-E8F3-5EAA-B53D-CF5C1FB2E745}">
      <pane xSplit="1" ySplit="1" topLeftCell="DC62" activePane="bottomRight" state="frozen"/>
      <selection pane="bottomRight" activeCell="DH65" sqref="DH65"/>
      <selection pane="bottomLeft" activeCell="DS31" sqref="DS31"/>
      <selection pane="topRight" activeCell="DS31" sqref="DS31"/>
    </sheetView>
  </sheetViews>
  <sheetFormatPr defaultColWidth="8.88671875" defaultRowHeight="15"/>
  <cols>
    <col min="1" max="1" width="30.44140625" style="5" customWidth="1"/>
    <col min="2" max="2" width="17" style="5" hidden="1" customWidth="1"/>
    <col min="3" max="3" width="16" style="5" hidden="1" customWidth="1"/>
    <col min="4" max="4" width="17.21875" style="5" hidden="1" customWidth="1"/>
    <col min="5" max="5" width="19" style="5" hidden="1" customWidth="1"/>
    <col min="6" max="6" width="25" style="5" hidden="1" customWidth="1"/>
    <col min="7" max="7" width="25.21875" style="5" hidden="1" customWidth="1"/>
    <col min="8" max="8" width="34.33203125" style="5" hidden="1" customWidth="1"/>
    <col min="9" max="9" width="40.77734375" style="5" hidden="1" customWidth="1"/>
    <col min="10" max="10" width="32.88671875" style="5" hidden="1" customWidth="1"/>
    <col min="11" max="11" width="14.77734375" style="5" hidden="1" customWidth="1"/>
    <col min="12" max="12" width="26.44140625" style="5" hidden="1" customWidth="1"/>
    <col min="13" max="13" width="20.44140625" style="5" hidden="1" customWidth="1"/>
    <col min="14" max="15" width="40.77734375" style="5" hidden="1" customWidth="1"/>
    <col min="16" max="16" width="11" style="5" hidden="1" customWidth="1"/>
    <col min="17" max="17" width="29.33203125" style="5" hidden="1" customWidth="1"/>
    <col min="18" max="18" width="21.33203125" style="5" hidden="1" customWidth="1"/>
    <col min="19" max="19" width="46.77734375" style="5" hidden="1" customWidth="1"/>
    <col min="20" max="20" width="33.33203125" style="5" hidden="1" customWidth="1"/>
    <col min="21" max="24" width="40.77734375" style="5" hidden="1" customWidth="1"/>
    <col min="25" max="25" width="35.5546875" style="5" hidden="1" customWidth="1"/>
    <col min="26" max="26" width="40.77734375" style="5" hidden="1" customWidth="1"/>
    <col min="27" max="27" width="26.109375" style="5" hidden="1" customWidth="1"/>
    <col min="28" max="29" width="40.77734375" style="5" hidden="1" customWidth="1"/>
    <col min="30" max="30" width="11.6640625" style="5" hidden="1" customWidth="1"/>
    <col min="31" max="31" width="12.88671875" style="5" hidden="1" customWidth="1"/>
    <col min="32" max="32" width="39.33203125" style="5" hidden="1" customWidth="1"/>
    <col min="33" max="33" width="14.5546875" style="5" hidden="1" customWidth="1"/>
    <col min="34" max="34" width="16" style="5" hidden="1" customWidth="1"/>
    <col min="35" max="35" width="42.44140625" style="5" hidden="1" customWidth="1"/>
    <col min="36" max="36" width="27.33203125" style="5" hidden="1" customWidth="1"/>
    <col min="37" max="37" width="28.6640625" style="5" hidden="1" customWidth="1"/>
    <col min="38" max="38" width="37.21875" style="5" hidden="1" customWidth="1"/>
    <col min="39" max="51" width="7.5546875" style="5" hidden="1" customWidth="1"/>
    <col min="52" max="52" width="21.44140625" style="5" hidden="1" customWidth="1"/>
    <col min="53" max="53" width="0" style="5" hidden="1" customWidth="1"/>
    <col min="54" max="54" width="21.44140625" style="5" hidden="1" customWidth="1"/>
    <col min="55" max="55" width="0" style="5" hidden="1" customWidth="1"/>
    <col min="56" max="56" width="44.21875" style="5" hidden="1" customWidth="1"/>
    <col min="57" max="57" width="33.6640625" style="5" hidden="1" customWidth="1"/>
    <col min="58" max="58" width="26.21875" style="5" hidden="1" customWidth="1"/>
    <col min="59" max="59" width="60.33203125" style="5" hidden="1" customWidth="1"/>
    <col min="60" max="60" width="23.33203125" style="5" hidden="1" customWidth="1"/>
    <col min="61" max="61" width="25.109375" style="5" hidden="1" customWidth="1"/>
    <col min="62" max="62" width="10" style="5" hidden="1" customWidth="1"/>
    <col min="63" max="63" width="24.88671875" style="5" hidden="1" customWidth="1"/>
    <col min="64" max="64" width="6.6640625" style="5" hidden="1" customWidth="1"/>
    <col min="65" max="65" width="32.44140625" style="5" hidden="1" customWidth="1"/>
    <col min="66" max="66" width="18.5546875" style="5" hidden="1" customWidth="1"/>
    <col min="67" max="67" width="22.33203125" style="27" hidden="1" customWidth="1"/>
    <col min="68" max="68" width="11.109375" style="27" hidden="1" customWidth="1"/>
    <col min="69" max="69" width="13" style="27" hidden="1" customWidth="1"/>
    <col min="70" max="70" width="15.88671875" style="27" hidden="1" customWidth="1"/>
    <col min="71" max="71" width="15.109375" style="27" hidden="1" customWidth="1"/>
    <col min="72" max="72" width="22" style="27" hidden="1" customWidth="1"/>
    <col min="73" max="73" width="0" style="27" hidden="1" customWidth="1"/>
    <col min="74" max="74" width="8.33203125" style="27" hidden="1" customWidth="1"/>
    <col min="75" max="75" width="40.77734375" style="5" hidden="1" customWidth="1"/>
    <col min="76" max="76" width="16.6640625" style="5" hidden="1" customWidth="1"/>
    <col min="77" max="77" width="18.77734375" style="5" hidden="1" customWidth="1"/>
    <col min="78" max="99" width="33.109375" style="27" hidden="1" customWidth="1"/>
    <col min="100" max="101" width="17.5546875" style="27" hidden="1" customWidth="1"/>
    <col min="102" max="102" width="0" style="27" hidden="1" customWidth="1"/>
    <col min="103" max="103" width="19.6640625" style="5" customWidth="1"/>
    <col min="104" max="104" width="14" style="5" customWidth="1"/>
    <col min="105" max="105" width="7.21875" style="5" customWidth="1"/>
    <col min="106" max="106" width="14.109375" style="5" customWidth="1"/>
    <col min="107" max="107" width="17.6640625" style="5" customWidth="1"/>
    <col min="108" max="108" width="35.6640625" style="5" customWidth="1"/>
    <col min="109" max="109" width="35.6640625" style="5" hidden="1" customWidth="1"/>
    <col min="110" max="110" width="35.6640625" style="5" customWidth="1"/>
    <col min="111" max="111" width="23.33203125" style="5" customWidth="1"/>
    <col min="112" max="112" width="14.21875" style="5" customWidth="1"/>
    <col min="113" max="113" width="13.5546875" style="9" customWidth="1"/>
    <col min="114" max="114" width="32.44140625" style="5" customWidth="1"/>
    <col min="115" max="115" width="25.21875" style="5" customWidth="1"/>
    <col min="116" max="116" width="22.33203125" style="5" customWidth="1"/>
    <col min="117" max="124" width="7.5546875" style="5" customWidth="1"/>
    <col min="125" max="125" width="28" style="5" customWidth="1"/>
    <col min="126" max="126" width="23.21875" style="5" customWidth="1"/>
    <col min="127" max="127" width="11.6640625" style="5" customWidth="1"/>
    <col min="128" max="128" width="23.88671875" style="5" customWidth="1"/>
    <col min="129" max="16384" width="8.88671875" style="5"/>
  </cols>
  <sheetData>
    <row r="1" spans="1:128" s="4" customFormat="1" ht="30" customHeight="1">
      <c r="A1" s="16" t="s">
        <v>0</v>
      </c>
      <c r="B1" s="17" t="s">
        <v>1</v>
      </c>
      <c r="C1" s="18" t="s">
        <v>2</v>
      </c>
      <c r="D1" s="18" t="s">
        <v>3</v>
      </c>
      <c r="E1" s="18" t="s">
        <v>4</v>
      </c>
      <c r="F1" s="18" t="s">
        <v>5</v>
      </c>
      <c r="G1" s="18" t="s">
        <v>6</v>
      </c>
      <c r="H1" s="18" t="s">
        <v>7</v>
      </c>
      <c r="I1" s="18" t="s">
        <v>8</v>
      </c>
      <c r="J1" s="18" t="s">
        <v>9</v>
      </c>
      <c r="K1" s="18" t="s">
        <v>10</v>
      </c>
      <c r="L1" s="18" t="s">
        <v>11</v>
      </c>
      <c r="M1" s="18" t="s">
        <v>12</v>
      </c>
      <c r="N1" s="18" t="s">
        <v>13</v>
      </c>
      <c r="O1" s="18" t="s">
        <v>14</v>
      </c>
      <c r="P1" s="17"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9" t="s">
        <v>29</v>
      </c>
      <c r="AE1" s="19" t="s">
        <v>30</v>
      </c>
      <c r="AF1" s="20" t="s">
        <v>31</v>
      </c>
      <c r="AG1" s="20" t="s">
        <v>32</v>
      </c>
      <c r="AH1" s="20" t="s">
        <v>33</v>
      </c>
      <c r="AI1" s="20" t="s">
        <v>34</v>
      </c>
      <c r="AJ1" s="20" t="s">
        <v>35</v>
      </c>
      <c r="AK1" s="20" t="s">
        <v>36</v>
      </c>
      <c r="AL1" s="20" t="s">
        <v>37</v>
      </c>
      <c r="AM1" s="21" t="s">
        <v>38</v>
      </c>
      <c r="AN1" s="21" t="s">
        <v>39</v>
      </c>
      <c r="AO1" s="21" t="s">
        <v>40</v>
      </c>
      <c r="AP1" s="21" t="s">
        <v>41</v>
      </c>
      <c r="AQ1" s="18" t="s">
        <v>42</v>
      </c>
      <c r="AR1" s="18" t="s">
        <v>43</v>
      </c>
      <c r="AS1" s="18" t="s">
        <v>44</v>
      </c>
      <c r="AT1" s="18" t="s">
        <v>45</v>
      </c>
      <c r="AU1" s="18" t="s">
        <v>46</v>
      </c>
      <c r="AV1" s="18" t="s">
        <v>47</v>
      </c>
      <c r="AW1" s="18" t="s">
        <v>48</v>
      </c>
      <c r="AX1" s="18" t="s">
        <v>49</v>
      </c>
      <c r="AY1" s="21" t="s">
        <v>50</v>
      </c>
      <c r="AZ1" s="21" t="s">
        <v>51</v>
      </c>
      <c r="BA1" s="21" t="s">
        <v>52</v>
      </c>
      <c r="BB1" s="22" t="s">
        <v>53</v>
      </c>
      <c r="BC1" s="1" t="s">
        <v>54</v>
      </c>
      <c r="BD1" s="1" t="s">
        <v>55</v>
      </c>
      <c r="BE1" s="1" t="s">
        <v>56</v>
      </c>
      <c r="BF1" s="1" t="s">
        <v>57</v>
      </c>
      <c r="BG1" s="1" t="s">
        <v>58</v>
      </c>
      <c r="BH1" s="1" t="s">
        <v>59</v>
      </c>
      <c r="BI1" s="1" t="s">
        <v>60</v>
      </c>
      <c r="BJ1" s="1" t="s">
        <v>61</v>
      </c>
      <c r="BK1" s="1" t="s">
        <v>62</v>
      </c>
      <c r="BL1" s="1" t="s">
        <v>63</v>
      </c>
      <c r="BM1" s="1" t="s">
        <v>64</v>
      </c>
      <c r="BN1" s="1" t="s">
        <v>65</v>
      </c>
      <c r="BO1" s="23" t="s">
        <v>66</v>
      </c>
      <c r="BP1" s="23" t="s">
        <v>67</v>
      </c>
      <c r="BQ1" s="23" t="s">
        <v>68</v>
      </c>
      <c r="BR1" s="23" t="s">
        <v>69</v>
      </c>
      <c r="BS1" s="23" t="s">
        <v>70</v>
      </c>
      <c r="BT1" s="2" t="s">
        <v>71</v>
      </c>
      <c r="BU1" s="23" t="s">
        <v>72</v>
      </c>
      <c r="BV1" s="23" t="s">
        <v>73</v>
      </c>
      <c r="BW1" s="1" t="s">
        <v>74</v>
      </c>
      <c r="BX1" s="1" t="s">
        <v>75</v>
      </c>
      <c r="BY1" s="1" t="s">
        <v>76</v>
      </c>
      <c r="BZ1" s="24" t="s">
        <v>77</v>
      </c>
      <c r="CA1" s="24" t="s">
        <v>78</v>
      </c>
      <c r="CB1" s="24" t="s">
        <v>79</v>
      </c>
      <c r="CC1" s="24" t="s">
        <v>80</v>
      </c>
      <c r="CD1" s="24" t="s">
        <v>81</v>
      </c>
      <c r="CE1" s="24" t="s">
        <v>82</v>
      </c>
      <c r="CF1" s="24" t="s">
        <v>83</v>
      </c>
      <c r="CG1" s="24" t="s">
        <v>84</v>
      </c>
      <c r="CH1" s="24" t="s">
        <v>85</v>
      </c>
      <c r="CI1" s="24" t="s">
        <v>86</v>
      </c>
      <c r="CJ1" s="24" t="s">
        <v>87</v>
      </c>
      <c r="CK1" s="24" t="s">
        <v>88</v>
      </c>
      <c r="CL1" s="24" t="s">
        <v>89</v>
      </c>
      <c r="CM1" s="24" t="s">
        <v>90</v>
      </c>
      <c r="CN1" s="24" t="s">
        <v>91</v>
      </c>
      <c r="CO1" s="24" t="s">
        <v>92</v>
      </c>
      <c r="CP1" s="24" t="s">
        <v>93</v>
      </c>
      <c r="CQ1" s="24" t="s">
        <v>94</v>
      </c>
      <c r="CR1" s="24" t="s">
        <v>95</v>
      </c>
      <c r="CS1" s="24" t="s">
        <v>96</v>
      </c>
      <c r="CT1" s="24" t="s">
        <v>97</v>
      </c>
      <c r="CU1" s="24" t="s">
        <v>98</v>
      </c>
      <c r="CV1" s="24" t="s">
        <v>99</v>
      </c>
      <c r="CW1" s="24" t="s">
        <v>100</v>
      </c>
      <c r="CX1" s="24"/>
      <c r="CY1" s="22" t="s">
        <v>101</v>
      </c>
      <c r="CZ1" s="1" t="s">
        <v>54</v>
      </c>
      <c r="DA1" s="1"/>
      <c r="DB1" s="1" t="s">
        <v>55</v>
      </c>
      <c r="DC1" s="1" t="s">
        <v>56</v>
      </c>
      <c r="DD1" s="3" t="s">
        <v>102</v>
      </c>
      <c r="DE1" s="1" t="s">
        <v>103</v>
      </c>
      <c r="DF1" s="25" t="s">
        <v>104</v>
      </c>
      <c r="DG1" s="1" t="s">
        <v>58</v>
      </c>
      <c r="DH1" s="1" t="s">
        <v>59</v>
      </c>
      <c r="DI1" s="3" t="s">
        <v>105</v>
      </c>
      <c r="DJ1" s="3" t="s">
        <v>106</v>
      </c>
      <c r="DK1" s="1" t="s">
        <v>107</v>
      </c>
      <c r="DL1" s="1" t="s">
        <v>65</v>
      </c>
      <c r="DM1" s="2" t="s">
        <v>66</v>
      </c>
      <c r="DN1" s="2" t="s">
        <v>67</v>
      </c>
      <c r="DO1" s="2" t="s">
        <v>68</v>
      </c>
      <c r="DP1" s="2" t="s">
        <v>69</v>
      </c>
      <c r="DQ1" s="2" t="s">
        <v>70</v>
      </c>
      <c r="DR1" s="2" t="s">
        <v>71</v>
      </c>
      <c r="DS1" s="2" t="s">
        <v>72</v>
      </c>
      <c r="DT1" s="2" t="s">
        <v>73</v>
      </c>
      <c r="DU1" s="1" t="s">
        <v>74</v>
      </c>
      <c r="DV1" s="1" t="s">
        <v>75</v>
      </c>
      <c r="DW1" s="1" t="s">
        <v>108</v>
      </c>
      <c r="DX1" s="1" t="s">
        <v>100</v>
      </c>
    </row>
    <row r="2" spans="1:128" ht="210">
      <c r="A2" s="5" t="s">
        <v>109</v>
      </c>
      <c r="B2" s="5" t="s">
        <v>110</v>
      </c>
      <c r="P2" s="5" t="s">
        <v>111</v>
      </c>
      <c r="Q2" s="5" t="s">
        <v>112</v>
      </c>
      <c r="R2" s="5" t="s">
        <v>113</v>
      </c>
      <c r="S2" s="5" t="s">
        <v>114</v>
      </c>
      <c r="T2" s="5" t="s">
        <v>115</v>
      </c>
      <c r="U2" s="5" t="s">
        <v>116</v>
      </c>
      <c r="V2" s="5" t="s">
        <v>117</v>
      </c>
      <c r="W2" s="5" t="s">
        <v>118</v>
      </c>
      <c r="X2" s="5" t="s">
        <v>119</v>
      </c>
      <c r="Y2" s="5" t="s">
        <v>120</v>
      </c>
      <c r="Z2" s="5" t="s">
        <v>121</v>
      </c>
      <c r="AA2" s="5" t="s">
        <v>122</v>
      </c>
      <c r="AC2" s="5" t="s">
        <v>123</v>
      </c>
      <c r="AD2" s="6"/>
      <c r="AE2" s="6"/>
      <c r="AF2" s="5" t="s">
        <v>124</v>
      </c>
      <c r="AG2" s="5" t="s">
        <v>125</v>
      </c>
      <c r="AH2" s="5" t="s">
        <v>125</v>
      </c>
      <c r="AI2" s="5" t="s">
        <v>126</v>
      </c>
      <c r="AJ2" s="5" t="s">
        <v>127</v>
      </c>
      <c r="AK2" s="5" t="s">
        <v>128</v>
      </c>
      <c r="AL2" s="5" t="s">
        <v>129</v>
      </c>
      <c r="AM2" s="5" t="b">
        <v>1</v>
      </c>
      <c r="AN2" s="5" t="b">
        <v>1</v>
      </c>
      <c r="AO2" s="5" t="b">
        <v>1</v>
      </c>
      <c r="AQ2" s="5" t="b">
        <v>1</v>
      </c>
      <c r="AR2" s="5" t="b">
        <v>1</v>
      </c>
      <c r="AS2" s="5" t="b">
        <v>1</v>
      </c>
      <c r="AT2" s="5" t="b">
        <v>0</v>
      </c>
      <c r="AU2" s="5" t="b">
        <v>1</v>
      </c>
      <c r="AV2" s="5" t="b">
        <v>0</v>
      </c>
      <c r="AW2" s="5" t="b">
        <v>0</v>
      </c>
      <c r="AX2" s="5" t="b">
        <v>0</v>
      </c>
      <c r="AY2" s="5">
        <v>4</v>
      </c>
      <c r="AZ2" s="5" t="s">
        <v>130</v>
      </c>
      <c r="BB2" s="26"/>
      <c r="BC2" s="5" t="s">
        <v>124</v>
      </c>
      <c r="BD2" s="5" t="s">
        <v>125</v>
      </c>
      <c r="BE2" s="5" t="s">
        <v>112</v>
      </c>
      <c r="BF2" s="5" t="s">
        <v>113</v>
      </c>
      <c r="BG2" s="5" t="s">
        <v>114</v>
      </c>
      <c r="BH2" s="5" t="s">
        <v>131</v>
      </c>
      <c r="BI2" s="5" t="s">
        <v>115</v>
      </c>
      <c r="BJ2" s="5" t="s">
        <v>132</v>
      </c>
      <c r="BK2" s="5" t="s">
        <v>117</v>
      </c>
      <c r="BM2" s="5" t="s">
        <v>116</v>
      </c>
      <c r="BN2" s="5" t="s">
        <v>118</v>
      </c>
      <c r="BO2" s="27" t="b">
        <v>1</v>
      </c>
      <c r="BP2" s="27" t="b">
        <v>1</v>
      </c>
      <c r="BQ2" s="27" t="b">
        <v>1</v>
      </c>
      <c r="BR2" s="27" t="b">
        <v>0</v>
      </c>
      <c r="BS2" s="27" t="b">
        <v>1</v>
      </c>
      <c r="BT2" s="27" t="b">
        <v>0</v>
      </c>
      <c r="BU2" s="27" t="b">
        <v>0</v>
      </c>
      <c r="BV2" s="27" t="b">
        <v>0</v>
      </c>
      <c r="BW2" s="5" t="s">
        <v>120</v>
      </c>
      <c r="BX2" s="5" t="s">
        <v>122</v>
      </c>
      <c r="BY2" s="5" t="s">
        <v>123</v>
      </c>
      <c r="CY2" s="28"/>
      <c r="CZ2" s="5" t="s">
        <v>133</v>
      </c>
      <c r="DA2" s="5" t="b">
        <f>IF(RIGHT(CZ2,1)= " ",TRUE,FALSE)</f>
        <v>0</v>
      </c>
      <c r="DB2" s="5" t="s">
        <v>125</v>
      </c>
      <c r="DC2" s="5" t="s">
        <v>134</v>
      </c>
      <c r="DD2" s="7" t="s">
        <v>135</v>
      </c>
      <c r="DE2" s="7">
        <f>LEN(DD2)</f>
        <v>107</v>
      </c>
      <c r="DF2" s="7" t="s">
        <v>136</v>
      </c>
      <c r="DG2" s="7" t="s">
        <v>137</v>
      </c>
      <c r="DH2" s="5" t="s">
        <v>138</v>
      </c>
      <c r="DI2" s="8" t="s">
        <v>132</v>
      </c>
      <c r="DJ2" s="7" t="s">
        <v>139</v>
      </c>
      <c r="DK2" s="7" t="s">
        <v>140</v>
      </c>
      <c r="DL2" s="7" t="s">
        <v>141</v>
      </c>
      <c r="DM2" s="5" t="b">
        <v>1</v>
      </c>
      <c r="DN2" s="5" t="b">
        <v>1</v>
      </c>
      <c r="DO2" s="5" t="b">
        <v>1</v>
      </c>
      <c r="DP2" s="5" t="b">
        <v>0</v>
      </c>
      <c r="DQ2" s="5" t="b">
        <v>1</v>
      </c>
      <c r="DR2" s="5" t="b">
        <v>0</v>
      </c>
      <c r="DS2" s="5" t="b">
        <v>0</v>
      </c>
      <c r="DT2" s="5" t="b">
        <v>0</v>
      </c>
      <c r="DU2" s="7" t="s">
        <v>142</v>
      </c>
      <c r="DV2" s="7" t="s">
        <v>122</v>
      </c>
      <c r="DW2" s="7" t="s">
        <v>143</v>
      </c>
      <c r="DX2" s="5" t="s">
        <v>129</v>
      </c>
    </row>
    <row r="3" spans="1:128" ht="270">
      <c r="A3" s="5" t="s">
        <v>144</v>
      </c>
      <c r="Q3" s="5" t="s">
        <v>145</v>
      </c>
      <c r="R3" s="5" t="s">
        <v>146</v>
      </c>
      <c r="S3" s="5" t="s">
        <v>147</v>
      </c>
      <c r="T3" s="5" t="s">
        <v>148</v>
      </c>
      <c r="U3" s="5" t="s">
        <v>149</v>
      </c>
      <c r="V3" s="5" t="s">
        <v>150</v>
      </c>
      <c r="W3" s="5" t="s">
        <v>151</v>
      </c>
      <c r="X3" s="5" t="s">
        <v>152</v>
      </c>
      <c r="Y3" s="5" t="s">
        <v>153</v>
      </c>
      <c r="Z3" s="5" t="s">
        <v>154</v>
      </c>
      <c r="AA3" s="5" t="s">
        <v>155</v>
      </c>
      <c r="AC3" s="5" t="s">
        <v>123</v>
      </c>
      <c r="AD3" s="6"/>
      <c r="AE3" s="6"/>
      <c r="AF3" s="5" t="s">
        <v>156</v>
      </c>
      <c r="AG3" s="5" t="s">
        <v>157</v>
      </c>
      <c r="AH3" s="5" t="s">
        <v>157</v>
      </c>
      <c r="AI3" s="5" t="s">
        <v>158</v>
      </c>
      <c r="AJ3" s="5" t="s">
        <v>127</v>
      </c>
      <c r="AK3" s="5" t="s">
        <v>159</v>
      </c>
      <c r="AM3" s="5" t="b">
        <v>1</v>
      </c>
      <c r="AN3" s="5" t="b">
        <v>1</v>
      </c>
      <c r="AO3" s="5" t="b">
        <v>1</v>
      </c>
      <c r="AQ3" s="5" t="b">
        <v>1</v>
      </c>
      <c r="AR3" s="5" t="b">
        <v>1</v>
      </c>
      <c r="AS3" s="5" t="b">
        <v>1</v>
      </c>
      <c r="AT3" s="5" t="b">
        <v>0</v>
      </c>
      <c r="AU3" s="5" t="b">
        <v>1</v>
      </c>
      <c r="AV3" s="5" t="b">
        <v>0</v>
      </c>
      <c r="AW3" s="5" t="b">
        <v>0</v>
      </c>
      <c r="AX3" s="5" t="b">
        <v>0</v>
      </c>
      <c r="AY3" s="5">
        <v>4</v>
      </c>
      <c r="AZ3" s="5" t="s">
        <v>130</v>
      </c>
      <c r="BB3" s="26"/>
      <c r="BC3" s="5" t="s">
        <v>156</v>
      </c>
      <c r="BD3" s="5" t="s">
        <v>157</v>
      </c>
      <c r="BE3" s="5" t="s">
        <v>145</v>
      </c>
      <c r="BF3" s="5" t="s">
        <v>146</v>
      </c>
      <c r="BG3" s="5" t="s">
        <v>147</v>
      </c>
      <c r="BH3" s="5" t="s">
        <v>160</v>
      </c>
      <c r="BI3" s="5" t="s">
        <v>148</v>
      </c>
      <c r="BJ3" s="5" t="s">
        <v>132</v>
      </c>
      <c r="BK3" s="5" t="s">
        <v>150</v>
      </c>
      <c r="BL3" s="5" t="s">
        <v>139</v>
      </c>
      <c r="BM3" s="5" t="s">
        <v>149</v>
      </c>
      <c r="BN3" s="5" t="s">
        <v>151</v>
      </c>
      <c r="BO3" s="27" t="b">
        <v>1</v>
      </c>
      <c r="BP3" s="27" t="b">
        <v>1</v>
      </c>
      <c r="BQ3" s="27" t="b">
        <v>1</v>
      </c>
      <c r="BR3" s="27" t="b">
        <v>0</v>
      </c>
      <c r="BS3" s="27" t="b">
        <v>1</v>
      </c>
      <c r="BT3" s="27" t="b">
        <v>0</v>
      </c>
      <c r="BU3" s="27" t="b">
        <v>0</v>
      </c>
      <c r="BV3" s="27" t="b">
        <v>0</v>
      </c>
      <c r="BW3" s="5" t="s">
        <v>153</v>
      </c>
      <c r="BX3" s="5" t="s">
        <v>155</v>
      </c>
      <c r="BY3" s="5" t="s">
        <v>123</v>
      </c>
      <c r="CY3" s="26"/>
      <c r="CZ3" s="5" t="s">
        <v>156</v>
      </c>
      <c r="DA3" s="5" t="b">
        <f t="shared" ref="DA3:DA37" si="0">IF(RIGHT(CZ3,1)= " ",TRUE,FALSE)</f>
        <v>0</v>
      </c>
      <c r="DB3" s="5" t="s">
        <v>157</v>
      </c>
      <c r="DC3" s="5" t="s">
        <v>161</v>
      </c>
      <c r="DD3" s="6" t="s">
        <v>146</v>
      </c>
      <c r="DE3" s="7">
        <f t="shared" ref="DE3:DE66" si="1">LEN(DD3)</f>
        <v>325</v>
      </c>
      <c r="DF3" s="13" t="s">
        <v>162</v>
      </c>
      <c r="DG3" s="7" t="s">
        <v>137</v>
      </c>
      <c r="DH3" s="5" t="s">
        <v>138</v>
      </c>
      <c r="DI3" s="8" t="s">
        <v>132</v>
      </c>
      <c r="DJ3" s="5" t="s">
        <v>139</v>
      </c>
      <c r="DK3" s="7" t="s">
        <v>163</v>
      </c>
      <c r="DL3" s="7" t="s">
        <v>164</v>
      </c>
      <c r="DM3" s="5" t="b">
        <v>1</v>
      </c>
      <c r="DN3" s="5" t="b">
        <v>1</v>
      </c>
      <c r="DO3" s="5" t="b">
        <v>1</v>
      </c>
      <c r="DP3" s="5" t="b">
        <v>0</v>
      </c>
      <c r="DQ3" s="5" t="b">
        <v>1</v>
      </c>
      <c r="DR3" s="5" t="b">
        <v>0</v>
      </c>
      <c r="DS3" s="5" t="b">
        <v>0</v>
      </c>
      <c r="DT3" s="5" t="b">
        <v>0</v>
      </c>
      <c r="DU3" s="7" t="s">
        <v>165</v>
      </c>
      <c r="DV3" s="7" t="s">
        <v>166</v>
      </c>
      <c r="DW3" s="7" t="s">
        <v>143</v>
      </c>
      <c r="DX3" s="5" t="s">
        <v>167</v>
      </c>
    </row>
    <row r="4" spans="1:128" ht="409.6">
      <c r="A4" s="5" t="s">
        <v>168</v>
      </c>
      <c r="Q4" s="5" t="s">
        <v>169</v>
      </c>
      <c r="R4" s="5" t="s">
        <v>170</v>
      </c>
      <c r="S4" s="5" t="s">
        <v>171</v>
      </c>
      <c r="T4" s="5" t="s">
        <v>172</v>
      </c>
      <c r="U4" s="5" t="s">
        <v>173</v>
      </c>
      <c r="V4" s="5" t="s">
        <v>150</v>
      </c>
      <c r="W4" s="5" t="s">
        <v>174</v>
      </c>
      <c r="X4" s="5" t="s">
        <v>175</v>
      </c>
      <c r="Y4" s="5" t="s">
        <v>176</v>
      </c>
      <c r="Z4" s="5" t="s">
        <v>154</v>
      </c>
      <c r="AA4" s="5" t="s">
        <v>155</v>
      </c>
      <c r="AC4" s="5" t="s">
        <v>150</v>
      </c>
      <c r="AD4" s="6"/>
      <c r="AE4" s="6"/>
      <c r="AF4" s="5" t="s">
        <v>177</v>
      </c>
      <c r="AG4" s="5" t="s">
        <v>178</v>
      </c>
      <c r="AH4" s="5" t="s">
        <v>178</v>
      </c>
      <c r="AI4" s="5" t="s">
        <v>179</v>
      </c>
      <c r="AJ4" s="5" t="s">
        <v>127</v>
      </c>
      <c r="AK4" s="5" t="s">
        <v>159</v>
      </c>
      <c r="AM4" s="5" t="b">
        <v>1</v>
      </c>
      <c r="AN4" s="5" t="b">
        <v>1</v>
      </c>
      <c r="AO4" s="5" t="b">
        <v>1</v>
      </c>
      <c r="AQ4" s="5" t="b">
        <v>1</v>
      </c>
      <c r="AR4" s="5" t="b">
        <v>1</v>
      </c>
      <c r="AS4" s="5" t="b">
        <v>1</v>
      </c>
      <c r="AT4" s="5" t="b">
        <v>0</v>
      </c>
      <c r="AU4" s="5" t="b">
        <v>1</v>
      </c>
      <c r="AV4" s="5" t="b">
        <v>0</v>
      </c>
      <c r="AW4" s="5" t="b">
        <v>0</v>
      </c>
      <c r="AX4" s="5" t="b">
        <v>0</v>
      </c>
      <c r="AY4" s="5">
        <v>4</v>
      </c>
      <c r="AZ4" s="5" t="s">
        <v>130</v>
      </c>
      <c r="BB4" s="26"/>
      <c r="BC4" s="5" t="s">
        <v>177</v>
      </c>
      <c r="BD4" s="5" t="s">
        <v>178</v>
      </c>
      <c r="BE4" s="5" t="s">
        <v>169</v>
      </c>
      <c r="BF4" s="5" t="s">
        <v>170</v>
      </c>
      <c r="BG4" s="5" t="s">
        <v>171</v>
      </c>
      <c r="BH4" s="5" t="s">
        <v>160</v>
      </c>
      <c r="BI4" s="5" t="s">
        <v>172</v>
      </c>
      <c r="BJ4" s="5" t="s">
        <v>139</v>
      </c>
      <c r="BK4" s="5" t="s">
        <v>150</v>
      </c>
      <c r="BL4" s="5" t="s">
        <v>139</v>
      </c>
      <c r="BM4" s="5" t="s">
        <v>173</v>
      </c>
      <c r="BN4" s="5" t="s">
        <v>174</v>
      </c>
      <c r="BO4" s="27" t="b">
        <v>1</v>
      </c>
      <c r="BP4" s="27" t="b">
        <v>1</v>
      </c>
      <c r="BQ4" s="27" t="b">
        <v>1</v>
      </c>
      <c r="BR4" s="27" t="b">
        <v>0</v>
      </c>
      <c r="BS4" s="27" t="b">
        <v>1</v>
      </c>
      <c r="BT4" s="27" t="b">
        <v>0</v>
      </c>
      <c r="BU4" s="27" t="b">
        <v>0</v>
      </c>
      <c r="BV4" s="27" t="b">
        <v>0</v>
      </c>
      <c r="BW4" s="5" t="s">
        <v>176</v>
      </c>
      <c r="BX4" s="5" t="s">
        <v>155</v>
      </c>
      <c r="BY4" s="5" t="s">
        <v>150</v>
      </c>
      <c r="CY4" s="28"/>
      <c r="CZ4" s="5" t="s">
        <v>177</v>
      </c>
      <c r="DA4" s="5" t="b">
        <f t="shared" si="0"/>
        <v>0</v>
      </c>
      <c r="DB4" s="5" t="s">
        <v>178</v>
      </c>
      <c r="DC4" s="7" t="s">
        <v>134</v>
      </c>
      <c r="DD4" s="29" t="s">
        <v>180</v>
      </c>
      <c r="DE4" s="7">
        <f t="shared" si="1"/>
        <v>343</v>
      </c>
      <c r="DF4" s="13" t="s">
        <v>181</v>
      </c>
      <c r="DG4" s="7" t="s">
        <v>182</v>
      </c>
      <c r="DH4" s="5" t="s">
        <v>138</v>
      </c>
      <c r="DI4" s="9" t="s">
        <v>139</v>
      </c>
      <c r="DJ4" s="5" t="s">
        <v>139</v>
      </c>
      <c r="DK4" s="7" t="s">
        <v>183</v>
      </c>
      <c r="DL4" s="7" t="s">
        <v>184</v>
      </c>
      <c r="DM4" s="5" t="b">
        <v>1</v>
      </c>
      <c r="DN4" s="5" t="b">
        <v>1</v>
      </c>
      <c r="DO4" s="5" t="b">
        <v>1</v>
      </c>
      <c r="DP4" s="5" t="b">
        <v>0</v>
      </c>
      <c r="DQ4" s="5" t="b">
        <v>1</v>
      </c>
      <c r="DR4" s="5" t="b">
        <v>0</v>
      </c>
      <c r="DS4" s="5" t="b">
        <v>0</v>
      </c>
      <c r="DT4" s="5" t="b">
        <v>0</v>
      </c>
      <c r="DU4" s="7" t="s">
        <v>142</v>
      </c>
      <c r="DV4" s="7" t="s">
        <v>166</v>
      </c>
      <c r="DW4" s="7" t="s">
        <v>143</v>
      </c>
      <c r="DX4" s="5" t="s">
        <v>185</v>
      </c>
    </row>
    <row r="5" spans="1:128" ht="270">
      <c r="A5" s="5" t="s">
        <v>186</v>
      </c>
      <c r="Q5" s="5" t="s">
        <v>145</v>
      </c>
      <c r="R5" s="5" t="s">
        <v>187</v>
      </c>
      <c r="S5" s="5" t="s">
        <v>188</v>
      </c>
      <c r="T5" s="5" t="s">
        <v>189</v>
      </c>
      <c r="U5" s="5" t="s">
        <v>190</v>
      </c>
      <c r="V5" s="5" t="s">
        <v>150</v>
      </c>
      <c r="W5" s="5" t="s">
        <v>191</v>
      </c>
      <c r="X5" s="5" t="s">
        <v>192</v>
      </c>
      <c r="Y5" s="5" t="s">
        <v>193</v>
      </c>
      <c r="Z5" s="5" t="s">
        <v>154</v>
      </c>
      <c r="AA5" s="5" t="s">
        <v>155</v>
      </c>
      <c r="AC5" s="5" t="s">
        <v>123</v>
      </c>
      <c r="AD5" s="6"/>
      <c r="AE5" s="6"/>
      <c r="AF5" s="5" t="s">
        <v>194</v>
      </c>
      <c r="AG5" s="5" t="s">
        <v>195</v>
      </c>
      <c r="AH5" s="5" t="s">
        <v>195</v>
      </c>
      <c r="AI5" s="5" t="s">
        <v>196</v>
      </c>
      <c r="AJ5" s="5" t="s">
        <v>127</v>
      </c>
      <c r="AK5" s="5" t="s">
        <v>159</v>
      </c>
      <c r="AM5" s="5" t="b">
        <v>1</v>
      </c>
      <c r="AN5" s="5" t="b">
        <v>1</v>
      </c>
      <c r="AO5" s="5" t="b">
        <v>1</v>
      </c>
      <c r="AQ5" s="5" t="b">
        <v>0</v>
      </c>
      <c r="AR5" s="5" t="b">
        <v>0</v>
      </c>
      <c r="AS5" s="5" t="b">
        <v>0</v>
      </c>
      <c r="AT5" s="5" t="b">
        <v>0</v>
      </c>
      <c r="AU5" s="5" t="b">
        <v>0</v>
      </c>
      <c r="AV5" s="5" t="b">
        <v>0</v>
      </c>
      <c r="AW5" s="5" t="b">
        <v>0</v>
      </c>
      <c r="AX5" s="5" t="b">
        <v>0</v>
      </c>
      <c r="AY5" s="5">
        <v>8</v>
      </c>
      <c r="AZ5" s="5" t="s">
        <v>197</v>
      </c>
      <c r="BB5" s="26"/>
      <c r="BC5" s="5" t="s">
        <v>194</v>
      </c>
      <c r="BD5" s="5" t="s">
        <v>195</v>
      </c>
      <c r="BE5" s="5" t="s">
        <v>145</v>
      </c>
      <c r="BF5" s="5" t="s">
        <v>187</v>
      </c>
      <c r="BG5" s="5" t="s">
        <v>188</v>
      </c>
      <c r="BH5" s="5" t="s">
        <v>160</v>
      </c>
      <c r="BI5" s="5" t="s">
        <v>189</v>
      </c>
      <c r="BJ5" s="5" t="s">
        <v>139</v>
      </c>
      <c r="BK5" s="5" t="s">
        <v>150</v>
      </c>
      <c r="BL5" s="5" t="s">
        <v>139</v>
      </c>
      <c r="BM5" s="5" t="s">
        <v>190</v>
      </c>
      <c r="BN5" s="5" t="s">
        <v>191</v>
      </c>
      <c r="BO5" s="27" t="b">
        <v>0</v>
      </c>
      <c r="BP5" s="27" t="b">
        <v>0</v>
      </c>
      <c r="BQ5" s="27" t="b">
        <v>0</v>
      </c>
      <c r="BR5" s="27" t="b">
        <v>0</v>
      </c>
      <c r="BS5" s="27" t="b">
        <v>0</v>
      </c>
      <c r="BT5" s="27" t="b">
        <v>0</v>
      </c>
      <c r="BU5" s="27" t="b">
        <v>0</v>
      </c>
      <c r="BV5" s="27" t="b">
        <v>0</v>
      </c>
      <c r="BW5" s="5" t="s">
        <v>193</v>
      </c>
      <c r="BX5" s="5" t="s">
        <v>155</v>
      </c>
      <c r="BY5" s="5" t="s">
        <v>123</v>
      </c>
      <c r="CY5" s="28"/>
      <c r="CZ5" s="5" t="s">
        <v>198</v>
      </c>
      <c r="DA5" s="5" t="b">
        <f t="shared" si="0"/>
        <v>0</v>
      </c>
      <c r="DB5" s="5" t="s">
        <v>195</v>
      </c>
      <c r="DC5" s="5" t="s">
        <v>161</v>
      </c>
      <c r="DD5" s="29" t="s">
        <v>199</v>
      </c>
      <c r="DE5" s="7">
        <f t="shared" si="1"/>
        <v>303</v>
      </c>
      <c r="DF5" s="7" t="s">
        <v>200</v>
      </c>
      <c r="DG5" s="7" t="s">
        <v>182</v>
      </c>
      <c r="DH5" s="5" t="s">
        <v>138</v>
      </c>
      <c r="DI5" s="10" t="s">
        <v>139</v>
      </c>
      <c r="DJ5" s="5" t="s">
        <v>139</v>
      </c>
      <c r="DK5" s="7" t="s">
        <v>163</v>
      </c>
      <c r="DL5" s="7" t="s">
        <v>201</v>
      </c>
      <c r="DM5" s="5" t="b">
        <v>1</v>
      </c>
      <c r="DN5" s="5" t="b">
        <v>1</v>
      </c>
      <c r="DO5" s="5" t="b">
        <v>1</v>
      </c>
      <c r="DP5" s="5" t="b">
        <v>0</v>
      </c>
      <c r="DQ5" s="5" t="b">
        <v>1</v>
      </c>
      <c r="DR5" s="5" t="b">
        <v>0</v>
      </c>
      <c r="DS5" s="5" t="b">
        <v>0</v>
      </c>
      <c r="DT5" s="5" t="b">
        <v>0</v>
      </c>
      <c r="DU5" s="7" t="s">
        <v>142</v>
      </c>
      <c r="DV5" s="7" t="s">
        <v>166</v>
      </c>
      <c r="DW5" s="7" t="s">
        <v>143</v>
      </c>
      <c r="DX5" s="5" t="s">
        <v>202</v>
      </c>
    </row>
    <row r="6" spans="1:128" ht="409.6">
      <c r="A6" s="5" t="s">
        <v>203</v>
      </c>
      <c r="B6" s="5" t="s">
        <v>110</v>
      </c>
      <c r="P6" s="5" t="s">
        <v>111</v>
      </c>
      <c r="Q6" s="5" t="s">
        <v>204</v>
      </c>
      <c r="R6" s="5" t="s">
        <v>205</v>
      </c>
      <c r="S6" s="5" t="s">
        <v>206</v>
      </c>
      <c r="T6" s="5" t="s">
        <v>172</v>
      </c>
      <c r="U6" s="5" t="s">
        <v>207</v>
      </c>
      <c r="V6" s="5" t="s">
        <v>150</v>
      </c>
      <c r="W6" s="5" t="s">
        <v>208</v>
      </c>
      <c r="X6" s="5" t="s">
        <v>175</v>
      </c>
      <c r="Y6" s="5" t="s">
        <v>209</v>
      </c>
      <c r="Z6" s="5" t="s">
        <v>154</v>
      </c>
      <c r="AA6" s="5" t="s">
        <v>155</v>
      </c>
      <c r="AC6" s="5" t="s">
        <v>150</v>
      </c>
      <c r="AD6" s="6"/>
      <c r="AE6" s="6"/>
      <c r="AF6" s="5" t="s">
        <v>210</v>
      </c>
      <c r="AG6" s="5" t="s">
        <v>211</v>
      </c>
      <c r="AH6" s="5" t="s">
        <v>211</v>
      </c>
      <c r="AI6" s="5" t="s">
        <v>212</v>
      </c>
      <c r="AJ6" s="5" t="s">
        <v>127</v>
      </c>
      <c r="AK6" s="5" t="s">
        <v>159</v>
      </c>
      <c r="AM6" s="5" t="b">
        <v>1</v>
      </c>
      <c r="AN6" s="5" t="b">
        <v>1</v>
      </c>
      <c r="AO6" s="5" t="b">
        <v>1</v>
      </c>
      <c r="AQ6" s="5" t="b">
        <v>1</v>
      </c>
      <c r="AR6" s="5" t="b">
        <v>1</v>
      </c>
      <c r="AS6" s="5" t="b">
        <v>1</v>
      </c>
      <c r="AT6" s="5" t="b">
        <v>0</v>
      </c>
      <c r="AU6" s="5" t="b">
        <v>1</v>
      </c>
      <c r="AV6" s="5" t="b">
        <v>0</v>
      </c>
      <c r="AW6" s="5" t="b">
        <v>0</v>
      </c>
      <c r="AX6" s="5" t="b">
        <v>0</v>
      </c>
      <c r="AY6" s="5">
        <v>4</v>
      </c>
      <c r="AZ6" s="5" t="s">
        <v>130</v>
      </c>
      <c r="BB6" s="26"/>
      <c r="BC6" s="5" t="s">
        <v>210</v>
      </c>
      <c r="BD6" s="5" t="s">
        <v>211</v>
      </c>
      <c r="BE6" s="5" t="s">
        <v>204</v>
      </c>
      <c r="BF6" s="5" t="s">
        <v>205</v>
      </c>
      <c r="BG6" s="5" t="s">
        <v>206</v>
      </c>
      <c r="BH6" s="5" t="s">
        <v>160</v>
      </c>
      <c r="BI6" s="5" t="s">
        <v>172</v>
      </c>
      <c r="BK6" s="5" t="s">
        <v>150</v>
      </c>
      <c r="BL6" s="5" t="s">
        <v>139</v>
      </c>
      <c r="BM6" s="5" t="s">
        <v>207</v>
      </c>
      <c r="BN6" s="5" t="s">
        <v>208</v>
      </c>
      <c r="BO6" s="27" t="b">
        <v>1</v>
      </c>
      <c r="BP6" s="27" t="b">
        <v>1</v>
      </c>
      <c r="BQ6" s="27" t="b">
        <v>1</v>
      </c>
      <c r="BR6" s="27" t="b">
        <v>0</v>
      </c>
      <c r="BS6" s="27" t="b">
        <v>1</v>
      </c>
      <c r="BT6" s="27" t="b">
        <v>0</v>
      </c>
      <c r="BU6" s="27" t="b">
        <v>0</v>
      </c>
      <c r="BV6" s="27" t="b">
        <v>0</v>
      </c>
      <c r="BW6" s="5" t="s">
        <v>209</v>
      </c>
      <c r="BX6" s="5" t="s">
        <v>155</v>
      </c>
      <c r="BY6" s="5" t="s">
        <v>150</v>
      </c>
      <c r="CY6" s="26"/>
      <c r="CZ6" s="5" t="s">
        <v>213</v>
      </c>
      <c r="DA6" s="5" t="b">
        <f t="shared" si="0"/>
        <v>0</v>
      </c>
      <c r="DB6" s="5" t="s">
        <v>211</v>
      </c>
      <c r="DC6" s="5" t="s">
        <v>134</v>
      </c>
      <c r="DD6" s="7" t="s">
        <v>214</v>
      </c>
      <c r="DE6" s="7">
        <f t="shared" si="1"/>
        <v>99</v>
      </c>
      <c r="DF6" s="7" t="s">
        <v>215</v>
      </c>
      <c r="DG6" s="7" t="s">
        <v>182</v>
      </c>
      <c r="DH6" s="5" t="s">
        <v>138</v>
      </c>
      <c r="DI6" s="8" t="s">
        <v>139</v>
      </c>
      <c r="DJ6" s="5" t="s">
        <v>139</v>
      </c>
      <c r="DK6" s="7" t="s">
        <v>216</v>
      </c>
      <c r="DL6" s="7" t="s">
        <v>217</v>
      </c>
      <c r="DM6" s="5" t="b">
        <v>1</v>
      </c>
      <c r="DN6" s="5" t="b">
        <v>1</v>
      </c>
      <c r="DO6" s="5" t="b">
        <v>1</v>
      </c>
      <c r="DP6" s="5" t="b">
        <v>0</v>
      </c>
      <c r="DQ6" s="5" t="b">
        <v>1</v>
      </c>
      <c r="DR6" s="5" t="b">
        <v>0</v>
      </c>
      <c r="DS6" s="5" t="b">
        <v>0</v>
      </c>
      <c r="DT6" s="5" t="b">
        <v>0</v>
      </c>
      <c r="DU6" s="7" t="s">
        <v>218</v>
      </c>
      <c r="DV6" s="7" t="s">
        <v>166</v>
      </c>
      <c r="DW6" s="7" t="s">
        <v>143</v>
      </c>
      <c r="DX6" s="5" t="s">
        <v>219</v>
      </c>
    </row>
    <row r="7" spans="1:128" ht="330">
      <c r="A7" s="5" t="s">
        <v>220</v>
      </c>
      <c r="B7" s="5" t="s">
        <v>110</v>
      </c>
      <c r="C7" s="5" t="s">
        <v>221</v>
      </c>
      <c r="D7" s="5" t="s">
        <v>222</v>
      </c>
      <c r="E7" s="5" t="s">
        <v>223</v>
      </c>
      <c r="G7" s="5" t="s">
        <v>224</v>
      </c>
      <c r="H7" s="5" t="s">
        <v>225</v>
      </c>
      <c r="I7" s="5" t="s">
        <v>226</v>
      </c>
      <c r="J7" s="5" t="s">
        <v>227</v>
      </c>
      <c r="K7" s="5" t="s">
        <v>228</v>
      </c>
      <c r="L7" s="5" t="s">
        <v>154</v>
      </c>
      <c r="N7" s="5" t="s">
        <v>229</v>
      </c>
      <c r="O7" s="5" t="s">
        <v>225</v>
      </c>
      <c r="P7" s="5" t="s">
        <v>111</v>
      </c>
      <c r="Q7" s="5" t="s">
        <v>225</v>
      </c>
      <c r="R7" s="5" t="s">
        <v>225</v>
      </c>
      <c r="AC7" s="5" t="s">
        <v>225</v>
      </c>
      <c r="AD7" s="6"/>
      <c r="AE7" s="6"/>
      <c r="AF7" s="5" t="s">
        <v>230</v>
      </c>
      <c r="AG7" s="5" t="s">
        <v>231</v>
      </c>
      <c r="AH7" s="5" t="s">
        <v>231</v>
      </c>
      <c r="AI7" s="5" t="s">
        <v>232</v>
      </c>
      <c r="AJ7" s="5" t="s">
        <v>233</v>
      </c>
      <c r="AK7" s="5" t="s">
        <v>234</v>
      </c>
      <c r="AM7" s="5" t="b">
        <v>1</v>
      </c>
      <c r="AN7" s="5" t="b">
        <v>0</v>
      </c>
      <c r="AO7" s="5" t="b">
        <v>0</v>
      </c>
      <c r="AQ7" s="5" t="b">
        <v>1</v>
      </c>
      <c r="AR7" s="5" t="b">
        <v>1</v>
      </c>
      <c r="AS7" s="5" t="b">
        <v>1</v>
      </c>
      <c r="AT7" s="5" t="b">
        <v>0</v>
      </c>
      <c r="AU7" s="5" t="b">
        <v>1</v>
      </c>
      <c r="AV7" s="5" t="b">
        <v>0</v>
      </c>
      <c r="AW7" s="5" t="b">
        <v>1</v>
      </c>
      <c r="AX7" s="5" t="b">
        <v>0</v>
      </c>
      <c r="AY7" s="5">
        <v>3</v>
      </c>
      <c r="AZ7" s="5" t="s">
        <v>197</v>
      </c>
      <c r="BB7" s="26"/>
      <c r="BC7" s="5" t="s">
        <v>230</v>
      </c>
      <c r="BD7" s="5" t="s">
        <v>231</v>
      </c>
      <c r="BE7" s="5" t="s">
        <v>221</v>
      </c>
      <c r="BF7" s="5" t="s">
        <v>222</v>
      </c>
      <c r="BG7" s="5" t="s">
        <v>223</v>
      </c>
      <c r="BH7" s="5" t="s">
        <v>235</v>
      </c>
      <c r="BI7" s="5">
        <v>0</v>
      </c>
      <c r="BJ7" s="5" t="s">
        <v>139</v>
      </c>
      <c r="BK7" s="5" t="s">
        <v>225</v>
      </c>
      <c r="BL7" s="5" t="s">
        <v>139</v>
      </c>
      <c r="BM7" s="5" t="s">
        <v>224</v>
      </c>
      <c r="BN7" s="5" t="s">
        <v>226</v>
      </c>
      <c r="BO7" s="27" t="b">
        <v>1</v>
      </c>
      <c r="BP7" s="27" t="b">
        <v>1</v>
      </c>
      <c r="BQ7" s="27" t="b">
        <v>1</v>
      </c>
      <c r="BR7" s="27" t="b">
        <v>0</v>
      </c>
      <c r="BS7" s="27" t="b">
        <v>1</v>
      </c>
      <c r="BT7" s="27" t="b">
        <v>0</v>
      </c>
      <c r="BU7" s="27" t="b">
        <v>1</v>
      </c>
      <c r="BV7" s="27" t="b">
        <v>0</v>
      </c>
      <c r="BW7" s="5" t="s">
        <v>228</v>
      </c>
      <c r="BX7" s="5">
        <v>0</v>
      </c>
      <c r="BY7" s="5" t="s">
        <v>225</v>
      </c>
      <c r="CY7" s="26"/>
      <c r="CZ7" s="5" t="s">
        <v>236</v>
      </c>
      <c r="DA7" s="5" t="b">
        <f t="shared" si="0"/>
        <v>0</v>
      </c>
      <c r="DB7" s="5" t="s">
        <v>231</v>
      </c>
      <c r="DC7" s="5" t="s">
        <v>134</v>
      </c>
      <c r="DD7" s="29" t="s">
        <v>237</v>
      </c>
      <c r="DE7" s="7">
        <f t="shared" si="1"/>
        <v>108</v>
      </c>
      <c r="DF7" s="7" t="s">
        <v>238</v>
      </c>
      <c r="DG7" s="7" t="s">
        <v>239</v>
      </c>
      <c r="DH7" s="5" t="s">
        <v>240</v>
      </c>
      <c r="DI7" s="9" t="s">
        <v>139</v>
      </c>
      <c r="DJ7" s="5" t="s">
        <v>139</v>
      </c>
      <c r="DK7" s="7" t="s">
        <v>143</v>
      </c>
      <c r="DL7" s="8" t="s">
        <v>241</v>
      </c>
      <c r="DM7" s="5" t="b">
        <v>1</v>
      </c>
      <c r="DN7" s="5" t="b">
        <v>1</v>
      </c>
      <c r="DO7" s="5" t="b">
        <v>1</v>
      </c>
      <c r="DP7" s="5" t="b">
        <v>0</v>
      </c>
      <c r="DQ7" s="5" t="b">
        <v>1</v>
      </c>
      <c r="DR7" s="5" t="b">
        <v>0</v>
      </c>
      <c r="DS7" s="5" t="b">
        <v>1</v>
      </c>
      <c r="DT7" s="5" t="b">
        <v>1</v>
      </c>
      <c r="DU7" s="7" t="s">
        <v>142</v>
      </c>
      <c r="DW7" s="7" t="s">
        <v>143</v>
      </c>
      <c r="DX7" s="6"/>
    </row>
    <row r="8" spans="1:128" ht="124.5" customHeight="1">
      <c r="A8" s="5" t="s">
        <v>242</v>
      </c>
      <c r="B8" s="5" t="s">
        <v>110</v>
      </c>
      <c r="P8" s="5" t="s">
        <v>111</v>
      </c>
      <c r="Q8" s="5" t="s">
        <v>243</v>
      </c>
      <c r="R8" s="5" t="s">
        <v>244</v>
      </c>
      <c r="S8" s="5" t="s">
        <v>245</v>
      </c>
      <c r="T8" s="5" t="s">
        <v>246</v>
      </c>
      <c r="U8" s="5" t="s">
        <v>247</v>
      </c>
      <c r="V8" s="5" t="s">
        <v>248</v>
      </c>
      <c r="W8" s="5" t="s">
        <v>249</v>
      </c>
      <c r="X8" s="5" t="s">
        <v>250</v>
      </c>
      <c r="Y8" s="5" t="s">
        <v>251</v>
      </c>
      <c r="Z8" s="5" t="s">
        <v>252</v>
      </c>
      <c r="AA8" s="5" t="s">
        <v>253</v>
      </c>
      <c r="AC8" s="5" t="s">
        <v>254</v>
      </c>
      <c r="AD8" s="6"/>
      <c r="AE8" s="6"/>
      <c r="AF8" s="5" t="s">
        <v>255</v>
      </c>
      <c r="AG8" s="5" t="s">
        <v>256</v>
      </c>
      <c r="AH8" s="5" t="s">
        <v>256</v>
      </c>
      <c r="AI8" s="5" t="s">
        <v>257</v>
      </c>
      <c r="AJ8" s="5" t="s">
        <v>127</v>
      </c>
      <c r="AK8" s="5" t="s">
        <v>258</v>
      </c>
      <c r="AM8" s="5" t="b">
        <v>1</v>
      </c>
      <c r="AN8" s="5" t="b">
        <v>1</v>
      </c>
      <c r="AO8" s="5" t="b">
        <v>1</v>
      </c>
      <c r="AQ8" s="5" t="b">
        <v>1</v>
      </c>
      <c r="AR8" s="5" t="b">
        <v>1</v>
      </c>
      <c r="AS8" s="5" t="b">
        <v>1</v>
      </c>
      <c r="AT8" s="5" t="b">
        <v>0</v>
      </c>
      <c r="AU8" s="5" t="b">
        <v>1</v>
      </c>
      <c r="AV8" s="5" t="b">
        <v>0</v>
      </c>
      <c r="AW8" s="5" t="b">
        <v>0</v>
      </c>
      <c r="AX8" s="5" t="b">
        <v>0</v>
      </c>
      <c r="AY8" s="5">
        <v>4</v>
      </c>
      <c r="AZ8" s="5" t="s">
        <v>130</v>
      </c>
      <c r="BB8" s="26"/>
      <c r="BC8" s="5" t="s">
        <v>255</v>
      </c>
      <c r="BD8" s="5" t="s">
        <v>256</v>
      </c>
      <c r="BE8" s="5" t="s">
        <v>243</v>
      </c>
      <c r="BF8" s="5" t="s">
        <v>244</v>
      </c>
      <c r="BG8" s="5" t="s">
        <v>245</v>
      </c>
      <c r="BH8" s="5" t="s">
        <v>160</v>
      </c>
      <c r="BI8" s="5" t="s">
        <v>246</v>
      </c>
      <c r="BJ8" s="5" t="s">
        <v>132</v>
      </c>
      <c r="BK8" s="5" t="s">
        <v>248</v>
      </c>
      <c r="BL8" s="5" t="s">
        <v>139</v>
      </c>
      <c r="BM8" s="5" t="s">
        <v>247</v>
      </c>
      <c r="BN8" s="5" t="s">
        <v>249</v>
      </c>
      <c r="BO8" s="27" t="b">
        <v>1</v>
      </c>
      <c r="BP8" s="27" t="b">
        <v>1</v>
      </c>
      <c r="BQ8" s="27" t="b">
        <v>1</v>
      </c>
      <c r="BR8" s="27" t="b">
        <v>0</v>
      </c>
      <c r="BS8" s="27" t="b">
        <v>1</v>
      </c>
      <c r="BT8" s="27" t="b">
        <v>0</v>
      </c>
      <c r="BU8" s="27" t="b">
        <v>0</v>
      </c>
      <c r="BV8" s="27" t="b">
        <v>0</v>
      </c>
      <c r="BW8" s="5" t="s">
        <v>251</v>
      </c>
      <c r="BX8" s="5" t="s">
        <v>253</v>
      </c>
      <c r="BY8" s="5" t="s">
        <v>254</v>
      </c>
      <c r="CY8" s="26"/>
      <c r="CZ8" s="5" t="s">
        <v>259</v>
      </c>
      <c r="DA8" s="5" t="b">
        <f t="shared" si="0"/>
        <v>0</v>
      </c>
      <c r="DB8" s="5" t="s">
        <v>256</v>
      </c>
      <c r="DC8" s="5" t="s">
        <v>134</v>
      </c>
      <c r="DD8" s="7" t="s">
        <v>260</v>
      </c>
      <c r="DE8" s="7">
        <f t="shared" si="1"/>
        <v>207</v>
      </c>
      <c r="DF8" s="7" t="s">
        <v>261</v>
      </c>
      <c r="DG8" s="7" t="s">
        <v>137</v>
      </c>
      <c r="DH8" s="5" t="s">
        <v>138</v>
      </c>
      <c r="DI8" s="8" t="s">
        <v>132</v>
      </c>
      <c r="DJ8" s="5" t="s">
        <v>139</v>
      </c>
      <c r="DK8" s="7" t="s">
        <v>262</v>
      </c>
      <c r="DL8" s="7" t="s">
        <v>263</v>
      </c>
      <c r="DM8" s="5" t="b">
        <v>1</v>
      </c>
      <c r="DN8" s="5" t="b">
        <v>1</v>
      </c>
      <c r="DO8" s="5" t="b">
        <v>1</v>
      </c>
      <c r="DP8" s="5" t="b">
        <v>0</v>
      </c>
      <c r="DQ8" s="5" t="b">
        <v>1</v>
      </c>
      <c r="DR8" s="5" t="b">
        <v>0</v>
      </c>
      <c r="DS8" s="5" t="b">
        <v>0</v>
      </c>
      <c r="DT8" s="5" t="b">
        <v>0</v>
      </c>
      <c r="DU8" s="7" t="s">
        <v>264</v>
      </c>
      <c r="DV8" s="7" t="s">
        <v>265</v>
      </c>
      <c r="DW8" s="7" t="s">
        <v>143</v>
      </c>
      <c r="DX8" s="5" t="s">
        <v>266</v>
      </c>
    </row>
    <row r="9" spans="1:128" ht="169.9" customHeight="1">
      <c r="A9" s="5" t="s">
        <v>267</v>
      </c>
      <c r="B9" s="5" t="s">
        <v>110</v>
      </c>
      <c r="P9" s="5" t="s">
        <v>111</v>
      </c>
      <c r="Q9" s="5" t="s">
        <v>268</v>
      </c>
      <c r="R9" s="5" t="s">
        <v>269</v>
      </c>
      <c r="S9" s="5" t="s">
        <v>270</v>
      </c>
      <c r="T9" s="5" t="s">
        <v>271</v>
      </c>
      <c r="U9" s="5" t="s">
        <v>272</v>
      </c>
      <c r="V9" s="5" t="s">
        <v>254</v>
      </c>
      <c r="W9" s="5" t="s">
        <v>273</v>
      </c>
      <c r="X9" s="5" t="s">
        <v>274</v>
      </c>
      <c r="Y9" s="5" t="s">
        <v>275</v>
      </c>
      <c r="Z9" s="5" t="s">
        <v>276</v>
      </c>
      <c r="AA9" s="5" t="s">
        <v>277</v>
      </c>
      <c r="AC9" s="5" t="s">
        <v>254</v>
      </c>
      <c r="AD9" s="6"/>
      <c r="AE9" s="6"/>
      <c r="AF9" s="5" t="s">
        <v>278</v>
      </c>
      <c r="AG9" s="5" t="s">
        <v>279</v>
      </c>
      <c r="AH9" s="5" t="s">
        <v>279</v>
      </c>
      <c r="AI9" s="5" t="s">
        <v>280</v>
      </c>
      <c r="AJ9" s="5" t="s">
        <v>127</v>
      </c>
      <c r="AK9" s="5" t="s">
        <v>281</v>
      </c>
      <c r="AM9" s="5" t="b">
        <v>1</v>
      </c>
      <c r="AN9" s="5" t="b">
        <v>1</v>
      </c>
      <c r="AO9" s="5" t="b">
        <v>1</v>
      </c>
      <c r="AQ9" s="5" t="b">
        <v>0</v>
      </c>
      <c r="AR9" s="5" t="b">
        <v>0</v>
      </c>
      <c r="AS9" s="5" t="b">
        <v>0</v>
      </c>
      <c r="AT9" s="5" t="b">
        <v>0</v>
      </c>
      <c r="AU9" s="5" t="b">
        <v>0</v>
      </c>
      <c r="AV9" s="5" t="b">
        <v>0</v>
      </c>
      <c r="AW9" s="5" t="b">
        <v>0</v>
      </c>
      <c r="AX9" s="5" t="b">
        <v>0</v>
      </c>
      <c r="AY9" s="5">
        <v>8</v>
      </c>
      <c r="AZ9" s="5" t="s">
        <v>197</v>
      </c>
      <c r="BB9" s="26"/>
      <c r="BC9" s="5" t="s">
        <v>278</v>
      </c>
      <c r="BD9" s="5" t="s">
        <v>279</v>
      </c>
      <c r="BE9" s="5" t="s">
        <v>268</v>
      </c>
      <c r="BF9" s="5" t="s">
        <v>269</v>
      </c>
      <c r="BG9" s="5" t="s">
        <v>270</v>
      </c>
      <c r="BH9" s="5" t="s">
        <v>160</v>
      </c>
      <c r="BI9" s="5" t="s">
        <v>271</v>
      </c>
      <c r="BK9" s="5" t="s">
        <v>254</v>
      </c>
      <c r="BL9" s="5" t="s">
        <v>139</v>
      </c>
      <c r="BM9" s="5" t="s">
        <v>272</v>
      </c>
      <c r="BN9" s="5" t="s">
        <v>273</v>
      </c>
      <c r="BO9" s="27" t="b">
        <v>0</v>
      </c>
      <c r="BP9" s="27" t="b">
        <v>0</v>
      </c>
      <c r="BQ9" s="27" t="b">
        <v>0</v>
      </c>
      <c r="BR9" s="27" t="b">
        <v>0</v>
      </c>
      <c r="BS9" s="27" t="b">
        <v>0</v>
      </c>
      <c r="BT9" s="27" t="b">
        <v>0</v>
      </c>
      <c r="BU9" s="27" t="b">
        <v>0</v>
      </c>
      <c r="BV9" s="27" t="b">
        <v>0</v>
      </c>
      <c r="BW9" s="5" t="s">
        <v>275</v>
      </c>
      <c r="BX9" s="5" t="s">
        <v>277</v>
      </c>
      <c r="BY9" s="5" t="s">
        <v>254</v>
      </c>
      <c r="CY9" s="26"/>
      <c r="CZ9" s="5" t="s">
        <v>282</v>
      </c>
      <c r="DA9" s="5" t="b">
        <f t="shared" si="0"/>
        <v>0</v>
      </c>
      <c r="DB9" s="5" t="s">
        <v>279</v>
      </c>
      <c r="DC9" s="5" t="s">
        <v>134</v>
      </c>
      <c r="DD9" s="29" t="s">
        <v>283</v>
      </c>
      <c r="DE9" s="7">
        <f t="shared" si="1"/>
        <v>373</v>
      </c>
      <c r="DF9" s="7" t="s">
        <v>284</v>
      </c>
      <c r="DG9" s="7" t="s">
        <v>137</v>
      </c>
      <c r="DH9" s="5" t="s">
        <v>138</v>
      </c>
      <c r="DI9" s="8" t="s">
        <v>132</v>
      </c>
      <c r="DJ9" s="5" t="s">
        <v>139</v>
      </c>
      <c r="DK9" s="7" t="s">
        <v>285</v>
      </c>
      <c r="DL9" s="7" t="s">
        <v>286</v>
      </c>
      <c r="DM9" s="5" t="b">
        <v>1</v>
      </c>
      <c r="DN9" s="5" t="b">
        <v>1</v>
      </c>
      <c r="DO9" s="5" t="b">
        <v>1</v>
      </c>
      <c r="DP9" s="5" t="b">
        <v>0</v>
      </c>
      <c r="DQ9" s="5" t="b">
        <v>1</v>
      </c>
      <c r="DR9" s="5" t="b">
        <v>0</v>
      </c>
      <c r="DS9" s="5" t="b">
        <v>0</v>
      </c>
      <c r="DT9" s="5" t="b">
        <v>0</v>
      </c>
      <c r="DU9" s="7" t="s">
        <v>142</v>
      </c>
      <c r="DV9" s="5" t="s">
        <v>277</v>
      </c>
      <c r="DW9" s="7" t="s">
        <v>143</v>
      </c>
      <c r="DX9" s="5" t="s">
        <v>287</v>
      </c>
    </row>
    <row r="10" spans="1:128" ht="390">
      <c r="A10" s="5" t="s">
        <v>288</v>
      </c>
      <c r="B10" s="5" t="s">
        <v>110</v>
      </c>
      <c r="P10" s="5" t="s">
        <v>111</v>
      </c>
      <c r="Q10" s="5" t="s">
        <v>289</v>
      </c>
      <c r="R10" s="5" t="s">
        <v>290</v>
      </c>
      <c r="S10" s="5" t="s">
        <v>291</v>
      </c>
      <c r="T10" s="5" t="s">
        <v>292</v>
      </c>
      <c r="U10" s="5" t="s">
        <v>293</v>
      </c>
      <c r="V10" s="5" t="s">
        <v>225</v>
      </c>
      <c r="W10" s="5" t="s">
        <v>294</v>
      </c>
      <c r="X10" s="5" t="s">
        <v>295</v>
      </c>
      <c r="Y10" s="5" t="s">
        <v>225</v>
      </c>
      <c r="Z10" s="5" t="s">
        <v>276</v>
      </c>
      <c r="AA10" s="5" t="s">
        <v>296</v>
      </c>
      <c r="AC10" s="5" t="s">
        <v>297</v>
      </c>
      <c r="AD10" s="6"/>
      <c r="AE10" s="6"/>
      <c r="AF10" s="5" t="s">
        <v>298</v>
      </c>
      <c r="AG10" s="5" t="s">
        <v>299</v>
      </c>
      <c r="AH10" s="5" t="s">
        <v>299</v>
      </c>
      <c r="AI10" s="5" t="s">
        <v>300</v>
      </c>
      <c r="AJ10" s="5" t="s">
        <v>127</v>
      </c>
      <c r="AK10" s="5" t="s">
        <v>301</v>
      </c>
      <c r="AM10" s="5" t="b">
        <v>1</v>
      </c>
      <c r="AN10" s="5" t="b">
        <v>1</v>
      </c>
      <c r="AO10" s="5" t="b">
        <v>1</v>
      </c>
      <c r="AQ10" s="5" t="b">
        <v>1</v>
      </c>
      <c r="AR10" s="5" t="b">
        <v>1</v>
      </c>
      <c r="AS10" s="5" t="b">
        <v>1</v>
      </c>
      <c r="AT10" s="5" t="b">
        <v>0</v>
      </c>
      <c r="AU10" s="5" t="b">
        <v>1</v>
      </c>
      <c r="AV10" s="5" t="b">
        <v>0</v>
      </c>
      <c r="AW10" s="5" t="b">
        <v>0</v>
      </c>
      <c r="AX10" s="5" t="b">
        <v>0</v>
      </c>
      <c r="AY10" s="5">
        <v>4</v>
      </c>
      <c r="AZ10" s="5" t="s">
        <v>130</v>
      </c>
      <c r="BB10" s="26"/>
      <c r="BC10" s="5" t="s">
        <v>298</v>
      </c>
      <c r="BD10" s="5" t="s">
        <v>299</v>
      </c>
      <c r="BE10" s="5" t="s">
        <v>289</v>
      </c>
      <c r="BF10" s="5" t="s">
        <v>290</v>
      </c>
      <c r="BG10" s="5" t="s">
        <v>291</v>
      </c>
      <c r="BH10" s="5" t="s">
        <v>160</v>
      </c>
      <c r="BI10" s="5" t="s">
        <v>292</v>
      </c>
      <c r="BJ10" s="5" t="s">
        <v>139</v>
      </c>
      <c r="BK10" s="5" t="s">
        <v>225</v>
      </c>
      <c r="BL10" s="5" t="s">
        <v>139</v>
      </c>
      <c r="BM10" s="5" t="s">
        <v>293</v>
      </c>
      <c r="BN10" s="5" t="s">
        <v>294</v>
      </c>
      <c r="BO10" s="27" t="b">
        <v>1</v>
      </c>
      <c r="BP10" s="27" t="b">
        <v>1</v>
      </c>
      <c r="BQ10" s="27" t="b">
        <v>1</v>
      </c>
      <c r="BR10" s="27" t="b">
        <v>0</v>
      </c>
      <c r="BS10" s="27" t="b">
        <v>1</v>
      </c>
      <c r="BT10" s="27" t="b">
        <v>0</v>
      </c>
      <c r="BU10" s="27" t="b">
        <v>0</v>
      </c>
      <c r="BV10" s="27" t="b">
        <v>0</v>
      </c>
      <c r="BW10" s="5" t="s">
        <v>225</v>
      </c>
      <c r="BX10" s="5" t="s">
        <v>296</v>
      </c>
      <c r="BY10" s="5" t="s">
        <v>297</v>
      </c>
      <c r="CY10" s="26"/>
      <c r="CZ10" s="5" t="s">
        <v>302</v>
      </c>
      <c r="DA10" s="5" t="b">
        <f t="shared" si="0"/>
        <v>0</v>
      </c>
      <c r="DB10" s="5" t="s">
        <v>299</v>
      </c>
      <c r="DC10" s="5" t="s">
        <v>134</v>
      </c>
      <c r="DD10" s="5" t="s">
        <v>290</v>
      </c>
      <c r="DE10" s="7">
        <f t="shared" si="1"/>
        <v>116</v>
      </c>
      <c r="DF10" s="7" t="s">
        <v>303</v>
      </c>
      <c r="DG10" s="7" t="s">
        <v>137</v>
      </c>
      <c r="DH10" s="5" t="s">
        <v>138</v>
      </c>
      <c r="DI10" s="9" t="s">
        <v>139</v>
      </c>
      <c r="DJ10" s="5" t="s">
        <v>139</v>
      </c>
      <c r="DK10" s="7" t="s">
        <v>285</v>
      </c>
      <c r="DL10" s="7" t="s">
        <v>217</v>
      </c>
      <c r="DM10" s="5" t="b">
        <v>1</v>
      </c>
      <c r="DN10" s="5" t="b">
        <v>1</v>
      </c>
      <c r="DO10" s="5" t="b">
        <v>1</v>
      </c>
      <c r="DP10" s="5" t="b">
        <v>0</v>
      </c>
      <c r="DQ10" s="5" t="b">
        <v>1</v>
      </c>
      <c r="DR10" s="5" t="b">
        <v>0</v>
      </c>
      <c r="DS10" s="5" t="b">
        <v>0</v>
      </c>
      <c r="DT10" s="5" t="b">
        <v>0</v>
      </c>
      <c r="DU10" s="7" t="s">
        <v>142</v>
      </c>
      <c r="DV10" s="5" t="s">
        <v>304</v>
      </c>
      <c r="DW10" s="7" t="s">
        <v>143</v>
      </c>
      <c r="DX10" s="5" t="s">
        <v>305</v>
      </c>
    </row>
    <row r="11" spans="1:128" ht="90">
      <c r="A11" s="5" t="s">
        <v>306</v>
      </c>
      <c r="B11" s="5" t="s">
        <v>110</v>
      </c>
      <c r="P11" s="5" t="s">
        <v>111</v>
      </c>
      <c r="Q11" s="5" t="s">
        <v>289</v>
      </c>
      <c r="R11" s="5" t="s">
        <v>307</v>
      </c>
      <c r="S11" s="5" t="s">
        <v>308</v>
      </c>
      <c r="T11" s="5" t="s">
        <v>309</v>
      </c>
      <c r="U11" s="5" t="s">
        <v>310</v>
      </c>
      <c r="V11" s="5" t="s">
        <v>225</v>
      </c>
      <c r="W11" s="5" t="s">
        <v>311</v>
      </c>
      <c r="X11" s="5" t="s">
        <v>295</v>
      </c>
      <c r="Y11" s="5" t="s">
        <v>225</v>
      </c>
      <c r="Z11" s="5" t="s">
        <v>276</v>
      </c>
      <c r="AA11" s="5" t="s">
        <v>312</v>
      </c>
      <c r="AC11" s="5" t="s">
        <v>297</v>
      </c>
      <c r="AD11" s="6"/>
      <c r="AE11" s="6"/>
      <c r="AF11" s="5" t="s">
        <v>313</v>
      </c>
      <c r="AG11" s="5" t="s">
        <v>314</v>
      </c>
      <c r="AH11" s="5" t="s">
        <v>314</v>
      </c>
      <c r="AI11" s="5" t="s">
        <v>315</v>
      </c>
      <c r="AJ11" s="5" t="s">
        <v>127</v>
      </c>
      <c r="AK11" s="5" t="s">
        <v>301</v>
      </c>
      <c r="AM11" s="5" t="b">
        <v>1</v>
      </c>
      <c r="AN11" s="5" t="b">
        <v>1</v>
      </c>
      <c r="AO11" s="5" t="b">
        <v>1</v>
      </c>
      <c r="AQ11" s="5" t="b">
        <v>1</v>
      </c>
      <c r="AR11" s="5" t="b">
        <v>1</v>
      </c>
      <c r="AS11" s="5" t="b">
        <v>1</v>
      </c>
      <c r="AT11" s="5" t="b">
        <v>0</v>
      </c>
      <c r="AU11" s="5" t="b">
        <v>1</v>
      </c>
      <c r="AV11" s="5" t="b">
        <v>0</v>
      </c>
      <c r="AW11" s="5" t="b">
        <v>0</v>
      </c>
      <c r="AX11" s="5" t="b">
        <v>0</v>
      </c>
      <c r="AY11" s="5">
        <v>4</v>
      </c>
      <c r="AZ11" s="5" t="s">
        <v>130</v>
      </c>
      <c r="BB11" s="26"/>
      <c r="BC11" s="5" t="s">
        <v>313</v>
      </c>
      <c r="BD11" s="5" t="s">
        <v>314</v>
      </c>
      <c r="BE11" s="5" t="s">
        <v>289</v>
      </c>
      <c r="BF11" s="5" t="s">
        <v>307</v>
      </c>
      <c r="BG11" s="5" t="s">
        <v>308</v>
      </c>
      <c r="BH11" s="5" t="s">
        <v>160</v>
      </c>
      <c r="BI11" s="5" t="s">
        <v>309</v>
      </c>
      <c r="BJ11" s="5" t="s">
        <v>132</v>
      </c>
      <c r="BK11" s="5" t="s">
        <v>225</v>
      </c>
      <c r="BL11" s="5" t="s">
        <v>139</v>
      </c>
      <c r="BM11" s="5" t="s">
        <v>310</v>
      </c>
      <c r="BN11" s="5" t="s">
        <v>311</v>
      </c>
      <c r="BO11" s="27" t="b">
        <v>1</v>
      </c>
      <c r="BP11" s="27" t="b">
        <v>1</v>
      </c>
      <c r="BQ11" s="27" t="b">
        <v>1</v>
      </c>
      <c r="BR11" s="27" t="b">
        <v>0</v>
      </c>
      <c r="BS11" s="27" t="b">
        <v>1</v>
      </c>
      <c r="BT11" s="27" t="b">
        <v>0</v>
      </c>
      <c r="BU11" s="27" t="b">
        <v>0</v>
      </c>
      <c r="BV11" s="27" t="b">
        <v>0</v>
      </c>
      <c r="BW11" s="5" t="s">
        <v>225</v>
      </c>
      <c r="BX11" s="5" t="s">
        <v>312</v>
      </c>
      <c r="BY11" s="5" t="s">
        <v>297</v>
      </c>
      <c r="CY11" s="26"/>
      <c r="CZ11" s="5" t="s">
        <v>316</v>
      </c>
      <c r="DA11" s="5" t="b">
        <f t="shared" si="0"/>
        <v>0</v>
      </c>
      <c r="DB11" s="5" t="s">
        <v>314</v>
      </c>
      <c r="DC11" s="5" t="s">
        <v>134</v>
      </c>
      <c r="DD11" s="7" t="s">
        <v>317</v>
      </c>
      <c r="DE11" s="7">
        <f t="shared" si="1"/>
        <v>85</v>
      </c>
      <c r="DF11" s="7" t="s">
        <v>318</v>
      </c>
      <c r="DG11" s="7" t="s">
        <v>319</v>
      </c>
      <c r="DH11" s="5" t="s">
        <v>138</v>
      </c>
      <c r="DI11" s="8" t="s">
        <v>132</v>
      </c>
      <c r="DJ11" s="5" t="s">
        <v>139</v>
      </c>
      <c r="DK11" s="7" t="s">
        <v>285</v>
      </c>
      <c r="DL11" s="7" t="s">
        <v>263</v>
      </c>
      <c r="DM11" s="5" t="b">
        <v>1</v>
      </c>
      <c r="DN11" s="5" t="b">
        <v>1</v>
      </c>
      <c r="DO11" s="5" t="b">
        <v>1</v>
      </c>
      <c r="DP11" s="5" t="b">
        <v>0</v>
      </c>
      <c r="DQ11" s="5" t="b">
        <v>1</v>
      </c>
      <c r="DR11" s="5" t="b">
        <v>0</v>
      </c>
      <c r="DS11" s="5" t="b">
        <v>0</v>
      </c>
      <c r="DT11" s="5" t="b">
        <v>0</v>
      </c>
      <c r="DU11" s="7" t="s">
        <v>142</v>
      </c>
      <c r="DV11" s="5" t="s">
        <v>320</v>
      </c>
      <c r="DW11" s="7" t="s">
        <v>143</v>
      </c>
      <c r="DX11" s="5" t="s">
        <v>321</v>
      </c>
    </row>
    <row r="12" spans="1:128" ht="330">
      <c r="A12" s="5" t="s">
        <v>322</v>
      </c>
      <c r="B12" s="5" t="s">
        <v>110</v>
      </c>
      <c r="C12" s="5" t="s">
        <v>221</v>
      </c>
      <c r="D12" s="5" t="s">
        <v>323</v>
      </c>
      <c r="E12" s="5" t="s">
        <v>223</v>
      </c>
      <c r="G12" s="5" t="s">
        <v>324</v>
      </c>
      <c r="H12" s="5" t="s">
        <v>225</v>
      </c>
      <c r="I12" s="5" t="s">
        <v>325</v>
      </c>
      <c r="J12" s="5" t="s">
        <v>227</v>
      </c>
      <c r="K12" s="5" t="s">
        <v>228</v>
      </c>
      <c r="L12" s="5" t="s">
        <v>154</v>
      </c>
      <c r="N12" s="5" t="s">
        <v>229</v>
      </c>
      <c r="O12" s="5" t="s">
        <v>225</v>
      </c>
      <c r="P12" s="5" t="s">
        <v>111</v>
      </c>
      <c r="Q12" s="5" t="s">
        <v>225</v>
      </c>
      <c r="R12" s="5" t="s">
        <v>225</v>
      </c>
      <c r="AC12" s="5" t="s">
        <v>225</v>
      </c>
      <c r="AD12" s="6"/>
      <c r="AE12" s="6"/>
      <c r="AF12" s="5" t="s">
        <v>326</v>
      </c>
      <c r="AG12" s="5" t="s">
        <v>327</v>
      </c>
      <c r="AH12" s="5" t="s">
        <v>327</v>
      </c>
      <c r="AI12" s="5" t="s">
        <v>328</v>
      </c>
      <c r="AJ12" s="5" t="s">
        <v>127</v>
      </c>
      <c r="AK12" s="5" t="s">
        <v>329</v>
      </c>
      <c r="AM12" s="5" t="b">
        <v>1</v>
      </c>
      <c r="AN12" s="5" t="b">
        <v>0</v>
      </c>
      <c r="AO12" s="5" t="b">
        <v>0</v>
      </c>
      <c r="AQ12" s="5" t="b">
        <v>1</v>
      </c>
      <c r="AR12" s="5" t="b">
        <v>1</v>
      </c>
      <c r="AS12" s="5" t="b">
        <v>1</v>
      </c>
      <c r="AT12" s="5" t="b">
        <v>0</v>
      </c>
      <c r="AU12" s="5" t="b">
        <v>1</v>
      </c>
      <c r="AV12" s="5" t="b">
        <v>0</v>
      </c>
      <c r="AW12" s="5" t="b">
        <v>1</v>
      </c>
      <c r="AX12" s="5" t="b">
        <v>0</v>
      </c>
      <c r="AY12" s="5">
        <v>3</v>
      </c>
      <c r="AZ12" s="5" t="s">
        <v>197</v>
      </c>
      <c r="BB12" s="26"/>
      <c r="BC12" s="5" t="s">
        <v>326</v>
      </c>
      <c r="BD12" s="5" t="s">
        <v>327</v>
      </c>
      <c r="BE12" s="5" t="s">
        <v>221</v>
      </c>
      <c r="BF12" s="5" t="s">
        <v>323</v>
      </c>
      <c r="BG12" s="5" t="s">
        <v>223</v>
      </c>
      <c r="BH12" s="5" t="s">
        <v>235</v>
      </c>
      <c r="BI12" s="5">
        <v>0</v>
      </c>
      <c r="BJ12" s="5" t="s">
        <v>139</v>
      </c>
      <c r="BK12" s="5" t="s">
        <v>225</v>
      </c>
      <c r="BL12" s="5" t="s">
        <v>139</v>
      </c>
      <c r="BM12" s="5" t="s">
        <v>324</v>
      </c>
      <c r="BN12" s="5" t="s">
        <v>325</v>
      </c>
      <c r="BO12" s="27" t="b">
        <v>1</v>
      </c>
      <c r="BP12" s="27" t="b">
        <v>1</v>
      </c>
      <c r="BQ12" s="27" t="b">
        <v>1</v>
      </c>
      <c r="BR12" s="27" t="b">
        <v>0</v>
      </c>
      <c r="BS12" s="27" t="b">
        <v>1</v>
      </c>
      <c r="BT12" s="27" t="b">
        <v>0</v>
      </c>
      <c r="BU12" s="27" t="b">
        <v>1</v>
      </c>
      <c r="BV12" s="27" t="b">
        <v>0</v>
      </c>
      <c r="BW12" s="5" t="s">
        <v>228</v>
      </c>
      <c r="BX12" s="5">
        <v>0</v>
      </c>
      <c r="BY12" s="5" t="s">
        <v>225</v>
      </c>
      <c r="CY12" s="26"/>
      <c r="CZ12" s="5" t="s">
        <v>330</v>
      </c>
      <c r="DA12" s="5" t="b">
        <f t="shared" si="0"/>
        <v>0</v>
      </c>
      <c r="DB12" s="5" t="s">
        <v>327</v>
      </c>
      <c r="DC12" s="5" t="s">
        <v>134</v>
      </c>
      <c r="DD12" s="6" t="s">
        <v>323</v>
      </c>
      <c r="DE12" s="7">
        <f t="shared" si="1"/>
        <v>372</v>
      </c>
      <c r="DF12" s="13" t="s">
        <v>331</v>
      </c>
      <c r="DG12" s="7" t="s">
        <v>239</v>
      </c>
      <c r="DH12" s="5" t="s">
        <v>240</v>
      </c>
      <c r="DI12" s="9" t="s">
        <v>139</v>
      </c>
      <c r="DJ12" s="5" t="s">
        <v>139</v>
      </c>
      <c r="DK12" s="7" t="s">
        <v>143</v>
      </c>
      <c r="DL12" s="7" t="s">
        <v>286</v>
      </c>
      <c r="DM12" s="5" t="b">
        <v>1</v>
      </c>
      <c r="DN12" s="5" t="b">
        <v>1</v>
      </c>
      <c r="DO12" s="5" t="b">
        <v>1</v>
      </c>
      <c r="DP12" s="5" t="b">
        <v>0</v>
      </c>
      <c r="DQ12" s="5" t="b">
        <v>1</v>
      </c>
      <c r="DR12" s="5" t="b">
        <v>0</v>
      </c>
      <c r="DS12" s="5" t="b">
        <v>1</v>
      </c>
      <c r="DT12" s="5" t="b">
        <v>1</v>
      </c>
      <c r="DU12" s="7" t="s">
        <v>142</v>
      </c>
      <c r="DV12" s="7" t="s">
        <v>332</v>
      </c>
      <c r="DW12" s="7" t="s">
        <v>143</v>
      </c>
      <c r="DX12" s="5" t="s">
        <v>333</v>
      </c>
    </row>
    <row r="13" spans="1:128" ht="409.6">
      <c r="A13" s="5" t="s">
        <v>334</v>
      </c>
      <c r="B13" s="5" t="s">
        <v>110</v>
      </c>
      <c r="P13" s="5" t="s">
        <v>111</v>
      </c>
      <c r="Q13" s="5" t="s">
        <v>335</v>
      </c>
      <c r="R13" s="5" t="s">
        <v>336</v>
      </c>
      <c r="S13" s="5" t="s">
        <v>337</v>
      </c>
      <c r="T13" s="5" t="s">
        <v>338</v>
      </c>
      <c r="U13" s="5" t="s">
        <v>339</v>
      </c>
      <c r="V13" s="5" t="s">
        <v>340</v>
      </c>
      <c r="W13" s="5" t="s">
        <v>341</v>
      </c>
      <c r="X13" s="5" t="s">
        <v>342</v>
      </c>
      <c r="Y13" s="5" t="s">
        <v>343</v>
      </c>
      <c r="Z13" s="5" t="s">
        <v>344</v>
      </c>
      <c r="AA13" s="5" t="s">
        <v>345</v>
      </c>
      <c r="AC13" s="5" t="s">
        <v>346</v>
      </c>
      <c r="AD13" s="6"/>
      <c r="AE13" s="6"/>
      <c r="AF13" s="5" t="s">
        <v>347</v>
      </c>
      <c r="AG13" s="5" t="s">
        <v>348</v>
      </c>
      <c r="AH13" s="5" t="s">
        <v>348</v>
      </c>
      <c r="AI13" s="5" t="s">
        <v>349</v>
      </c>
      <c r="AJ13" s="5" t="s">
        <v>127</v>
      </c>
      <c r="AK13" s="5" t="s">
        <v>350</v>
      </c>
      <c r="AM13" s="5" t="b">
        <v>1</v>
      </c>
      <c r="AN13" s="5" t="b">
        <v>1</v>
      </c>
      <c r="AO13" s="5" t="b">
        <v>1</v>
      </c>
      <c r="AQ13" s="5" t="b">
        <v>1</v>
      </c>
      <c r="AR13" s="5" t="b">
        <v>1</v>
      </c>
      <c r="AS13" s="5" t="b">
        <v>0</v>
      </c>
      <c r="AT13" s="5" t="b">
        <v>0</v>
      </c>
      <c r="AU13" s="5" t="b">
        <v>1</v>
      </c>
      <c r="AV13" s="5" t="b">
        <v>0</v>
      </c>
      <c r="AW13" s="5" t="b">
        <v>0</v>
      </c>
      <c r="AX13" s="5" t="b">
        <v>0</v>
      </c>
      <c r="AY13" s="5">
        <v>5</v>
      </c>
      <c r="AZ13" s="5" t="s">
        <v>197</v>
      </c>
      <c r="BB13" s="26"/>
      <c r="BC13" s="5" t="s">
        <v>347</v>
      </c>
      <c r="BD13" s="5" t="s">
        <v>348</v>
      </c>
      <c r="BE13" s="5" t="s">
        <v>335</v>
      </c>
      <c r="BF13" s="5" t="s">
        <v>336</v>
      </c>
      <c r="BG13" s="5" t="s">
        <v>337</v>
      </c>
      <c r="BH13" s="5" t="s">
        <v>131</v>
      </c>
      <c r="BI13" s="5" t="s">
        <v>338</v>
      </c>
      <c r="BK13" s="5" t="s">
        <v>340</v>
      </c>
      <c r="BL13" s="5" t="s">
        <v>139</v>
      </c>
      <c r="BM13" s="5" t="s">
        <v>339</v>
      </c>
      <c r="BN13" s="5" t="s">
        <v>341</v>
      </c>
      <c r="BO13" s="27" t="b">
        <v>1</v>
      </c>
      <c r="BP13" s="27" t="b">
        <v>1</v>
      </c>
      <c r="BQ13" s="27" t="b">
        <v>0</v>
      </c>
      <c r="BR13" s="27" t="b">
        <v>0</v>
      </c>
      <c r="BS13" s="27" t="b">
        <v>1</v>
      </c>
      <c r="BT13" s="27" t="b">
        <v>0</v>
      </c>
      <c r="BU13" s="27" t="b">
        <v>0</v>
      </c>
      <c r="BV13" s="27" t="b">
        <v>0</v>
      </c>
      <c r="BW13" s="5" t="s">
        <v>343</v>
      </c>
      <c r="BX13" s="5" t="s">
        <v>345</v>
      </c>
      <c r="BY13" s="5" t="s">
        <v>346</v>
      </c>
      <c r="CY13" s="26"/>
      <c r="CZ13" s="5" t="s">
        <v>351</v>
      </c>
      <c r="DA13" s="5" t="b">
        <f t="shared" si="0"/>
        <v>0</v>
      </c>
      <c r="DB13" s="5" t="s">
        <v>348</v>
      </c>
      <c r="DC13" s="5" t="s">
        <v>134</v>
      </c>
      <c r="DD13" s="7" t="s">
        <v>352</v>
      </c>
      <c r="DE13" s="7">
        <f t="shared" si="1"/>
        <v>176</v>
      </c>
      <c r="DF13" s="7" t="s">
        <v>353</v>
      </c>
      <c r="DG13" s="7" t="s">
        <v>182</v>
      </c>
      <c r="DH13" s="5" t="s">
        <v>138</v>
      </c>
      <c r="DI13" s="8" t="s">
        <v>139</v>
      </c>
      <c r="DJ13" s="5" t="s">
        <v>139</v>
      </c>
      <c r="DK13" s="7" t="s">
        <v>354</v>
      </c>
      <c r="DL13" s="7" t="s">
        <v>286</v>
      </c>
      <c r="DM13" s="5" t="b">
        <v>1</v>
      </c>
      <c r="DN13" s="5" t="b">
        <v>1</v>
      </c>
      <c r="DO13" s="5" t="b">
        <v>1</v>
      </c>
      <c r="DP13" s="5" t="b">
        <v>0</v>
      </c>
      <c r="DQ13" s="5" t="b">
        <v>1</v>
      </c>
      <c r="DR13" s="5" t="b">
        <v>0</v>
      </c>
      <c r="DS13" s="5" t="b">
        <v>0</v>
      </c>
      <c r="DT13" s="5" t="b">
        <v>0</v>
      </c>
      <c r="DU13" s="7" t="s">
        <v>142</v>
      </c>
      <c r="DV13" s="7" t="s">
        <v>355</v>
      </c>
      <c r="DW13" s="7" t="s">
        <v>143</v>
      </c>
      <c r="DX13" s="5" t="s">
        <v>356</v>
      </c>
    </row>
    <row r="14" spans="1:128" ht="120">
      <c r="A14" s="5" t="s">
        <v>357</v>
      </c>
      <c r="B14" s="5" t="s">
        <v>110</v>
      </c>
      <c r="P14" s="5" t="s">
        <v>111</v>
      </c>
      <c r="Q14" s="5" t="s">
        <v>358</v>
      </c>
      <c r="R14" s="5" t="s">
        <v>359</v>
      </c>
      <c r="S14" s="5" t="s">
        <v>360</v>
      </c>
      <c r="T14" s="5" t="s">
        <v>361</v>
      </c>
      <c r="U14" s="5" t="s">
        <v>362</v>
      </c>
      <c r="V14" s="5" t="s">
        <v>363</v>
      </c>
      <c r="W14" s="5" t="s">
        <v>364</v>
      </c>
      <c r="X14" s="5" t="s">
        <v>365</v>
      </c>
      <c r="Y14" s="5" t="s">
        <v>366</v>
      </c>
      <c r="Z14" s="5" t="s">
        <v>367</v>
      </c>
      <c r="AA14" s="5" t="s">
        <v>368</v>
      </c>
      <c r="AC14" s="5" t="s">
        <v>369</v>
      </c>
      <c r="AD14" s="6"/>
      <c r="AE14" s="6"/>
      <c r="AF14" s="5" t="s">
        <v>370</v>
      </c>
      <c r="AG14" s="5" t="s">
        <v>371</v>
      </c>
      <c r="AH14" s="5" t="s">
        <v>371</v>
      </c>
      <c r="AI14" s="5" t="s">
        <v>372</v>
      </c>
      <c r="AJ14" s="5" t="s">
        <v>127</v>
      </c>
      <c r="AK14" s="5" t="s">
        <v>373</v>
      </c>
      <c r="AM14" s="5" t="b">
        <v>1</v>
      </c>
      <c r="AN14" s="5" t="b">
        <v>1</v>
      </c>
      <c r="AO14" s="5" t="b">
        <v>1</v>
      </c>
      <c r="AQ14" s="5" t="b">
        <v>0</v>
      </c>
      <c r="AR14" s="5" t="b">
        <v>0</v>
      </c>
      <c r="AS14" s="5" t="b">
        <v>0</v>
      </c>
      <c r="AT14" s="5" t="b">
        <v>0</v>
      </c>
      <c r="AU14" s="5" t="b">
        <v>0</v>
      </c>
      <c r="AV14" s="5" t="b">
        <v>0</v>
      </c>
      <c r="AW14" s="5" t="b">
        <v>0</v>
      </c>
      <c r="AX14" s="5" t="b">
        <v>0</v>
      </c>
      <c r="AY14" s="5">
        <v>8</v>
      </c>
      <c r="AZ14" s="5" t="s">
        <v>197</v>
      </c>
      <c r="BB14" s="26"/>
      <c r="BC14" s="5" t="s">
        <v>370</v>
      </c>
      <c r="BD14" s="5" t="s">
        <v>371</v>
      </c>
      <c r="BE14" s="5" t="s">
        <v>358</v>
      </c>
      <c r="BF14" s="5" t="s">
        <v>359</v>
      </c>
      <c r="BG14" s="5" t="s">
        <v>360</v>
      </c>
      <c r="BH14" s="5" t="s">
        <v>160</v>
      </c>
      <c r="BI14" s="5" t="s">
        <v>361</v>
      </c>
      <c r="BJ14" s="5" t="s">
        <v>132</v>
      </c>
      <c r="BK14" s="5" t="s">
        <v>363</v>
      </c>
      <c r="BL14" s="5" t="s">
        <v>139</v>
      </c>
      <c r="BM14" s="5" t="s">
        <v>362</v>
      </c>
      <c r="BN14" s="5" t="s">
        <v>364</v>
      </c>
      <c r="BO14" s="27" t="b">
        <v>0</v>
      </c>
      <c r="BP14" s="27" t="b">
        <v>0</v>
      </c>
      <c r="BQ14" s="27" t="b">
        <v>0</v>
      </c>
      <c r="BR14" s="27" t="b">
        <v>0</v>
      </c>
      <c r="BS14" s="27" t="b">
        <v>0</v>
      </c>
      <c r="BT14" s="27" t="b">
        <v>0</v>
      </c>
      <c r="BU14" s="27" t="b">
        <v>0</v>
      </c>
      <c r="BV14" s="27" t="b">
        <v>0</v>
      </c>
      <c r="BW14" s="5" t="s">
        <v>366</v>
      </c>
      <c r="BX14" s="5" t="s">
        <v>368</v>
      </c>
      <c r="BY14" s="5" t="s">
        <v>369</v>
      </c>
      <c r="CY14" s="26"/>
      <c r="CZ14" s="5" t="s">
        <v>374</v>
      </c>
      <c r="DA14" s="5" t="b">
        <f t="shared" si="0"/>
        <v>0</v>
      </c>
      <c r="DB14" s="5" t="s">
        <v>371</v>
      </c>
      <c r="DC14" s="5" t="s">
        <v>375</v>
      </c>
      <c r="DD14" s="7" t="s">
        <v>376</v>
      </c>
      <c r="DE14" s="7">
        <f t="shared" si="1"/>
        <v>136</v>
      </c>
      <c r="DF14" s="7" t="s">
        <v>377</v>
      </c>
      <c r="DG14" s="29" t="s">
        <v>137</v>
      </c>
      <c r="DH14" s="5" t="s">
        <v>138</v>
      </c>
      <c r="DI14" s="8" t="s">
        <v>132</v>
      </c>
      <c r="DJ14" s="5" t="s">
        <v>139</v>
      </c>
      <c r="DK14" s="5" t="s">
        <v>378</v>
      </c>
      <c r="DL14" s="8" t="s">
        <v>286</v>
      </c>
      <c r="DM14" s="5" t="b">
        <v>1</v>
      </c>
      <c r="DN14" s="5" t="b">
        <v>1</v>
      </c>
      <c r="DO14" s="5" t="b">
        <v>1</v>
      </c>
      <c r="DP14" s="5" t="b">
        <v>0</v>
      </c>
      <c r="DQ14" s="5" t="b">
        <v>1</v>
      </c>
      <c r="DR14" s="5" t="b">
        <v>0</v>
      </c>
      <c r="DS14" s="5" t="b">
        <v>0</v>
      </c>
      <c r="DT14" s="5" t="b">
        <v>0</v>
      </c>
      <c r="DU14" s="7" t="s">
        <v>379</v>
      </c>
      <c r="DV14" s="7" t="s">
        <v>351</v>
      </c>
      <c r="DW14" s="7" t="s">
        <v>380</v>
      </c>
      <c r="DX14" s="5" t="s">
        <v>381</v>
      </c>
    </row>
    <row r="15" spans="1:128" ht="409.6">
      <c r="A15" s="5" t="s">
        <v>382</v>
      </c>
      <c r="B15" s="5" t="s">
        <v>110</v>
      </c>
      <c r="C15" s="5" t="s">
        <v>383</v>
      </c>
      <c r="D15" s="5" t="s">
        <v>384</v>
      </c>
      <c r="E15" s="5" t="s">
        <v>385</v>
      </c>
      <c r="G15" s="5" t="s">
        <v>386</v>
      </c>
      <c r="H15" s="5" t="s">
        <v>387</v>
      </c>
      <c r="I15" s="5" t="s">
        <v>388</v>
      </c>
      <c r="J15" s="5" t="s">
        <v>389</v>
      </c>
      <c r="K15" s="5" t="s">
        <v>390</v>
      </c>
      <c r="L15" s="5" t="s">
        <v>391</v>
      </c>
      <c r="N15" s="5" t="s">
        <v>392</v>
      </c>
      <c r="O15" s="5" t="s">
        <v>393</v>
      </c>
      <c r="P15" s="5" t="s">
        <v>111</v>
      </c>
      <c r="AD15" s="6"/>
      <c r="AE15" s="6"/>
      <c r="AF15" s="5" t="s">
        <v>394</v>
      </c>
      <c r="AG15" s="5" t="s">
        <v>395</v>
      </c>
      <c r="AH15" s="5" t="s">
        <v>395</v>
      </c>
      <c r="AI15" s="5" t="s">
        <v>396</v>
      </c>
      <c r="AJ15" s="5" t="s">
        <v>397</v>
      </c>
      <c r="AK15" s="5" t="s">
        <v>398</v>
      </c>
      <c r="AM15" s="5" t="b">
        <v>1</v>
      </c>
      <c r="AN15" s="5" t="b">
        <v>0</v>
      </c>
      <c r="AO15" s="5" t="b">
        <v>0</v>
      </c>
      <c r="AQ15" s="5" t="b">
        <v>1</v>
      </c>
      <c r="AR15" s="5" t="b">
        <v>1</v>
      </c>
      <c r="AS15" s="5" t="b">
        <v>1</v>
      </c>
      <c r="AT15" s="5" t="b">
        <v>0</v>
      </c>
      <c r="AU15" s="5" t="b">
        <v>1</v>
      </c>
      <c r="AV15" s="5" t="b">
        <v>0</v>
      </c>
      <c r="AW15" s="5" t="b">
        <v>1</v>
      </c>
      <c r="AX15" s="5" t="b">
        <v>1</v>
      </c>
      <c r="AY15" s="5">
        <v>2</v>
      </c>
      <c r="AZ15" s="5" t="s">
        <v>399</v>
      </c>
      <c r="BB15" s="26"/>
      <c r="BC15" s="5" t="s">
        <v>394</v>
      </c>
      <c r="BD15" s="5" t="s">
        <v>395</v>
      </c>
      <c r="BE15" s="5" t="s">
        <v>383</v>
      </c>
      <c r="BF15" s="5" t="s">
        <v>384</v>
      </c>
      <c r="BG15" s="5" t="s">
        <v>385</v>
      </c>
      <c r="BH15" s="5" t="s">
        <v>235</v>
      </c>
      <c r="BI15" s="5">
        <v>0</v>
      </c>
      <c r="BJ15" s="5" t="s">
        <v>139</v>
      </c>
      <c r="BK15" s="5" t="s">
        <v>387</v>
      </c>
      <c r="BL15" s="5" t="s">
        <v>139</v>
      </c>
      <c r="BM15" s="5" t="s">
        <v>386</v>
      </c>
      <c r="BN15" s="5" t="s">
        <v>388</v>
      </c>
      <c r="BO15" s="27" t="b">
        <v>1</v>
      </c>
      <c r="BP15" s="27" t="b">
        <v>1</v>
      </c>
      <c r="BQ15" s="27" t="b">
        <v>1</v>
      </c>
      <c r="BR15" s="27" t="b">
        <v>0</v>
      </c>
      <c r="BS15" s="27" t="b">
        <v>1</v>
      </c>
      <c r="BT15" s="27" t="b">
        <v>0</v>
      </c>
      <c r="BU15" s="27" t="b">
        <v>1</v>
      </c>
      <c r="BV15" s="27" t="b">
        <v>1</v>
      </c>
      <c r="BW15" s="5" t="s">
        <v>390</v>
      </c>
      <c r="BX15" s="5">
        <v>0</v>
      </c>
      <c r="BY15" s="5" t="s">
        <v>393</v>
      </c>
      <c r="CY15" s="26"/>
      <c r="CZ15" s="5" t="s">
        <v>400</v>
      </c>
      <c r="DA15" s="5" t="b">
        <f t="shared" si="0"/>
        <v>0</v>
      </c>
      <c r="DB15" s="5" t="s">
        <v>395</v>
      </c>
      <c r="DC15" s="5" t="s">
        <v>134</v>
      </c>
      <c r="DD15" s="5" t="s">
        <v>384</v>
      </c>
      <c r="DE15" s="7">
        <f t="shared" si="1"/>
        <v>74</v>
      </c>
      <c r="DF15" s="7" t="s">
        <v>401</v>
      </c>
      <c r="DG15" s="7" t="s">
        <v>239</v>
      </c>
      <c r="DH15" s="5" t="s">
        <v>240</v>
      </c>
      <c r="DI15" s="9" t="s">
        <v>139</v>
      </c>
      <c r="DJ15" s="5" t="s">
        <v>139</v>
      </c>
      <c r="DK15" s="7" t="s">
        <v>402</v>
      </c>
      <c r="DL15" s="7" t="s">
        <v>403</v>
      </c>
      <c r="DM15" s="5" t="b">
        <v>1</v>
      </c>
      <c r="DN15" s="5" t="b">
        <v>1</v>
      </c>
      <c r="DO15" s="5" t="b">
        <v>1</v>
      </c>
      <c r="DP15" s="5" t="b">
        <v>0</v>
      </c>
      <c r="DQ15" s="5" t="b">
        <v>1</v>
      </c>
      <c r="DR15" s="5" t="b">
        <v>0</v>
      </c>
      <c r="DS15" s="5" t="b">
        <v>1</v>
      </c>
      <c r="DT15" s="5" t="b">
        <v>1</v>
      </c>
      <c r="DU15" s="11" t="s">
        <v>404</v>
      </c>
      <c r="DW15" s="7" t="s">
        <v>143</v>
      </c>
      <c r="DX15" s="5" t="s">
        <v>405</v>
      </c>
    </row>
    <row r="16" spans="1:128" ht="120">
      <c r="A16" s="5" t="s">
        <v>406</v>
      </c>
      <c r="B16" s="5" t="s">
        <v>110</v>
      </c>
      <c r="P16" s="5" t="s">
        <v>111</v>
      </c>
      <c r="Q16" s="5" t="s">
        <v>358</v>
      </c>
      <c r="R16" s="5" t="s">
        <v>407</v>
      </c>
      <c r="S16" s="5" t="s">
        <v>360</v>
      </c>
      <c r="T16" s="5" t="s">
        <v>361</v>
      </c>
      <c r="U16" s="5" t="s">
        <v>362</v>
      </c>
      <c r="V16" s="5" t="s">
        <v>363</v>
      </c>
      <c r="W16" s="5" t="s">
        <v>364</v>
      </c>
      <c r="X16" s="5" t="s">
        <v>365</v>
      </c>
      <c r="Y16" s="5" t="s">
        <v>408</v>
      </c>
      <c r="Z16" s="5" t="s">
        <v>367</v>
      </c>
      <c r="AA16" s="5" t="s">
        <v>368</v>
      </c>
      <c r="AC16" s="5" t="s">
        <v>409</v>
      </c>
      <c r="AD16" s="6"/>
      <c r="AE16" s="6"/>
      <c r="AF16" s="5" t="s">
        <v>410</v>
      </c>
      <c r="AG16" s="5" t="s">
        <v>411</v>
      </c>
      <c r="AH16" s="5" t="s">
        <v>411</v>
      </c>
      <c r="AI16" s="5" t="s">
        <v>412</v>
      </c>
      <c r="AJ16" s="5" t="s">
        <v>127</v>
      </c>
      <c r="AK16" s="5" t="s">
        <v>413</v>
      </c>
      <c r="AM16" s="5" t="b">
        <v>1</v>
      </c>
      <c r="AN16" s="5" t="b">
        <v>1</v>
      </c>
      <c r="AO16" s="5" t="b">
        <v>1</v>
      </c>
      <c r="AQ16" s="5" t="b">
        <v>0</v>
      </c>
      <c r="AR16" s="5" t="b">
        <v>0</v>
      </c>
      <c r="AS16" s="5" t="b">
        <v>0</v>
      </c>
      <c r="AT16" s="5" t="b">
        <v>0</v>
      </c>
      <c r="AU16" s="5" t="b">
        <v>0</v>
      </c>
      <c r="AV16" s="5" t="b">
        <v>0</v>
      </c>
      <c r="AW16" s="5" t="b">
        <v>0</v>
      </c>
      <c r="AX16" s="5" t="b">
        <v>0</v>
      </c>
      <c r="AY16" s="5">
        <v>8</v>
      </c>
      <c r="AZ16" s="5" t="s">
        <v>197</v>
      </c>
      <c r="BB16" s="26"/>
      <c r="BC16" s="5" t="s">
        <v>410</v>
      </c>
      <c r="BD16" s="5" t="s">
        <v>411</v>
      </c>
      <c r="BE16" s="5" t="s">
        <v>358</v>
      </c>
      <c r="BF16" s="5" t="s">
        <v>407</v>
      </c>
      <c r="BG16" s="5" t="s">
        <v>360</v>
      </c>
      <c r="BH16" s="5" t="s">
        <v>160</v>
      </c>
      <c r="BI16" s="5" t="s">
        <v>361</v>
      </c>
      <c r="BJ16" s="5" t="s">
        <v>132</v>
      </c>
      <c r="BK16" s="5" t="s">
        <v>363</v>
      </c>
      <c r="BL16" s="5" t="s">
        <v>139</v>
      </c>
      <c r="BM16" s="5" t="s">
        <v>362</v>
      </c>
      <c r="BN16" s="5" t="s">
        <v>364</v>
      </c>
      <c r="BO16" s="27" t="b">
        <v>0</v>
      </c>
      <c r="BP16" s="27" t="b">
        <v>0</v>
      </c>
      <c r="BQ16" s="27" t="b">
        <v>0</v>
      </c>
      <c r="BR16" s="27" t="b">
        <v>0</v>
      </c>
      <c r="BS16" s="27" t="b">
        <v>0</v>
      </c>
      <c r="BT16" s="27" t="b">
        <v>0</v>
      </c>
      <c r="BU16" s="27" t="b">
        <v>0</v>
      </c>
      <c r="BV16" s="27" t="b">
        <v>0</v>
      </c>
      <c r="BW16" s="5" t="s">
        <v>408</v>
      </c>
      <c r="BX16" s="5" t="s">
        <v>368</v>
      </c>
      <c r="BY16" s="5" t="s">
        <v>409</v>
      </c>
      <c r="CY16" s="26"/>
      <c r="CZ16" s="5" t="s">
        <v>414</v>
      </c>
      <c r="DA16" s="5" t="b">
        <f t="shared" si="0"/>
        <v>0</v>
      </c>
      <c r="DB16" s="5" t="s">
        <v>411</v>
      </c>
      <c r="DC16" s="5" t="s">
        <v>375</v>
      </c>
      <c r="DD16" s="7" t="s">
        <v>415</v>
      </c>
      <c r="DE16" s="7">
        <f t="shared" si="1"/>
        <v>133</v>
      </c>
      <c r="DF16" s="7" t="s">
        <v>377</v>
      </c>
      <c r="DG16" s="29" t="s">
        <v>137</v>
      </c>
      <c r="DH16" s="5" t="s">
        <v>138</v>
      </c>
      <c r="DI16" s="8" t="s">
        <v>132</v>
      </c>
      <c r="DJ16" s="5" t="s">
        <v>139</v>
      </c>
      <c r="DK16" s="7" t="s">
        <v>143</v>
      </c>
      <c r="DL16" s="8" t="s">
        <v>286</v>
      </c>
      <c r="DM16" s="5" t="b">
        <v>1</v>
      </c>
      <c r="DN16" s="5" t="b">
        <v>1</v>
      </c>
      <c r="DO16" s="5" t="b">
        <v>1</v>
      </c>
      <c r="DP16" s="5" t="b">
        <v>0</v>
      </c>
      <c r="DQ16" s="5" t="b">
        <v>1</v>
      </c>
      <c r="DR16" s="5" t="b">
        <v>0</v>
      </c>
      <c r="DS16" s="5" t="b">
        <v>0</v>
      </c>
      <c r="DT16" s="5" t="b">
        <v>0</v>
      </c>
      <c r="DU16" s="7" t="s">
        <v>379</v>
      </c>
      <c r="DV16" s="7" t="s">
        <v>351</v>
      </c>
      <c r="DW16" s="7" t="s">
        <v>380</v>
      </c>
      <c r="DX16" s="5" t="s">
        <v>416</v>
      </c>
    </row>
    <row r="17" spans="1:128" ht="165">
      <c r="A17" s="5" t="s">
        <v>417</v>
      </c>
      <c r="Q17" s="5" t="s">
        <v>418</v>
      </c>
      <c r="R17" s="5" t="s">
        <v>419</v>
      </c>
      <c r="S17" s="5" t="s">
        <v>420</v>
      </c>
      <c r="T17" s="5" t="s">
        <v>421</v>
      </c>
      <c r="U17" s="5" t="s">
        <v>422</v>
      </c>
      <c r="V17" s="5" t="s">
        <v>150</v>
      </c>
      <c r="W17" s="5" t="s">
        <v>423</v>
      </c>
      <c r="X17" s="5" t="s">
        <v>424</v>
      </c>
      <c r="Y17" s="5" t="s">
        <v>424</v>
      </c>
      <c r="Z17" s="5" t="s">
        <v>276</v>
      </c>
      <c r="AA17" s="5" t="s">
        <v>425</v>
      </c>
      <c r="AC17" s="5" t="s">
        <v>426</v>
      </c>
      <c r="AD17" s="6"/>
      <c r="AE17" s="6"/>
      <c r="AF17" s="5" t="s">
        <v>427</v>
      </c>
      <c r="AG17" s="5" t="s">
        <v>428</v>
      </c>
      <c r="AH17" s="5" t="s">
        <v>428</v>
      </c>
      <c r="AI17" s="5" t="s">
        <v>429</v>
      </c>
      <c r="AJ17" s="5" t="s">
        <v>233</v>
      </c>
      <c r="AK17" s="5" t="s">
        <v>430</v>
      </c>
      <c r="AM17" s="5" t="b">
        <v>1</v>
      </c>
      <c r="AN17" s="5" t="b">
        <v>1</v>
      </c>
      <c r="AO17" s="5" t="b">
        <v>1</v>
      </c>
      <c r="AQ17" s="5" t="b">
        <v>0</v>
      </c>
      <c r="AR17" s="5" t="b">
        <v>0</v>
      </c>
      <c r="AS17" s="5" t="b">
        <v>0</v>
      </c>
      <c r="AT17" s="5" t="b">
        <v>0</v>
      </c>
      <c r="AU17" s="5" t="b">
        <v>0</v>
      </c>
      <c r="AV17" s="5" t="b">
        <v>0</v>
      </c>
      <c r="AW17" s="5" t="b">
        <v>0</v>
      </c>
      <c r="AX17" s="5" t="b">
        <v>0</v>
      </c>
      <c r="AY17" s="5">
        <v>8</v>
      </c>
      <c r="AZ17" s="5" t="s">
        <v>197</v>
      </c>
      <c r="BB17" s="26"/>
      <c r="BC17" s="5" t="s">
        <v>427</v>
      </c>
      <c r="BD17" s="5" t="s">
        <v>428</v>
      </c>
      <c r="BE17" s="5" t="s">
        <v>418</v>
      </c>
      <c r="BF17" s="5" t="s">
        <v>419</v>
      </c>
      <c r="BG17" s="5" t="s">
        <v>420</v>
      </c>
      <c r="BH17" s="5" t="s">
        <v>160</v>
      </c>
      <c r="BI17" s="5" t="s">
        <v>421</v>
      </c>
      <c r="BJ17" s="5" t="s">
        <v>139</v>
      </c>
      <c r="BK17" s="5" t="s">
        <v>150</v>
      </c>
      <c r="BL17" s="5" t="s">
        <v>139</v>
      </c>
      <c r="BM17" s="5" t="s">
        <v>422</v>
      </c>
      <c r="BN17" s="5" t="s">
        <v>423</v>
      </c>
      <c r="BO17" s="27" t="b">
        <v>0</v>
      </c>
      <c r="BP17" s="27" t="b">
        <v>0</v>
      </c>
      <c r="BQ17" s="27" t="b">
        <v>0</v>
      </c>
      <c r="BR17" s="27" t="b">
        <v>0</v>
      </c>
      <c r="BS17" s="27" t="b">
        <v>0</v>
      </c>
      <c r="BT17" s="27" t="b">
        <v>0</v>
      </c>
      <c r="BU17" s="27" t="b">
        <v>0</v>
      </c>
      <c r="BV17" s="27" t="b">
        <v>0</v>
      </c>
      <c r="BW17" s="5" t="s">
        <v>424</v>
      </c>
      <c r="BX17" s="5" t="s">
        <v>425</v>
      </c>
      <c r="BY17" s="5" t="s">
        <v>426</v>
      </c>
      <c r="CY17" s="26"/>
      <c r="CZ17" s="5" t="s">
        <v>431</v>
      </c>
      <c r="DA17" s="5" t="b">
        <f t="shared" si="0"/>
        <v>0</v>
      </c>
      <c r="DB17" s="5" t="s">
        <v>428</v>
      </c>
      <c r="DC17" s="5" t="s">
        <v>432</v>
      </c>
      <c r="DD17" s="5" t="s">
        <v>419</v>
      </c>
      <c r="DE17" s="7">
        <f t="shared" si="1"/>
        <v>214</v>
      </c>
      <c r="DF17" s="7" t="s">
        <v>433</v>
      </c>
      <c r="DG17" s="7" t="s">
        <v>182</v>
      </c>
      <c r="DH17" s="5" t="s">
        <v>138</v>
      </c>
      <c r="DI17" s="9" t="s">
        <v>139</v>
      </c>
      <c r="DJ17" s="5" t="s">
        <v>139</v>
      </c>
      <c r="DK17" s="7" t="s">
        <v>143</v>
      </c>
      <c r="DL17" s="7" t="s">
        <v>263</v>
      </c>
      <c r="DM17" s="5" t="b">
        <v>1</v>
      </c>
      <c r="DN17" s="5" t="b">
        <v>1</v>
      </c>
      <c r="DO17" s="5" t="b">
        <v>1</v>
      </c>
      <c r="DP17" s="5" t="b">
        <v>0</v>
      </c>
      <c r="DQ17" s="5" t="b">
        <v>1</v>
      </c>
      <c r="DR17" s="5" t="b">
        <v>0</v>
      </c>
      <c r="DS17" s="5" t="b">
        <v>0</v>
      </c>
      <c r="DT17" s="5" t="b">
        <v>0</v>
      </c>
      <c r="DU17" s="7" t="s">
        <v>142</v>
      </c>
      <c r="DV17" s="7" t="s">
        <v>432</v>
      </c>
      <c r="DW17" s="7" t="s">
        <v>143</v>
      </c>
      <c r="DX17" s="6"/>
    </row>
    <row r="18" spans="1:128" ht="270">
      <c r="A18" s="5" t="s">
        <v>434</v>
      </c>
      <c r="B18" s="5" t="s">
        <v>110</v>
      </c>
      <c r="C18" s="5" t="s">
        <v>221</v>
      </c>
      <c r="D18" s="5" t="s">
        <v>435</v>
      </c>
      <c r="E18" s="5" t="s">
        <v>223</v>
      </c>
      <c r="G18" s="5" t="s">
        <v>254</v>
      </c>
      <c r="H18" s="5" t="s">
        <v>436</v>
      </c>
      <c r="I18" s="5" t="s">
        <v>437</v>
      </c>
      <c r="J18" s="5" t="s">
        <v>438</v>
      </c>
      <c r="K18" s="5" t="s">
        <v>439</v>
      </c>
      <c r="L18" s="5" t="s">
        <v>276</v>
      </c>
      <c r="N18" s="5" t="s">
        <v>254</v>
      </c>
      <c r="O18" s="5" t="s">
        <v>254</v>
      </c>
      <c r="P18" s="5" t="s">
        <v>111</v>
      </c>
      <c r="AD18" s="6"/>
      <c r="AE18" s="6"/>
      <c r="AF18" s="5" t="s">
        <v>440</v>
      </c>
      <c r="AG18" s="5" t="s">
        <v>441</v>
      </c>
      <c r="AH18" s="5" t="s">
        <v>441</v>
      </c>
      <c r="AI18" s="5" t="s">
        <v>442</v>
      </c>
      <c r="AJ18" s="5" t="s">
        <v>127</v>
      </c>
      <c r="AK18" s="5" t="s">
        <v>443</v>
      </c>
      <c r="AM18" s="5" t="b">
        <v>1</v>
      </c>
      <c r="AN18" s="5" t="b">
        <v>0</v>
      </c>
      <c r="AO18" s="5" t="b">
        <v>0</v>
      </c>
      <c r="AQ18" s="5" t="b">
        <v>1</v>
      </c>
      <c r="AR18" s="5" t="b">
        <v>1</v>
      </c>
      <c r="AS18" s="5" t="b">
        <v>0</v>
      </c>
      <c r="AT18" s="5" t="b">
        <v>0</v>
      </c>
      <c r="AU18" s="5" t="b">
        <v>1</v>
      </c>
      <c r="AV18" s="5" t="b">
        <v>0</v>
      </c>
      <c r="AW18" s="5" t="b">
        <v>1</v>
      </c>
      <c r="AX18" s="5" t="b">
        <v>0</v>
      </c>
      <c r="AY18" s="5">
        <v>4</v>
      </c>
      <c r="AZ18" s="5" t="s">
        <v>197</v>
      </c>
      <c r="BB18" s="26"/>
      <c r="BC18" s="5" t="s">
        <v>440</v>
      </c>
      <c r="BD18" s="5" t="s">
        <v>441</v>
      </c>
      <c r="BE18" s="5" t="s">
        <v>221</v>
      </c>
      <c r="BF18" s="5" t="s">
        <v>435</v>
      </c>
      <c r="BG18" s="5" t="s">
        <v>223</v>
      </c>
      <c r="BH18" s="5" t="s">
        <v>235</v>
      </c>
      <c r="BI18" s="5">
        <v>0</v>
      </c>
      <c r="BJ18" s="5" t="s">
        <v>139</v>
      </c>
      <c r="BK18" s="5" t="s">
        <v>436</v>
      </c>
      <c r="BL18" s="5" t="s">
        <v>139</v>
      </c>
      <c r="BM18" s="5" t="s">
        <v>254</v>
      </c>
      <c r="BN18" s="5" t="s">
        <v>437</v>
      </c>
      <c r="BO18" s="27" t="b">
        <v>1</v>
      </c>
      <c r="BP18" s="27" t="b">
        <v>1</v>
      </c>
      <c r="BQ18" s="27" t="b">
        <v>0</v>
      </c>
      <c r="BR18" s="27" t="b">
        <v>0</v>
      </c>
      <c r="BS18" s="27" t="b">
        <v>1</v>
      </c>
      <c r="BT18" s="27" t="b">
        <v>0</v>
      </c>
      <c r="BU18" s="27" t="b">
        <v>1</v>
      </c>
      <c r="BV18" s="27" t="b">
        <v>0</v>
      </c>
      <c r="BW18" s="5" t="s">
        <v>439</v>
      </c>
      <c r="BX18" s="5">
        <v>0</v>
      </c>
      <c r="BY18" s="5" t="s">
        <v>254</v>
      </c>
      <c r="CY18" s="26"/>
      <c r="CZ18" s="5" t="s">
        <v>444</v>
      </c>
      <c r="DA18" s="5" t="b">
        <f t="shared" si="0"/>
        <v>0</v>
      </c>
      <c r="DB18" s="5" t="s">
        <v>441</v>
      </c>
      <c r="DC18" s="5" t="s">
        <v>134</v>
      </c>
      <c r="DD18" s="5" t="s">
        <v>435</v>
      </c>
      <c r="DE18" s="7">
        <f t="shared" si="1"/>
        <v>90</v>
      </c>
      <c r="DF18" s="7" t="s">
        <v>445</v>
      </c>
      <c r="DG18" s="7" t="s">
        <v>239</v>
      </c>
      <c r="DH18" s="5" t="s">
        <v>240</v>
      </c>
      <c r="DI18" s="9" t="s">
        <v>139</v>
      </c>
      <c r="DJ18" s="5" t="s">
        <v>139</v>
      </c>
      <c r="DK18" s="7" t="s">
        <v>143</v>
      </c>
      <c r="DL18" s="7" t="s">
        <v>446</v>
      </c>
      <c r="DM18" s="5" t="b">
        <v>1</v>
      </c>
      <c r="DN18" s="5" t="b">
        <v>1</v>
      </c>
      <c r="DO18" s="5" t="b">
        <v>1</v>
      </c>
      <c r="DP18" s="5" t="b">
        <v>0</v>
      </c>
      <c r="DQ18" s="5" t="b">
        <v>1</v>
      </c>
      <c r="DR18" s="5" t="b">
        <v>0</v>
      </c>
      <c r="DS18" s="5" t="b">
        <v>1</v>
      </c>
      <c r="DT18" s="5" t="b">
        <v>1</v>
      </c>
      <c r="DU18" s="7" t="s">
        <v>142</v>
      </c>
      <c r="DW18" s="7" t="s">
        <v>143</v>
      </c>
      <c r="DX18" s="6"/>
    </row>
    <row r="19" spans="1:128" ht="135">
      <c r="A19" s="5" t="s">
        <v>447</v>
      </c>
      <c r="Q19" s="5" t="s">
        <v>448</v>
      </c>
      <c r="R19" s="5" t="s">
        <v>449</v>
      </c>
      <c r="S19" s="5" t="s">
        <v>420</v>
      </c>
      <c r="T19" s="5" t="s">
        <v>450</v>
      </c>
      <c r="U19" s="5" t="s">
        <v>451</v>
      </c>
      <c r="V19" s="5" t="s">
        <v>150</v>
      </c>
      <c r="W19" s="5" t="s">
        <v>452</v>
      </c>
      <c r="X19" s="5" t="s">
        <v>424</v>
      </c>
      <c r="Y19" s="5" t="s">
        <v>424</v>
      </c>
      <c r="Z19" s="5" t="s">
        <v>276</v>
      </c>
      <c r="AA19" s="5" t="s">
        <v>453</v>
      </c>
      <c r="AC19" s="5" t="s">
        <v>449</v>
      </c>
      <c r="AD19" s="6"/>
      <c r="AE19" s="6"/>
      <c r="AF19" s="5" t="s">
        <v>454</v>
      </c>
      <c r="AG19" s="5" t="s">
        <v>455</v>
      </c>
      <c r="AH19" s="5" t="s">
        <v>455</v>
      </c>
      <c r="AI19" s="5" t="s">
        <v>456</v>
      </c>
      <c r="AJ19" s="5" t="s">
        <v>127</v>
      </c>
      <c r="AK19" s="5" t="s">
        <v>457</v>
      </c>
      <c r="AM19" s="5" t="b">
        <v>1</v>
      </c>
      <c r="AN19" s="5" t="b">
        <v>1</v>
      </c>
      <c r="AO19" s="5" t="b">
        <v>1</v>
      </c>
      <c r="AQ19" s="5" t="b">
        <v>0</v>
      </c>
      <c r="AR19" s="5" t="b">
        <v>0</v>
      </c>
      <c r="AS19" s="5" t="b">
        <v>0</v>
      </c>
      <c r="AT19" s="5" t="b">
        <v>0</v>
      </c>
      <c r="AU19" s="5" t="b">
        <v>0</v>
      </c>
      <c r="AV19" s="5" t="b">
        <v>0</v>
      </c>
      <c r="AW19" s="5" t="b">
        <v>0</v>
      </c>
      <c r="AX19" s="5" t="b">
        <v>0</v>
      </c>
      <c r="AY19" s="5">
        <v>8</v>
      </c>
      <c r="AZ19" s="5" t="s">
        <v>197</v>
      </c>
      <c r="BB19" s="26"/>
      <c r="BC19" s="5" t="s">
        <v>454</v>
      </c>
      <c r="BD19" s="5" t="s">
        <v>455</v>
      </c>
      <c r="BE19" s="5" t="s">
        <v>448</v>
      </c>
      <c r="BF19" s="5" t="s">
        <v>449</v>
      </c>
      <c r="BG19" s="5" t="s">
        <v>420</v>
      </c>
      <c r="BH19" s="5" t="s">
        <v>160</v>
      </c>
      <c r="BI19" s="5" t="s">
        <v>450</v>
      </c>
      <c r="BJ19" s="5" t="s">
        <v>132</v>
      </c>
      <c r="BK19" s="5" t="s">
        <v>150</v>
      </c>
      <c r="BL19" s="5" t="s">
        <v>139</v>
      </c>
      <c r="BM19" s="5" t="s">
        <v>451</v>
      </c>
      <c r="BN19" s="5" t="s">
        <v>452</v>
      </c>
      <c r="BO19" s="27" t="b">
        <v>0</v>
      </c>
      <c r="BP19" s="27" t="b">
        <v>0</v>
      </c>
      <c r="BQ19" s="27" t="b">
        <v>0</v>
      </c>
      <c r="BR19" s="27" t="b">
        <v>0</v>
      </c>
      <c r="BS19" s="27" t="b">
        <v>0</v>
      </c>
      <c r="BT19" s="27" t="b">
        <v>0</v>
      </c>
      <c r="BU19" s="27" t="b">
        <v>0</v>
      </c>
      <c r="BV19" s="27" t="b">
        <v>0</v>
      </c>
      <c r="BW19" s="5" t="s">
        <v>424</v>
      </c>
      <c r="BX19" s="5" t="s">
        <v>453</v>
      </c>
      <c r="BY19" s="5" t="s">
        <v>449</v>
      </c>
      <c r="CY19" s="26"/>
      <c r="CZ19" s="5" t="s">
        <v>458</v>
      </c>
      <c r="DA19" s="5" t="b">
        <f t="shared" si="0"/>
        <v>0</v>
      </c>
      <c r="DB19" s="5" t="s">
        <v>455</v>
      </c>
      <c r="DC19" s="5" t="s">
        <v>432</v>
      </c>
      <c r="DD19" s="5" t="s">
        <v>449</v>
      </c>
      <c r="DE19" s="7">
        <f t="shared" si="1"/>
        <v>161</v>
      </c>
      <c r="DF19" s="7" t="s">
        <v>459</v>
      </c>
      <c r="DG19" s="7" t="s">
        <v>137</v>
      </c>
      <c r="DH19" s="5" t="s">
        <v>138</v>
      </c>
      <c r="DI19" s="8" t="s">
        <v>132</v>
      </c>
      <c r="DJ19" s="5" t="s">
        <v>139</v>
      </c>
      <c r="DK19" s="7" t="s">
        <v>460</v>
      </c>
      <c r="DL19" s="5" t="s">
        <v>452</v>
      </c>
      <c r="DM19" s="5" t="b">
        <v>1</v>
      </c>
      <c r="DN19" s="5" t="b">
        <v>1</v>
      </c>
      <c r="DO19" s="5" t="b">
        <v>1</v>
      </c>
      <c r="DP19" s="5" t="b">
        <v>0</v>
      </c>
      <c r="DQ19" s="5" t="b">
        <v>1</v>
      </c>
      <c r="DR19" s="5" t="b">
        <v>0</v>
      </c>
      <c r="DS19" s="5" t="b">
        <v>0</v>
      </c>
      <c r="DT19" s="5" t="b">
        <v>0</v>
      </c>
      <c r="DU19" s="7" t="s">
        <v>142</v>
      </c>
      <c r="DV19" s="5" t="s">
        <v>453</v>
      </c>
      <c r="DW19" s="7" t="s">
        <v>461</v>
      </c>
      <c r="DX19" s="5" t="s">
        <v>462</v>
      </c>
    </row>
    <row r="20" spans="1:128" ht="180">
      <c r="A20" s="5" t="s">
        <v>463</v>
      </c>
      <c r="B20" s="5" t="s">
        <v>110</v>
      </c>
      <c r="C20" s="5" t="s">
        <v>464</v>
      </c>
      <c r="D20" s="5" t="s">
        <v>465</v>
      </c>
      <c r="E20" s="5" t="s">
        <v>466</v>
      </c>
      <c r="G20" s="5" t="s">
        <v>254</v>
      </c>
      <c r="H20" s="5" t="s">
        <v>439</v>
      </c>
      <c r="I20" s="5" t="s">
        <v>467</v>
      </c>
      <c r="J20" s="5" t="s">
        <v>468</v>
      </c>
      <c r="K20" s="5" t="s">
        <v>254</v>
      </c>
      <c r="L20" s="5" t="s">
        <v>276</v>
      </c>
      <c r="N20" s="5" t="s">
        <v>254</v>
      </c>
      <c r="O20" s="5" t="s">
        <v>254</v>
      </c>
      <c r="P20" s="5" t="s">
        <v>111</v>
      </c>
      <c r="AD20" s="6"/>
      <c r="AE20" s="6"/>
      <c r="AF20" s="5" t="s">
        <v>469</v>
      </c>
      <c r="AG20" s="5" t="s">
        <v>470</v>
      </c>
      <c r="AH20" s="5" t="s">
        <v>470</v>
      </c>
      <c r="AI20" s="5" t="s">
        <v>471</v>
      </c>
      <c r="AJ20" s="5" t="s">
        <v>127</v>
      </c>
      <c r="AK20" s="5" t="s">
        <v>472</v>
      </c>
      <c r="AM20" s="5" t="b">
        <v>1</v>
      </c>
      <c r="AN20" s="5" t="b">
        <v>0</v>
      </c>
      <c r="AO20" s="5" t="b">
        <v>1</v>
      </c>
      <c r="AQ20" s="5" t="b">
        <v>1</v>
      </c>
      <c r="AR20" s="5" t="b">
        <v>1</v>
      </c>
      <c r="AS20" s="5" t="b">
        <v>0</v>
      </c>
      <c r="AT20" s="5" t="b">
        <v>0</v>
      </c>
      <c r="AU20" s="5" t="b">
        <v>1</v>
      </c>
      <c r="AV20" s="5" t="b">
        <v>0</v>
      </c>
      <c r="AW20" s="5" t="b">
        <v>1</v>
      </c>
      <c r="AX20" s="5" t="b">
        <v>0</v>
      </c>
      <c r="AY20" s="5">
        <v>4</v>
      </c>
      <c r="AZ20" s="5" t="s">
        <v>197</v>
      </c>
      <c r="BB20" s="26"/>
      <c r="BC20" s="5" t="s">
        <v>469</v>
      </c>
      <c r="BD20" s="5" t="s">
        <v>470</v>
      </c>
      <c r="BE20" s="5" t="s">
        <v>464</v>
      </c>
      <c r="BF20" s="5" t="s">
        <v>465</v>
      </c>
      <c r="BG20" s="5" t="s">
        <v>466</v>
      </c>
      <c r="BH20" s="5" t="s">
        <v>160</v>
      </c>
      <c r="BI20" s="5">
        <v>0</v>
      </c>
      <c r="BJ20" s="5" t="s">
        <v>139</v>
      </c>
      <c r="BK20" s="5" t="s">
        <v>439</v>
      </c>
      <c r="BL20" s="5" t="s">
        <v>139</v>
      </c>
      <c r="BM20" s="5" t="s">
        <v>254</v>
      </c>
      <c r="BN20" s="5" t="s">
        <v>467</v>
      </c>
      <c r="BO20" s="27" t="b">
        <v>1</v>
      </c>
      <c r="BP20" s="27" t="b">
        <v>1</v>
      </c>
      <c r="BQ20" s="27" t="b">
        <v>0</v>
      </c>
      <c r="BR20" s="27" t="b">
        <v>0</v>
      </c>
      <c r="BS20" s="27" t="b">
        <v>1</v>
      </c>
      <c r="BT20" s="27" t="b">
        <v>0</v>
      </c>
      <c r="BU20" s="27" t="b">
        <v>1</v>
      </c>
      <c r="BV20" s="27" t="b">
        <v>0</v>
      </c>
      <c r="BW20" s="5" t="s">
        <v>254</v>
      </c>
      <c r="BX20" s="5">
        <v>0</v>
      </c>
      <c r="BY20" s="5" t="s">
        <v>254</v>
      </c>
      <c r="CY20" s="26"/>
      <c r="CZ20" s="5" t="s">
        <v>473</v>
      </c>
      <c r="DA20" s="5" t="b">
        <f t="shared" si="0"/>
        <v>0</v>
      </c>
      <c r="DB20" s="5" t="s">
        <v>470</v>
      </c>
      <c r="DC20" s="5" t="s">
        <v>134</v>
      </c>
      <c r="DD20" s="5" t="s">
        <v>465</v>
      </c>
      <c r="DE20" s="7">
        <f t="shared" si="1"/>
        <v>97</v>
      </c>
      <c r="DF20" s="7" t="s">
        <v>474</v>
      </c>
      <c r="DG20" s="7" t="s">
        <v>239</v>
      </c>
      <c r="DH20" s="5" t="s">
        <v>240</v>
      </c>
      <c r="DI20" s="9" t="s">
        <v>139</v>
      </c>
      <c r="DJ20" s="5" t="s">
        <v>139</v>
      </c>
      <c r="DK20" s="7" t="s">
        <v>143</v>
      </c>
      <c r="DL20" s="7" t="s">
        <v>217</v>
      </c>
      <c r="DM20" s="5" t="b">
        <v>1</v>
      </c>
      <c r="DN20" s="5" t="b">
        <v>1</v>
      </c>
      <c r="DO20" s="5" t="b">
        <v>1</v>
      </c>
      <c r="DP20" s="5" t="b">
        <v>0</v>
      </c>
      <c r="DQ20" s="5" t="b">
        <v>1</v>
      </c>
      <c r="DR20" s="5" t="b">
        <v>0</v>
      </c>
      <c r="DS20" s="5" t="b">
        <v>1</v>
      </c>
      <c r="DT20" s="5" t="b">
        <v>1</v>
      </c>
      <c r="DU20" s="7" t="s">
        <v>142</v>
      </c>
      <c r="DW20" s="7" t="s">
        <v>143</v>
      </c>
      <c r="DX20" s="6"/>
    </row>
    <row r="21" spans="1:128" ht="270.75" customHeight="1">
      <c r="A21" s="5" t="s">
        <v>475</v>
      </c>
      <c r="B21" s="5" t="s">
        <v>110</v>
      </c>
      <c r="C21" s="5" t="s">
        <v>476</v>
      </c>
      <c r="D21" s="5" t="s">
        <v>477</v>
      </c>
      <c r="E21" s="5" t="s">
        <v>478</v>
      </c>
      <c r="G21" s="5" t="s">
        <v>254</v>
      </c>
      <c r="H21" s="5" t="s">
        <v>479</v>
      </c>
      <c r="I21" s="5" t="s">
        <v>480</v>
      </c>
      <c r="J21" s="5" t="s">
        <v>481</v>
      </c>
      <c r="K21" s="5" t="s">
        <v>439</v>
      </c>
      <c r="L21" s="5" t="s">
        <v>276</v>
      </c>
      <c r="N21" s="5" t="s">
        <v>254</v>
      </c>
      <c r="O21" s="5" t="s">
        <v>254</v>
      </c>
      <c r="P21" s="5" t="s">
        <v>111</v>
      </c>
      <c r="AD21" s="6"/>
      <c r="AE21" s="6"/>
      <c r="AF21" s="5" t="s">
        <v>482</v>
      </c>
      <c r="AG21" s="5" t="s">
        <v>483</v>
      </c>
      <c r="AH21" s="5" t="s">
        <v>483</v>
      </c>
      <c r="AI21" s="5" t="s">
        <v>484</v>
      </c>
      <c r="AJ21" s="5" t="s">
        <v>127</v>
      </c>
      <c r="AK21" s="5" t="s">
        <v>472</v>
      </c>
      <c r="AM21" s="5" t="b">
        <v>1</v>
      </c>
      <c r="AN21" s="5" t="b">
        <v>0</v>
      </c>
      <c r="AO21" s="5" t="b">
        <v>1</v>
      </c>
      <c r="AQ21" s="5" t="b">
        <v>1</v>
      </c>
      <c r="AR21" s="5" t="b">
        <v>1</v>
      </c>
      <c r="AS21" s="5" t="b">
        <v>0</v>
      </c>
      <c r="AT21" s="5" t="b">
        <v>0</v>
      </c>
      <c r="AU21" s="5" t="b">
        <v>0</v>
      </c>
      <c r="AV21" s="5" t="b">
        <v>0</v>
      </c>
      <c r="AW21" s="5" t="b">
        <v>0</v>
      </c>
      <c r="AX21" s="5" t="b">
        <v>0</v>
      </c>
      <c r="AY21" s="5">
        <v>6</v>
      </c>
      <c r="AZ21" s="5" t="s">
        <v>197</v>
      </c>
      <c r="BB21" s="26"/>
      <c r="BC21" s="5" t="s">
        <v>482</v>
      </c>
      <c r="BD21" s="5" t="s">
        <v>483</v>
      </c>
      <c r="BE21" s="5" t="s">
        <v>476</v>
      </c>
      <c r="BF21" s="5" t="s">
        <v>477</v>
      </c>
      <c r="BG21" s="5" t="s">
        <v>478</v>
      </c>
      <c r="BH21" s="5" t="s">
        <v>160</v>
      </c>
      <c r="BI21" s="5">
        <v>0</v>
      </c>
      <c r="BJ21" s="5" t="s">
        <v>139</v>
      </c>
      <c r="BK21" s="5" t="s">
        <v>479</v>
      </c>
      <c r="BM21" s="5" t="s">
        <v>254</v>
      </c>
      <c r="BN21" s="5" t="s">
        <v>480</v>
      </c>
      <c r="BO21" s="27" t="b">
        <v>1</v>
      </c>
      <c r="BP21" s="27" t="b">
        <v>1</v>
      </c>
      <c r="BQ21" s="27" t="b">
        <v>0</v>
      </c>
      <c r="BR21" s="27" t="b">
        <v>0</v>
      </c>
      <c r="BS21" s="27" t="b">
        <v>0</v>
      </c>
      <c r="BT21" s="27" t="b">
        <v>0</v>
      </c>
      <c r="BU21" s="27" t="b">
        <v>0</v>
      </c>
      <c r="BV21" s="27" t="b">
        <v>0</v>
      </c>
      <c r="BW21" s="5" t="s">
        <v>439</v>
      </c>
      <c r="BX21" s="5">
        <v>0</v>
      </c>
      <c r="BY21" s="5" t="s">
        <v>254</v>
      </c>
      <c r="CY21" s="26"/>
      <c r="CZ21" s="5" t="s">
        <v>485</v>
      </c>
      <c r="DA21" s="5" t="b">
        <f t="shared" si="0"/>
        <v>0</v>
      </c>
      <c r="DB21" s="5" t="s">
        <v>483</v>
      </c>
      <c r="DC21" s="5" t="s">
        <v>486</v>
      </c>
      <c r="DD21" s="6" t="s">
        <v>477</v>
      </c>
      <c r="DE21" s="7">
        <f t="shared" si="1"/>
        <v>492</v>
      </c>
      <c r="DF21" s="7" t="s">
        <v>487</v>
      </c>
      <c r="DG21" s="5" t="s">
        <v>488</v>
      </c>
      <c r="DH21" s="5" t="s">
        <v>138</v>
      </c>
      <c r="DI21" s="9" t="s">
        <v>139</v>
      </c>
      <c r="DJ21" s="7" t="s">
        <v>489</v>
      </c>
      <c r="DK21" s="7" t="s">
        <v>143</v>
      </c>
      <c r="DL21" s="8" t="s">
        <v>241</v>
      </c>
      <c r="DM21" s="5" t="b">
        <v>1</v>
      </c>
      <c r="DN21" s="5" t="b">
        <v>1</v>
      </c>
      <c r="DO21" s="5" t="b">
        <v>1</v>
      </c>
      <c r="DP21" s="5" t="b">
        <v>1</v>
      </c>
      <c r="DQ21" s="5" t="b">
        <v>0</v>
      </c>
      <c r="DR21" s="5" t="b">
        <v>0</v>
      </c>
      <c r="DS21" s="5" t="b">
        <v>0</v>
      </c>
      <c r="DT21" s="5" t="b">
        <v>0</v>
      </c>
      <c r="DU21" s="7" t="s">
        <v>142</v>
      </c>
      <c r="DW21" s="7" t="s">
        <v>143</v>
      </c>
      <c r="DX21" s="6" t="s">
        <v>490</v>
      </c>
    </row>
    <row r="22" spans="1:128" ht="30" customHeight="1">
      <c r="A22" s="5" t="s">
        <v>491</v>
      </c>
      <c r="B22" s="5" t="s">
        <v>110</v>
      </c>
      <c r="P22" s="5" t="s">
        <v>111</v>
      </c>
      <c r="Q22" s="5" t="s">
        <v>492</v>
      </c>
      <c r="R22" s="5" t="s">
        <v>493</v>
      </c>
      <c r="S22" s="5" t="s">
        <v>494</v>
      </c>
      <c r="T22" s="5" t="s">
        <v>495</v>
      </c>
      <c r="U22" s="5" t="s">
        <v>496</v>
      </c>
      <c r="V22" s="5" t="s">
        <v>123</v>
      </c>
      <c r="W22" s="5" t="s">
        <v>497</v>
      </c>
      <c r="X22" s="5" t="s">
        <v>498</v>
      </c>
      <c r="Y22" s="5" t="s">
        <v>499</v>
      </c>
      <c r="Z22" s="5" t="s">
        <v>500</v>
      </c>
      <c r="AA22" s="5" t="s">
        <v>501</v>
      </c>
      <c r="AC22" s="5" t="s">
        <v>502</v>
      </c>
      <c r="AD22" s="6"/>
      <c r="AE22" s="6"/>
      <c r="AF22" s="5" t="s">
        <v>503</v>
      </c>
      <c r="AG22" s="5" t="s">
        <v>504</v>
      </c>
      <c r="AH22" s="5" t="s">
        <v>504</v>
      </c>
      <c r="AI22" s="5" t="s">
        <v>505</v>
      </c>
      <c r="AJ22" s="5" t="s">
        <v>127</v>
      </c>
      <c r="AK22" s="5" t="s">
        <v>506</v>
      </c>
      <c r="AM22" s="5" t="b">
        <v>1</v>
      </c>
      <c r="AN22" s="5" t="b">
        <v>1</v>
      </c>
      <c r="AO22" s="5" t="b">
        <v>1</v>
      </c>
      <c r="AQ22" s="5" t="b">
        <v>0</v>
      </c>
      <c r="AR22" s="5" t="b">
        <v>0</v>
      </c>
      <c r="AS22" s="5" t="b">
        <v>0</v>
      </c>
      <c r="AT22" s="5" t="b">
        <v>0</v>
      </c>
      <c r="AU22" s="5" t="b">
        <v>0</v>
      </c>
      <c r="AV22" s="5" t="b">
        <v>0</v>
      </c>
      <c r="AW22" s="5" t="b">
        <v>0</v>
      </c>
      <c r="AX22" s="5" t="b">
        <v>0</v>
      </c>
      <c r="AY22" s="5">
        <v>8</v>
      </c>
      <c r="AZ22" s="5" t="s">
        <v>197</v>
      </c>
      <c r="BB22" s="26"/>
      <c r="BC22" s="5" t="s">
        <v>503</v>
      </c>
      <c r="BD22" s="5" t="s">
        <v>504</v>
      </c>
      <c r="BE22" s="5" t="s">
        <v>492</v>
      </c>
      <c r="BF22" s="5" t="s">
        <v>493</v>
      </c>
      <c r="BG22" s="5" t="s">
        <v>494</v>
      </c>
      <c r="BH22" s="5" t="s">
        <v>160</v>
      </c>
      <c r="BI22" s="5" t="s">
        <v>495</v>
      </c>
      <c r="BJ22" s="5" t="s">
        <v>132</v>
      </c>
      <c r="BK22" s="5" t="s">
        <v>123</v>
      </c>
      <c r="BL22" s="5" t="s">
        <v>139</v>
      </c>
      <c r="BM22" s="5" t="s">
        <v>496</v>
      </c>
      <c r="BN22" s="5" t="s">
        <v>497</v>
      </c>
      <c r="BO22" s="27" t="b">
        <v>0</v>
      </c>
      <c r="BP22" s="27" t="b">
        <v>0</v>
      </c>
      <c r="BQ22" s="27" t="b">
        <v>0</v>
      </c>
      <c r="BR22" s="27" t="b">
        <v>0</v>
      </c>
      <c r="BS22" s="27" t="b">
        <v>0</v>
      </c>
      <c r="BT22" s="27" t="b">
        <v>0</v>
      </c>
      <c r="BU22" s="27" t="b">
        <v>0</v>
      </c>
      <c r="BV22" s="27" t="b">
        <v>0</v>
      </c>
      <c r="BW22" s="5" t="s">
        <v>499</v>
      </c>
      <c r="BX22" s="5" t="s">
        <v>501</v>
      </c>
      <c r="BY22" s="5" t="s">
        <v>502</v>
      </c>
      <c r="CY22" s="26"/>
      <c r="CZ22" s="5" t="s">
        <v>507</v>
      </c>
      <c r="DA22" s="5" t="b">
        <f t="shared" si="0"/>
        <v>0</v>
      </c>
      <c r="DB22" s="5" t="s">
        <v>504</v>
      </c>
      <c r="DC22" s="5" t="s">
        <v>134</v>
      </c>
      <c r="DD22" s="6" t="s">
        <v>493</v>
      </c>
      <c r="DE22" s="7">
        <f t="shared" si="1"/>
        <v>281</v>
      </c>
      <c r="DF22" s="7" t="s">
        <v>508</v>
      </c>
      <c r="DG22" s="7" t="s">
        <v>137</v>
      </c>
      <c r="DH22" s="5" t="s">
        <v>138</v>
      </c>
      <c r="DI22" s="8" t="s">
        <v>132</v>
      </c>
      <c r="DJ22" s="5" t="s">
        <v>139</v>
      </c>
      <c r="DK22" s="6" t="s">
        <v>509</v>
      </c>
      <c r="DL22" s="5" t="s">
        <v>510</v>
      </c>
      <c r="DM22" s="5" t="b">
        <v>1</v>
      </c>
      <c r="DN22" s="5" t="b">
        <v>1</v>
      </c>
      <c r="DO22" s="5" t="b">
        <v>1</v>
      </c>
      <c r="DP22" s="5" t="b">
        <v>0</v>
      </c>
      <c r="DQ22" s="5" t="b">
        <v>1</v>
      </c>
      <c r="DR22" s="5" t="b">
        <v>0</v>
      </c>
      <c r="DS22" s="5" t="b">
        <v>0</v>
      </c>
      <c r="DT22" s="5" t="b">
        <v>0</v>
      </c>
      <c r="DU22" s="7" t="s">
        <v>142</v>
      </c>
      <c r="DV22" s="7" t="s">
        <v>511</v>
      </c>
      <c r="DW22" s="7" t="s">
        <v>143</v>
      </c>
      <c r="DX22" s="6" t="s">
        <v>512</v>
      </c>
    </row>
    <row r="23" spans="1:128" ht="30" customHeight="1">
      <c r="A23" s="5" t="s">
        <v>513</v>
      </c>
      <c r="P23" s="5" t="s">
        <v>111</v>
      </c>
      <c r="Q23" s="5" t="s">
        <v>514</v>
      </c>
      <c r="R23" s="5" t="s">
        <v>515</v>
      </c>
      <c r="S23" s="5" t="s">
        <v>516</v>
      </c>
      <c r="T23" s="5" t="s">
        <v>517</v>
      </c>
      <c r="U23" s="5" t="s">
        <v>518</v>
      </c>
      <c r="V23" s="5" t="s">
        <v>254</v>
      </c>
      <c r="W23" s="5" t="s">
        <v>519</v>
      </c>
      <c r="X23" s="5" t="s">
        <v>520</v>
      </c>
      <c r="Y23" s="5" t="s">
        <v>254</v>
      </c>
      <c r="Z23" s="5" t="s">
        <v>521</v>
      </c>
      <c r="AA23" s="5" t="s">
        <v>522</v>
      </c>
      <c r="AC23" s="5" t="s">
        <v>254</v>
      </c>
      <c r="AD23" s="6"/>
      <c r="AE23" s="6"/>
      <c r="AF23" s="5" t="s">
        <v>523</v>
      </c>
      <c r="AG23" s="5" t="s">
        <v>524</v>
      </c>
      <c r="AH23" s="5" t="s">
        <v>524</v>
      </c>
      <c r="AI23" s="5" t="s">
        <v>525</v>
      </c>
      <c r="AJ23" s="5" t="s">
        <v>127</v>
      </c>
      <c r="AK23" s="5" t="s">
        <v>526</v>
      </c>
      <c r="AM23" s="5" t="b">
        <v>1</v>
      </c>
      <c r="AN23" s="5" t="b">
        <v>1</v>
      </c>
      <c r="AO23" s="5" t="b">
        <v>1</v>
      </c>
      <c r="AQ23" s="5" t="b">
        <v>0</v>
      </c>
      <c r="AR23" s="5" t="b">
        <v>0</v>
      </c>
      <c r="AS23" s="5" t="b">
        <v>0</v>
      </c>
      <c r="AT23" s="5" t="b">
        <v>0</v>
      </c>
      <c r="AU23" s="5" t="b">
        <v>0</v>
      </c>
      <c r="AV23" s="5" t="b">
        <v>0</v>
      </c>
      <c r="AW23" s="5" t="b">
        <v>0</v>
      </c>
      <c r="AX23" s="5" t="b">
        <v>0</v>
      </c>
      <c r="AY23" s="5">
        <v>8</v>
      </c>
      <c r="AZ23" s="5" t="s">
        <v>197</v>
      </c>
      <c r="BB23" s="26"/>
      <c r="BC23" s="5" t="s">
        <v>523</v>
      </c>
      <c r="BD23" s="5" t="s">
        <v>524</v>
      </c>
      <c r="BE23" s="5" t="s">
        <v>514</v>
      </c>
      <c r="BF23" s="5" t="s">
        <v>515</v>
      </c>
      <c r="BG23" s="5" t="s">
        <v>516</v>
      </c>
      <c r="BH23" s="5" t="s">
        <v>160</v>
      </c>
      <c r="BI23" s="5" t="s">
        <v>517</v>
      </c>
      <c r="BJ23" s="5" t="s">
        <v>132</v>
      </c>
      <c r="BK23" s="5" t="s">
        <v>254</v>
      </c>
      <c r="BL23" s="5" t="s">
        <v>139</v>
      </c>
      <c r="BM23" s="5" t="s">
        <v>518</v>
      </c>
      <c r="BN23" s="5" t="s">
        <v>519</v>
      </c>
      <c r="BO23" s="27" t="b">
        <v>0</v>
      </c>
      <c r="BP23" s="27" t="b">
        <v>0</v>
      </c>
      <c r="BQ23" s="27" t="b">
        <v>0</v>
      </c>
      <c r="BR23" s="27" t="b">
        <v>0</v>
      </c>
      <c r="BS23" s="27" t="b">
        <v>0</v>
      </c>
      <c r="BT23" s="27" t="b">
        <v>0</v>
      </c>
      <c r="BU23" s="27" t="b">
        <v>0</v>
      </c>
      <c r="BV23" s="27" t="b">
        <v>0</v>
      </c>
      <c r="BW23" s="5" t="s">
        <v>254</v>
      </c>
      <c r="BX23" s="5" t="s">
        <v>522</v>
      </c>
      <c r="BY23" s="5" t="s">
        <v>254</v>
      </c>
      <c r="CY23" s="26"/>
      <c r="CZ23" s="5" t="s">
        <v>527</v>
      </c>
      <c r="DA23" s="5" t="b">
        <f t="shared" si="0"/>
        <v>0</v>
      </c>
      <c r="DB23" s="5" t="s">
        <v>524</v>
      </c>
      <c r="DC23" s="5" t="s">
        <v>486</v>
      </c>
      <c r="DD23" s="5" t="s">
        <v>515</v>
      </c>
      <c r="DE23" s="7">
        <f t="shared" si="1"/>
        <v>159</v>
      </c>
      <c r="DF23" s="7" t="s">
        <v>528</v>
      </c>
      <c r="DG23" s="7" t="s">
        <v>137</v>
      </c>
      <c r="DH23" s="5" t="s">
        <v>138</v>
      </c>
      <c r="DI23" s="8" t="s">
        <v>132</v>
      </c>
      <c r="DJ23" s="5" t="s">
        <v>139</v>
      </c>
      <c r="DL23" s="7" t="s">
        <v>201</v>
      </c>
      <c r="DM23" s="5" t="b">
        <v>1</v>
      </c>
      <c r="DN23" s="5" t="b">
        <v>1</v>
      </c>
      <c r="DO23" s="5" t="b">
        <v>1</v>
      </c>
      <c r="DP23" s="5" t="b">
        <v>0</v>
      </c>
      <c r="DQ23" s="5" t="b">
        <v>1</v>
      </c>
      <c r="DR23" s="5" t="b">
        <v>0</v>
      </c>
      <c r="DS23" s="5" t="b">
        <v>0</v>
      </c>
      <c r="DT23" s="5" t="b">
        <v>0</v>
      </c>
      <c r="DU23" s="7" t="s">
        <v>142</v>
      </c>
      <c r="DV23" s="5" t="s">
        <v>529</v>
      </c>
      <c r="DW23" s="7" t="s">
        <v>143</v>
      </c>
      <c r="DX23" s="6"/>
    </row>
    <row r="24" spans="1:128" ht="30" customHeight="1">
      <c r="A24" s="5" t="s">
        <v>530</v>
      </c>
      <c r="B24" s="5" t="s">
        <v>110</v>
      </c>
      <c r="P24" s="5" t="s">
        <v>111</v>
      </c>
      <c r="Q24" s="5" t="s">
        <v>531</v>
      </c>
      <c r="R24" s="5" t="s">
        <v>532</v>
      </c>
      <c r="S24" s="5" t="s">
        <v>533</v>
      </c>
      <c r="T24" s="5" t="s">
        <v>534</v>
      </c>
      <c r="U24" s="5" t="s">
        <v>535</v>
      </c>
      <c r="V24" s="5" t="s">
        <v>225</v>
      </c>
      <c r="W24" s="5" t="s">
        <v>536</v>
      </c>
      <c r="X24" s="5" t="s">
        <v>537</v>
      </c>
      <c r="Y24" s="5" t="s">
        <v>538</v>
      </c>
      <c r="Z24" s="5" t="s">
        <v>276</v>
      </c>
      <c r="AA24" s="5" t="s">
        <v>539</v>
      </c>
      <c r="AC24" s="5" t="s">
        <v>143</v>
      </c>
      <c r="AD24" s="6"/>
      <c r="AE24" s="6"/>
      <c r="AF24" s="5" t="s">
        <v>540</v>
      </c>
      <c r="AG24" s="5" t="s">
        <v>541</v>
      </c>
      <c r="AH24" s="5" t="s">
        <v>541</v>
      </c>
      <c r="AI24" s="5" t="s">
        <v>542</v>
      </c>
      <c r="AJ24" s="5" t="s">
        <v>397</v>
      </c>
      <c r="AK24" s="5" t="s">
        <v>543</v>
      </c>
      <c r="AM24" s="5" t="b">
        <v>1</v>
      </c>
      <c r="AN24" s="5" t="b">
        <v>1</v>
      </c>
      <c r="AO24" s="5" t="b">
        <v>1</v>
      </c>
      <c r="AQ24" s="5" t="b">
        <v>0</v>
      </c>
      <c r="AR24" s="5" t="b">
        <v>0</v>
      </c>
      <c r="AS24" s="5" t="b">
        <v>0</v>
      </c>
      <c r="AT24" s="5" t="b">
        <v>0</v>
      </c>
      <c r="AU24" s="5" t="b">
        <v>0</v>
      </c>
      <c r="AV24" s="5" t="b">
        <v>0</v>
      </c>
      <c r="AW24" s="5" t="b">
        <v>0</v>
      </c>
      <c r="AX24" s="5" t="b">
        <v>0</v>
      </c>
      <c r="AY24" s="5">
        <v>8</v>
      </c>
      <c r="AZ24" s="5" t="s">
        <v>197</v>
      </c>
      <c r="BB24" s="26"/>
      <c r="BC24" s="5" t="s">
        <v>540</v>
      </c>
      <c r="BD24" s="5" t="s">
        <v>541</v>
      </c>
      <c r="BE24" s="5" t="s">
        <v>531</v>
      </c>
      <c r="BF24" s="5" t="s">
        <v>532</v>
      </c>
      <c r="BG24" s="5" t="s">
        <v>533</v>
      </c>
      <c r="BH24" s="5" t="s">
        <v>160</v>
      </c>
      <c r="BI24" s="5" t="s">
        <v>534</v>
      </c>
      <c r="BJ24" s="5" t="s">
        <v>139</v>
      </c>
      <c r="BK24" s="5" t="s">
        <v>225</v>
      </c>
      <c r="BL24" s="5" t="s">
        <v>139</v>
      </c>
      <c r="BM24" s="5" t="s">
        <v>535</v>
      </c>
      <c r="BN24" s="5" t="s">
        <v>536</v>
      </c>
      <c r="BO24" s="27" t="b">
        <v>0</v>
      </c>
      <c r="BP24" s="27" t="b">
        <v>0</v>
      </c>
      <c r="BQ24" s="27" t="b">
        <v>0</v>
      </c>
      <c r="BR24" s="27" t="b">
        <v>0</v>
      </c>
      <c r="BS24" s="27" t="b">
        <v>0</v>
      </c>
      <c r="BT24" s="27" t="b">
        <v>0</v>
      </c>
      <c r="BU24" s="27" t="b">
        <v>0</v>
      </c>
      <c r="BV24" s="27" t="b">
        <v>0</v>
      </c>
      <c r="BW24" s="5" t="s">
        <v>538</v>
      </c>
      <c r="BX24" s="5" t="s">
        <v>539</v>
      </c>
      <c r="BY24" s="5" t="s">
        <v>143</v>
      </c>
      <c r="CY24" s="26"/>
      <c r="CZ24" s="5" t="s">
        <v>544</v>
      </c>
      <c r="DA24" s="5" t="b">
        <f t="shared" si="0"/>
        <v>0</v>
      </c>
      <c r="DB24" s="5" t="s">
        <v>541</v>
      </c>
      <c r="DC24" s="5" t="s">
        <v>134</v>
      </c>
      <c r="DD24" s="6" t="s">
        <v>545</v>
      </c>
      <c r="DE24" s="7">
        <f t="shared" si="1"/>
        <v>664</v>
      </c>
      <c r="DF24" s="7" t="s">
        <v>546</v>
      </c>
      <c r="DG24" s="7" t="s">
        <v>239</v>
      </c>
      <c r="DH24" s="5" t="s">
        <v>240</v>
      </c>
      <c r="DI24" s="9" t="s">
        <v>139</v>
      </c>
      <c r="DJ24" s="5" t="s">
        <v>139</v>
      </c>
      <c r="DK24" s="7" t="s">
        <v>143</v>
      </c>
      <c r="DL24" s="7" t="s">
        <v>547</v>
      </c>
      <c r="DM24" s="5" t="b">
        <v>1</v>
      </c>
      <c r="DN24" s="5" t="b">
        <v>1</v>
      </c>
      <c r="DO24" s="5" t="b">
        <v>1</v>
      </c>
      <c r="DP24" s="5" t="b">
        <v>0</v>
      </c>
      <c r="DQ24" s="5" t="b">
        <v>1</v>
      </c>
      <c r="DR24" s="5" t="b">
        <v>0</v>
      </c>
      <c r="DS24" s="5" t="b">
        <v>1</v>
      </c>
      <c r="DT24" s="5" t="b">
        <v>1</v>
      </c>
      <c r="DU24" s="7" t="s">
        <v>142</v>
      </c>
      <c r="DV24" s="7" t="s">
        <v>548</v>
      </c>
      <c r="DW24" s="7" t="s">
        <v>143</v>
      </c>
      <c r="DX24" s="6"/>
    </row>
    <row r="25" spans="1:128" ht="30" customHeight="1">
      <c r="A25" s="5" t="s">
        <v>549</v>
      </c>
      <c r="B25" s="5" t="s">
        <v>110</v>
      </c>
      <c r="C25" s="5" t="s">
        <v>112</v>
      </c>
      <c r="D25" s="5" t="s">
        <v>550</v>
      </c>
      <c r="E25" s="5" t="s">
        <v>551</v>
      </c>
      <c r="G25" s="5" t="s">
        <v>552</v>
      </c>
      <c r="H25" s="5" t="s">
        <v>117</v>
      </c>
      <c r="I25" s="5" t="s">
        <v>553</v>
      </c>
      <c r="J25" s="5" t="s">
        <v>119</v>
      </c>
      <c r="K25" s="5" t="s">
        <v>120</v>
      </c>
      <c r="L25" s="5" t="s">
        <v>121</v>
      </c>
      <c r="N25" s="5" t="s">
        <v>123</v>
      </c>
      <c r="O25" s="5" t="s">
        <v>143</v>
      </c>
      <c r="P25" s="5" t="s">
        <v>111</v>
      </c>
      <c r="AD25" s="6"/>
      <c r="AE25" s="6"/>
      <c r="AF25" s="5" t="s">
        <v>554</v>
      </c>
      <c r="AG25" s="5" t="s">
        <v>555</v>
      </c>
      <c r="AH25" s="5" t="s">
        <v>555</v>
      </c>
      <c r="AI25" s="5" t="s">
        <v>556</v>
      </c>
      <c r="AJ25" s="5" t="s">
        <v>397</v>
      </c>
      <c r="AK25" s="5" t="s">
        <v>557</v>
      </c>
      <c r="AM25" s="5" t="b">
        <v>1</v>
      </c>
      <c r="AN25" s="5" t="b">
        <v>0</v>
      </c>
      <c r="AO25" s="5" t="b">
        <v>0</v>
      </c>
      <c r="AQ25" s="5" t="b">
        <v>1</v>
      </c>
      <c r="AR25" s="5" t="b">
        <v>1</v>
      </c>
      <c r="AS25" s="5" t="b">
        <v>1</v>
      </c>
      <c r="AT25" s="5" t="b">
        <v>0</v>
      </c>
      <c r="AU25" s="5" t="b">
        <v>1</v>
      </c>
      <c r="AV25" s="5" t="b">
        <v>0</v>
      </c>
      <c r="AW25" s="5" t="b">
        <v>0</v>
      </c>
      <c r="AX25" s="5" t="b">
        <v>0</v>
      </c>
      <c r="AY25" s="5">
        <v>4</v>
      </c>
      <c r="AZ25" s="5" t="s">
        <v>130</v>
      </c>
      <c r="BB25" s="26"/>
      <c r="BC25" s="5" t="s">
        <v>554</v>
      </c>
      <c r="BD25" s="5" t="s">
        <v>555</v>
      </c>
      <c r="BE25" s="5" t="s">
        <v>112</v>
      </c>
      <c r="BF25" s="5" t="s">
        <v>550</v>
      </c>
      <c r="BG25" s="5" t="s">
        <v>551</v>
      </c>
      <c r="BH25" s="5" t="s">
        <v>558</v>
      </c>
      <c r="BI25" s="5">
        <v>0</v>
      </c>
      <c r="BJ25" s="5" t="s">
        <v>139</v>
      </c>
      <c r="BK25" s="5" t="s">
        <v>117</v>
      </c>
      <c r="BM25" s="5" t="s">
        <v>552</v>
      </c>
      <c r="BN25" s="5" t="s">
        <v>553</v>
      </c>
      <c r="BO25" s="27" t="b">
        <v>1</v>
      </c>
      <c r="BP25" s="27" t="b">
        <v>1</v>
      </c>
      <c r="BQ25" s="27" t="b">
        <v>1</v>
      </c>
      <c r="BR25" s="27" t="b">
        <v>0</v>
      </c>
      <c r="BS25" s="27" t="b">
        <v>1</v>
      </c>
      <c r="BT25" s="27" t="b">
        <v>0</v>
      </c>
      <c r="BU25" s="27" t="b">
        <v>0</v>
      </c>
      <c r="BV25" s="27" t="b">
        <v>0</v>
      </c>
      <c r="BW25" s="5" t="s">
        <v>120</v>
      </c>
      <c r="BX25" s="5">
        <v>0</v>
      </c>
      <c r="BY25" s="5" t="s">
        <v>143</v>
      </c>
      <c r="CY25" s="26"/>
      <c r="CZ25" s="5" t="s">
        <v>559</v>
      </c>
      <c r="DA25" s="5" t="b">
        <f t="shared" si="0"/>
        <v>0</v>
      </c>
      <c r="DB25" s="5" t="s">
        <v>555</v>
      </c>
      <c r="DC25" s="5" t="s">
        <v>134</v>
      </c>
      <c r="DD25" s="5" t="s">
        <v>550</v>
      </c>
      <c r="DE25" s="7">
        <f t="shared" si="1"/>
        <v>97</v>
      </c>
      <c r="DF25" s="7" t="s">
        <v>560</v>
      </c>
      <c r="DG25" s="7" t="s">
        <v>182</v>
      </c>
      <c r="DH25" s="5" t="s">
        <v>138</v>
      </c>
      <c r="DI25" s="9" t="s">
        <v>139</v>
      </c>
      <c r="DJ25" s="7" t="s">
        <v>489</v>
      </c>
      <c r="DK25" s="5" t="s">
        <v>561</v>
      </c>
      <c r="DL25" s="8" t="s">
        <v>241</v>
      </c>
      <c r="DM25" s="5" t="b">
        <v>1</v>
      </c>
      <c r="DN25" s="5" t="b">
        <v>1</v>
      </c>
      <c r="DO25" s="5" t="b">
        <v>1</v>
      </c>
      <c r="DP25" s="5" t="b">
        <v>0</v>
      </c>
      <c r="DQ25" s="5" t="b">
        <v>1</v>
      </c>
      <c r="DR25" s="5" t="b">
        <v>0</v>
      </c>
      <c r="DS25" s="5" t="b">
        <v>0</v>
      </c>
      <c r="DT25" s="5" t="b">
        <v>0</v>
      </c>
      <c r="DU25" s="7" t="s">
        <v>142</v>
      </c>
      <c r="DW25" s="7" t="s">
        <v>143</v>
      </c>
      <c r="DX25" s="6"/>
    </row>
    <row r="26" spans="1:128" ht="30" customHeight="1">
      <c r="A26" s="5" t="s">
        <v>562</v>
      </c>
      <c r="B26" s="5" t="s">
        <v>110</v>
      </c>
      <c r="C26" s="5" t="s">
        <v>563</v>
      </c>
      <c r="D26" s="5" t="s">
        <v>564</v>
      </c>
      <c r="E26" s="5" t="s">
        <v>565</v>
      </c>
      <c r="G26" s="5" t="s">
        <v>566</v>
      </c>
      <c r="H26" s="5" t="s">
        <v>426</v>
      </c>
      <c r="I26" s="5" t="s">
        <v>567</v>
      </c>
      <c r="J26" s="5" t="s">
        <v>568</v>
      </c>
      <c r="K26" s="5" t="s">
        <v>569</v>
      </c>
      <c r="L26" s="5" t="s">
        <v>570</v>
      </c>
      <c r="N26" s="5" t="s">
        <v>571</v>
      </c>
      <c r="O26" s="5" t="s">
        <v>572</v>
      </c>
      <c r="P26" s="5" t="s">
        <v>111</v>
      </c>
      <c r="AD26" s="6"/>
      <c r="AE26" s="6"/>
      <c r="AF26" s="5" t="s">
        <v>573</v>
      </c>
      <c r="AG26" s="5" t="s">
        <v>574</v>
      </c>
      <c r="AH26" s="5" t="s">
        <v>574</v>
      </c>
      <c r="AI26" s="5" t="s">
        <v>575</v>
      </c>
      <c r="AJ26" s="5" t="s">
        <v>397</v>
      </c>
      <c r="AK26" s="5" t="s">
        <v>576</v>
      </c>
      <c r="AM26" s="5" t="b">
        <v>1</v>
      </c>
      <c r="AN26" s="5" t="b">
        <v>0</v>
      </c>
      <c r="AO26" s="5" t="b">
        <v>1</v>
      </c>
      <c r="AQ26" s="5" t="b">
        <v>0</v>
      </c>
      <c r="AR26" s="5" t="b">
        <v>0</v>
      </c>
      <c r="AS26" s="5" t="b">
        <v>0</v>
      </c>
      <c r="AT26" s="5" t="b">
        <v>0</v>
      </c>
      <c r="AU26" s="5" t="b">
        <v>0</v>
      </c>
      <c r="AV26" s="5" t="b">
        <v>0</v>
      </c>
      <c r="AW26" s="5" t="b">
        <v>0</v>
      </c>
      <c r="AX26" s="5" t="b">
        <v>0</v>
      </c>
      <c r="AY26" s="5">
        <v>8</v>
      </c>
      <c r="AZ26" s="5" t="s">
        <v>197</v>
      </c>
      <c r="BB26" s="26"/>
      <c r="BC26" s="5" t="s">
        <v>573</v>
      </c>
      <c r="BD26" s="5" t="s">
        <v>574</v>
      </c>
      <c r="BE26" s="5" t="s">
        <v>563</v>
      </c>
      <c r="BF26" s="5" t="s">
        <v>564</v>
      </c>
      <c r="BG26" s="5" t="s">
        <v>565</v>
      </c>
      <c r="BH26" s="5" t="s">
        <v>160</v>
      </c>
      <c r="BI26" s="5">
        <v>0</v>
      </c>
      <c r="BJ26" s="5" t="s">
        <v>139</v>
      </c>
      <c r="BK26" s="5" t="s">
        <v>426</v>
      </c>
      <c r="BL26" s="5" t="s">
        <v>139</v>
      </c>
      <c r="BM26" s="5" t="s">
        <v>566</v>
      </c>
      <c r="BN26" s="5" t="s">
        <v>567</v>
      </c>
      <c r="BO26" s="27" t="b">
        <v>0</v>
      </c>
      <c r="BP26" s="27" t="b">
        <v>0</v>
      </c>
      <c r="BQ26" s="27" t="b">
        <v>0</v>
      </c>
      <c r="BR26" s="27" t="b">
        <v>0</v>
      </c>
      <c r="BS26" s="27" t="b">
        <v>0</v>
      </c>
      <c r="BT26" s="27" t="b">
        <v>0</v>
      </c>
      <c r="BU26" s="27" t="b">
        <v>0</v>
      </c>
      <c r="BV26" s="27" t="b">
        <v>0</v>
      </c>
      <c r="BW26" s="5" t="s">
        <v>569</v>
      </c>
      <c r="BX26" s="5">
        <v>0</v>
      </c>
      <c r="BY26" s="5" t="s">
        <v>572</v>
      </c>
      <c r="CY26" s="26"/>
      <c r="CZ26" s="5" t="s">
        <v>577</v>
      </c>
      <c r="DA26" s="5" t="b">
        <f t="shared" si="0"/>
        <v>0</v>
      </c>
      <c r="DB26" s="5" t="s">
        <v>574</v>
      </c>
      <c r="DC26" s="5" t="s">
        <v>134</v>
      </c>
      <c r="DD26" s="6" t="s">
        <v>564</v>
      </c>
      <c r="DE26" s="7">
        <f t="shared" si="1"/>
        <v>901</v>
      </c>
      <c r="DF26" s="7" t="s">
        <v>578</v>
      </c>
      <c r="DG26" s="7" t="s">
        <v>319</v>
      </c>
      <c r="DH26" s="5" t="s">
        <v>138</v>
      </c>
      <c r="DI26" s="9" t="s">
        <v>139</v>
      </c>
      <c r="DJ26" s="5" t="s">
        <v>139</v>
      </c>
      <c r="DK26" s="7" t="s">
        <v>143</v>
      </c>
      <c r="DL26" s="7" t="s">
        <v>286</v>
      </c>
      <c r="DM26" s="5" t="b">
        <v>1</v>
      </c>
      <c r="DN26" s="5" t="b">
        <v>1</v>
      </c>
      <c r="DO26" s="5" t="b">
        <v>1</v>
      </c>
      <c r="DP26" s="5" t="b">
        <v>0</v>
      </c>
      <c r="DQ26" s="5" t="b">
        <v>1</v>
      </c>
      <c r="DR26" s="5" t="b">
        <v>0</v>
      </c>
      <c r="DS26" s="5" t="b">
        <v>0</v>
      </c>
      <c r="DT26" s="5" t="b">
        <v>0</v>
      </c>
      <c r="DU26" s="11" t="s">
        <v>404</v>
      </c>
      <c r="DW26" s="7" t="s">
        <v>579</v>
      </c>
      <c r="DX26" s="6"/>
    </row>
    <row r="27" spans="1:128" ht="30" customHeight="1">
      <c r="A27" s="5" t="s">
        <v>580</v>
      </c>
      <c r="B27" s="5" t="s">
        <v>110</v>
      </c>
      <c r="P27" s="5" t="s">
        <v>111</v>
      </c>
      <c r="Q27" s="5" t="s">
        <v>221</v>
      </c>
      <c r="R27" s="5" t="s">
        <v>581</v>
      </c>
      <c r="S27" s="5" t="s">
        <v>223</v>
      </c>
      <c r="T27" s="5" t="s">
        <v>582</v>
      </c>
      <c r="U27" s="5" t="s">
        <v>583</v>
      </c>
      <c r="V27" s="5" t="s">
        <v>439</v>
      </c>
      <c r="W27" s="5" t="s">
        <v>584</v>
      </c>
      <c r="X27" s="5" t="s">
        <v>227</v>
      </c>
      <c r="Y27" s="5" t="s">
        <v>585</v>
      </c>
      <c r="Z27" s="5" t="s">
        <v>276</v>
      </c>
      <c r="AA27" s="5" t="s">
        <v>586</v>
      </c>
      <c r="AC27" s="5" t="s">
        <v>254</v>
      </c>
      <c r="AD27" s="6"/>
      <c r="AE27" s="6"/>
      <c r="AF27" s="5" t="s">
        <v>587</v>
      </c>
      <c r="AG27" s="5" t="s">
        <v>588</v>
      </c>
      <c r="AH27" s="5" t="s">
        <v>588</v>
      </c>
      <c r="AI27" s="5" t="s">
        <v>589</v>
      </c>
      <c r="AJ27" s="5" t="s">
        <v>397</v>
      </c>
      <c r="AK27" s="5" t="s">
        <v>590</v>
      </c>
      <c r="AM27" s="5" t="b">
        <v>1</v>
      </c>
      <c r="AN27" s="5" t="b">
        <v>1</v>
      </c>
      <c r="AO27" s="5" t="b">
        <v>1</v>
      </c>
      <c r="AQ27" s="5" t="b">
        <v>1</v>
      </c>
      <c r="AR27" s="5" t="b">
        <v>1</v>
      </c>
      <c r="AS27" s="5" t="b">
        <v>1</v>
      </c>
      <c r="AT27" s="5" t="b">
        <v>0</v>
      </c>
      <c r="AU27" s="5" t="b">
        <v>1</v>
      </c>
      <c r="AV27" s="5" t="b">
        <v>0</v>
      </c>
      <c r="AW27" s="5" t="b">
        <v>1</v>
      </c>
      <c r="AX27" s="5" t="b">
        <v>0</v>
      </c>
      <c r="AY27" s="5">
        <v>3</v>
      </c>
      <c r="AZ27" s="5" t="s">
        <v>197</v>
      </c>
      <c r="BB27" s="26"/>
      <c r="BC27" s="5" t="s">
        <v>587</v>
      </c>
      <c r="BD27" s="5" t="s">
        <v>588</v>
      </c>
      <c r="BE27" s="5" t="s">
        <v>221</v>
      </c>
      <c r="BF27" s="5" t="s">
        <v>581</v>
      </c>
      <c r="BG27" s="5" t="s">
        <v>223</v>
      </c>
      <c r="BH27" s="5" t="s">
        <v>131</v>
      </c>
      <c r="BI27" s="5" t="s">
        <v>582</v>
      </c>
      <c r="BJ27" s="5" t="s">
        <v>132</v>
      </c>
      <c r="BK27" s="5" t="s">
        <v>439</v>
      </c>
      <c r="BL27" s="5" t="s">
        <v>139</v>
      </c>
      <c r="BM27" s="5" t="s">
        <v>583</v>
      </c>
      <c r="BN27" s="5" t="s">
        <v>584</v>
      </c>
      <c r="BO27" s="27" t="b">
        <v>1</v>
      </c>
      <c r="BP27" s="27" t="b">
        <v>1</v>
      </c>
      <c r="BQ27" s="27" t="b">
        <v>1</v>
      </c>
      <c r="BR27" s="27" t="b">
        <v>0</v>
      </c>
      <c r="BS27" s="27" t="b">
        <v>1</v>
      </c>
      <c r="BT27" s="27" t="b">
        <v>0</v>
      </c>
      <c r="BU27" s="27" t="b">
        <v>1</v>
      </c>
      <c r="BV27" s="27" t="b">
        <v>0</v>
      </c>
      <c r="BW27" s="5" t="s">
        <v>585</v>
      </c>
      <c r="BX27" s="5" t="s">
        <v>586</v>
      </c>
      <c r="BY27" s="5" t="s">
        <v>254</v>
      </c>
      <c r="CY27" s="26"/>
      <c r="CZ27" s="5" t="s">
        <v>591</v>
      </c>
      <c r="DA27" s="5" t="b">
        <f t="shared" si="0"/>
        <v>0</v>
      </c>
      <c r="DB27" s="5" t="s">
        <v>588</v>
      </c>
      <c r="DC27" s="5" t="s">
        <v>134</v>
      </c>
      <c r="DD27" s="5" t="s">
        <v>581</v>
      </c>
      <c r="DE27" s="7">
        <f t="shared" si="1"/>
        <v>139</v>
      </c>
      <c r="DF27" s="7" t="s">
        <v>581</v>
      </c>
      <c r="DG27" s="7" t="s">
        <v>239</v>
      </c>
      <c r="DH27" s="5" t="s">
        <v>240</v>
      </c>
      <c r="DI27" s="8" t="s">
        <v>132</v>
      </c>
      <c r="DJ27" s="5" t="s">
        <v>139</v>
      </c>
      <c r="DK27" s="6" t="s">
        <v>592</v>
      </c>
      <c r="DL27" s="7" t="s">
        <v>593</v>
      </c>
      <c r="DM27" s="5" t="b">
        <v>1</v>
      </c>
      <c r="DN27" s="5" t="b">
        <v>1</v>
      </c>
      <c r="DO27" s="5" t="b">
        <v>1</v>
      </c>
      <c r="DP27" s="5" t="b">
        <v>0</v>
      </c>
      <c r="DQ27" s="5" t="b">
        <v>1</v>
      </c>
      <c r="DR27" s="5" t="b">
        <v>0</v>
      </c>
      <c r="DS27" s="5" t="b">
        <v>1</v>
      </c>
      <c r="DT27" s="5" t="b">
        <v>1</v>
      </c>
      <c r="DU27" s="7" t="s">
        <v>142</v>
      </c>
      <c r="DV27" s="5" t="s">
        <v>586</v>
      </c>
      <c r="DW27" s="7" t="s">
        <v>143</v>
      </c>
      <c r="DX27" s="6"/>
    </row>
    <row r="28" spans="1:128" ht="30" customHeight="1">
      <c r="A28" s="5" t="s">
        <v>594</v>
      </c>
      <c r="B28" s="5" t="s">
        <v>110</v>
      </c>
      <c r="P28" s="5" t="s">
        <v>111</v>
      </c>
      <c r="Q28" s="5" t="s">
        <v>531</v>
      </c>
      <c r="R28" s="5" t="s">
        <v>595</v>
      </c>
      <c r="S28" s="5" t="s">
        <v>533</v>
      </c>
      <c r="T28" s="5" t="s">
        <v>534</v>
      </c>
      <c r="U28" s="5" t="s">
        <v>535</v>
      </c>
      <c r="V28" s="5" t="s">
        <v>225</v>
      </c>
      <c r="W28" s="5" t="s">
        <v>596</v>
      </c>
      <c r="X28" s="5" t="s">
        <v>597</v>
      </c>
      <c r="Y28" s="5" t="s">
        <v>538</v>
      </c>
      <c r="Z28" s="5" t="s">
        <v>276</v>
      </c>
      <c r="AA28" s="5" t="s">
        <v>539</v>
      </c>
      <c r="AC28" s="5" t="s">
        <v>143</v>
      </c>
      <c r="AD28" s="6"/>
      <c r="AE28" s="6"/>
      <c r="AF28" s="5" t="s">
        <v>598</v>
      </c>
      <c r="AG28" s="5" t="s">
        <v>599</v>
      </c>
      <c r="AH28" s="5" t="s">
        <v>599</v>
      </c>
      <c r="AI28" s="5" t="s">
        <v>600</v>
      </c>
      <c r="AJ28" s="5" t="s">
        <v>233</v>
      </c>
      <c r="AK28" s="5" t="s">
        <v>543</v>
      </c>
      <c r="AM28" s="5" t="b">
        <v>1</v>
      </c>
      <c r="AN28" s="5" t="b">
        <v>1</v>
      </c>
      <c r="AO28" s="5" t="b">
        <v>1</v>
      </c>
      <c r="AQ28" s="5" t="b">
        <v>0</v>
      </c>
      <c r="AR28" s="5" t="b">
        <v>0</v>
      </c>
      <c r="AS28" s="5" t="b">
        <v>0</v>
      </c>
      <c r="AT28" s="5" t="b">
        <v>0</v>
      </c>
      <c r="AU28" s="5" t="b">
        <v>0</v>
      </c>
      <c r="AV28" s="5" t="b">
        <v>0</v>
      </c>
      <c r="AW28" s="5" t="b">
        <v>0</v>
      </c>
      <c r="AX28" s="5" t="b">
        <v>0</v>
      </c>
      <c r="AY28" s="5">
        <v>8</v>
      </c>
      <c r="AZ28" s="5" t="s">
        <v>197</v>
      </c>
      <c r="BB28" s="26"/>
      <c r="BC28" s="5" t="s">
        <v>598</v>
      </c>
      <c r="BD28" s="5" t="s">
        <v>599</v>
      </c>
      <c r="BE28" s="5" t="s">
        <v>531</v>
      </c>
      <c r="BF28" s="5" t="s">
        <v>595</v>
      </c>
      <c r="BG28" s="5" t="s">
        <v>533</v>
      </c>
      <c r="BH28" s="5" t="s">
        <v>160</v>
      </c>
      <c r="BI28" s="5" t="s">
        <v>534</v>
      </c>
      <c r="BJ28" s="5" t="s">
        <v>139</v>
      </c>
      <c r="BK28" s="5" t="s">
        <v>225</v>
      </c>
      <c r="BL28" s="5" t="s">
        <v>139</v>
      </c>
      <c r="BM28" s="5" t="s">
        <v>535</v>
      </c>
      <c r="BN28" s="5" t="s">
        <v>596</v>
      </c>
      <c r="BO28" s="27" t="b">
        <v>0</v>
      </c>
      <c r="BP28" s="27" t="b">
        <v>0</v>
      </c>
      <c r="BQ28" s="27" t="b">
        <v>0</v>
      </c>
      <c r="BR28" s="27" t="b">
        <v>0</v>
      </c>
      <c r="BS28" s="27" t="b">
        <v>0</v>
      </c>
      <c r="BT28" s="27" t="b">
        <v>0</v>
      </c>
      <c r="BU28" s="27" t="b">
        <v>0</v>
      </c>
      <c r="BV28" s="27" t="b">
        <v>0</v>
      </c>
      <c r="BW28" s="5" t="s">
        <v>538</v>
      </c>
      <c r="BX28" s="5" t="s">
        <v>539</v>
      </c>
      <c r="BY28" s="5" t="s">
        <v>143</v>
      </c>
      <c r="CY28" s="26"/>
      <c r="CZ28" s="5" t="s">
        <v>601</v>
      </c>
      <c r="DA28" s="5" t="b">
        <f t="shared" si="0"/>
        <v>0</v>
      </c>
      <c r="DB28" s="5" t="s">
        <v>599</v>
      </c>
      <c r="DC28" s="5" t="s">
        <v>134</v>
      </c>
      <c r="DD28" s="6" t="s">
        <v>602</v>
      </c>
      <c r="DE28" s="7">
        <f t="shared" si="1"/>
        <v>425</v>
      </c>
      <c r="DF28" s="7" t="s">
        <v>603</v>
      </c>
      <c r="DG28" s="7" t="s">
        <v>239</v>
      </c>
      <c r="DH28" s="5" t="s">
        <v>240</v>
      </c>
      <c r="DI28" s="9" t="s">
        <v>139</v>
      </c>
      <c r="DJ28" s="5" t="s">
        <v>139</v>
      </c>
      <c r="DK28" s="7" t="s">
        <v>143</v>
      </c>
      <c r="DL28" s="7" t="s">
        <v>547</v>
      </c>
      <c r="DM28" s="5" t="b">
        <v>1</v>
      </c>
      <c r="DN28" s="5" t="b">
        <v>1</v>
      </c>
      <c r="DO28" s="5" t="b">
        <v>1</v>
      </c>
      <c r="DP28" s="5" t="b">
        <v>0</v>
      </c>
      <c r="DQ28" s="5" t="b">
        <v>1</v>
      </c>
      <c r="DR28" s="5" t="b">
        <v>0</v>
      </c>
      <c r="DS28" s="5" t="b">
        <v>1</v>
      </c>
      <c r="DT28" s="5" t="b">
        <v>1</v>
      </c>
      <c r="DU28" s="7" t="s">
        <v>142</v>
      </c>
      <c r="DV28" s="7" t="s">
        <v>548</v>
      </c>
      <c r="DW28" s="7" t="s">
        <v>143</v>
      </c>
      <c r="DX28" s="6"/>
    </row>
    <row r="29" spans="1:128" ht="30" customHeight="1">
      <c r="A29" s="5" t="s">
        <v>604</v>
      </c>
      <c r="B29" s="5" t="s">
        <v>110</v>
      </c>
      <c r="C29" s="5" t="s">
        <v>531</v>
      </c>
      <c r="D29" s="5" t="s">
        <v>605</v>
      </c>
      <c r="E29" s="5" t="s">
        <v>533</v>
      </c>
      <c r="G29" s="5" t="s">
        <v>606</v>
      </c>
      <c r="I29" s="5" t="s">
        <v>607</v>
      </c>
      <c r="J29" s="5" t="s">
        <v>597</v>
      </c>
      <c r="K29" s="5" t="s">
        <v>538</v>
      </c>
      <c r="L29" s="5" t="s">
        <v>276</v>
      </c>
      <c r="N29" s="5" t="s">
        <v>225</v>
      </c>
      <c r="O29" s="5" t="s">
        <v>143</v>
      </c>
      <c r="P29" s="5" t="s">
        <v>111</v>
      </c>
      <c r="AD29" s="6"/>
      <c r="AE29" s="6"/>
      <c r="AF29" s="5" t="s">
        <v>608</v>
      </c>
      <c r="AG29" s="5" t="s">
        <v>609</v>
      </c>
      <c r="AH29" s="5" t="s">
        <v>609</v>
      </c>
      <c r="AI29" s="5" t="s">
        <v>610</v>
      </c>
      <c r="AJ29" s="5" t="s">
        <v>397</v>
      </c>
      <c r="AK29" s="5" t="s">
        <v>543</v>
      </c>
      <c r="AM29" s="5" t="b">
        <v>1</v>
      </c>
      <c r="AN29" s="5" t="b">
        <v>1</v>
      </c>
      <c r="AO29" s="5" t="b">
        <v>1</v>
      </c>
      <c r="AQ29" s="5" t="b">
        <v>0</v>
      </c>
      <c r="AR29" s="5" t="b">
        <v>0</v>
      </c>
      <c r="AS29" s="5" t="b">
        <v>0</v>
      </c>
      <c r="AT29" s="5" t="b">
        <v>0</v>
      </c>
      <c r="AU29" s="5" t="b">
        <v>0</v>
      </c>
      <c r="AV29" s="5" t="b">
        <v>0</v>
      </c>
      <c r="AW29" s="5" t="b">
        <v>0</v>
      </c>
      <c r="AX29" s="5" t="b">
        <v>0</v>
      </c>
      <c r="AY29" s="5">
        <v>8</v>
      </c>
      <c r="AZ29" s="5" t="s">
        <v>197</v>
      </c>
      <c r="BB29" s="26"/>
      <c r="BC29" s="5" t="s">
        <v>608</v>
      </c>
      <c r="BD29" s="5" t="s">
        <v>609</v>
      </c>
      <c r="BE29" s="5" t="s">
        <v>531</v>
      </c>
      <c r="BF29" s="5" t="s">
        <v>605</v>
      </c>
      <c r="BG29" s="5" t="s">
        <v>533</v>
      </c>
      <c r="BH29" s="5" t="s">
        <v>160</v>
      </c>
      <c r="BI29" s="5">
        <v>0</v>
      </c>
      <c r="BJ29" s="5" t="s">
        <v>139</v>
      </c>
      <c r="BK29" s="5">
        <v>0</v>
      </c>
      <c r="BL29" s="5" t="s">
        <v>139</v>
      </c>
      <c r="BM29" s="5" t="s">
        <v>606</v>
      </c>
      <c r="BN29" s="5" t="s">
        <v>607</v>
      </c>
      <c r="BO29" s="27" t="b">
        <v>0</v>
      </c>
      <c r="BP29" s="27" t="b">
        <v>0</v>
      </c>
      <c r="BQ29" s="27" t="b">
        <v>0</v>
      </c>
      <c r="BR29" s="27" t="b">
        <v>0</v>
      </c>
      <c r="BS29" s="27" t="b">
        <v>0</v>
      </c>
      <c r="BT29" s="27" t="b">
        <v>0</v>
      </c>
      <c r="BU29" s="27" t="b">
        <v>0</v>
      </c>
      <c r="BV29" s="27" t="b">
        <v>0</v>
      </c>
      <c r="BW29" s="5" t="s">
        <v>538</v>
      </c>
      <c r="BX29" s="5">
        <v>0</v>
      </c>
      <c r="BY29" s="5" t="s">
        <v>143</v>
      </c>
      <c r="CY29" s="26"/>
      <c r="CZ29" s="5" t="s">
        <v>611</v>
      </c>
      <c r="DA29" s="5" t="b">
        <f t="shared" si="0"/>
        <v>0</v>
      </c>
      <c r="DB29" s="5" t="s">
        <v>609</v>
      </c>
      <c r="DC29" s="5" t="s">
        <v>134</v>
      </c>
      <c r="DD29" s="7" t="s">
        <v>612</v>
      </c>
      <c r="DE29" s="7">
        <f t="shared" si="1"/>
        <v>44</v>
      </c>
      <c r="DF29" s="7" t="s">
        <v>613</v>
      </c>
      <c r="DG29" s="7" t="s">
        <v>239</v>
      </c>
      <c r="DH29" s="5" t="s">
        <v>240</v>
      </c>
      <c r="DI29" s="9" t="s">
        <v>139</v>
      </c>
      <c r="DJ29" s="5" t="s">
        <v>139</v>
      </c>
      <c r="DK29" s="7" t="s">
        <v>614</v>
      </c>
      <c r="DL29" s="7" t="s">
        <v>615</v>
      </c>
      <c r="DM29" s="5" t="b">
        <v>1</v>
      </c>
      <c r="DN29" s="5" t="b">
        <v>1</v>
      </c>
      <c r="DO29" s="5" t="b">
        <v>1</v>
      </c>
      <c r="DP29" s="5" t="b">
        <v>0</v>
      </c>
      <c r="DQ29" s="5" t="b">
        <v>1</v>
      </c>
      <c r="DR29" s="5" t="b">
        <v>0</v>
      </c>
      <c r="DS29" s="5" t="b">
        <v>1</v>
      </c>
      <c r="DT29" s="5" t="b">
        <v>1</v>
      </c>
      <c r="DU29" s="7" t="s">
        <v>142</v>
      </c>
      <c r="DV29" s="7" t="s">
        <v>616</v>
      </c>
      <c r="DW29" s="7" t="s">
        <v>143</v>
      </c>
      <c r="DX29" s="6"/>
    </row>
    <row r="30" spans="1:128" ht="30" customHeight="1">
      <c r="A30" s="5" t="s">
        <v>617</v>
      </c>
      <c r="B30" s="5" t="s">
        <v>110</v>
      </c>
      <c r="C30" s="5" t="s">
        <v>221</v>
      </c>
      <c r="D30" s="5" t="s">
        <v>618</v>
      </c>
      <c r="E30" s="5" t="s">
        <v>619</v>
      </c>
      <c r="G30" s="5" t="s">
        <v>620</v>
      </c>
      <c r="H30" s="5" t="s">
        <v>621</v>
      </c>
      <c r="I30" s="5" t="s">
        <v>622</v>
      </c>
      <c r="J30" s="5" t="s">
        <v>623</v>
      </c>
      <c r="K30" s="5" t="s">
        <v>228</v>
      </c>
      <c r="L30" s="5" t="s">
        <v>276</v>
      </c>
      <c r="N30" s="5" t="s">
        <v>624</v>
      </c>
      <c r="O30" s="5" t="s">
        <v>625</v>
      </c>
      <c r="P30" s="5" t="s">
        <v>111</v>
      </c>
      <c r="AD30" s="6"/>
      <c r="AE30" s="6"/>
      <c r="AF30" s="5" t="s">
        <v>626</v>
      </c>
      <c r="AG30" s="5" t="s">
        <v>627</v>
      </c>
      <c r="AH30" s="5" t="s">
        <v>627</v>
      </c>
      <c r="AI30" s="5" t="s">
        <v>628</v>
      </c>
      <c r="AJ30" s="5" t="s">
        <v>127</v>
      </c>
      <c r="AK30" s="5" t="s">
        <v>629</v>
      </c>
      <c r="AM30" s="5" t="b">
        <v>0</v>
      </c>
      <c r="AN30" s="5" t="b">
        <v>0</v>
      </c>
      <c r="AO30" s="5" t="b">
        <v>0</v>
      </c>
      <c r="AQ30" s="5" t="b">
        <v>1</v>
      </c>
      <c r="AR30" s="5" t="b">
        <v>1</v>
      </c>
      <c r="AS30" s="5" t="b">
        <v>0</v>
      </c>
      <c r="AT30" s="5" t="b">
        <v>1</v>
      </c>
      <c r="AU30" s="5" t="b">
        <v>1</v>
      </c>
      <c r="AV30" s="5" t="b">
        <v>0</v>
      </c>
      <c r="AW30" s="5" t="b">
        <v>0</v>
      </c>
      <c r="AX30" s="5" t="b">
        <v>0</v>
      </c>
      <c r="AY30" s="5">
        <v>4</v>
      </c>
      <c r="AZ30" s="5" t="s">
        <v>197</v>
      </c>
      <c r="BB30" s="26"/>
      <c r="BC30" s="5" t="s">
        <v>626</v>
      </c>
      <c r="BD30" s="5" t="s">
        <v>627</v>
      </c>
      <c r="BE30" s="5" t="s">
        <v>221</v>
      </c>
      <c r="BF30" s="5" t="s">
        <v>618</v>
      </c>
      <c r="BG30" s="5" t="s">
        <v>619</v>
      </c>
      <c r="BH30" s="5" t="s">
        <v>131</v>
      </c>
      <c r="BI30" s="5">
        <v>0</v>
      </c>
      <c r="BJ30" s="5" t="s">
        <v>139</v>
      </c>
      <c r="BK30" s="5" t="s">
        <v>621</v>
      </c>
      <c r="BL30" s="5" t="s">
        <v>139</v>
      </c>
      <c r="BM30" s="5" t="s">
        <v>620</v>
      </c>
      <c r="BN30" s="5" t="s">
        <v>622</v>
      </c>
      <c r="BO30" s="27" t="b">
        <v>1</v>
      </c>
      <c r="BP30" s="27" t="b">
        <v>1</v>
      </c>
      <c r="BQ30" s="27" t="b">
        <v>0</v>
      </c>
      <c r="BR30" s="27" t="b">
        <v>1</v>
      </c>
      <c r="BS30" s="27" t="b">
        <v>1</v>
      </c>
      <c r="BT30" s="27" t="b">
        <v>0</v>
      </c>
      <c r="BU30" s="27" t="b">
        <v>0</v>
      </c>
      <c r="BV30" s="27" t="b">
        <v>0</v>
      </c>
      <c r="BW30" s="5" t="s">
        <v>228</v>
      </c>
      <c r="BX30" s="5">
        <v>0</v>
      </c>
      <c r="BY30" s="5" t="s">
        <v>625</v>
      </c>
      <c r="CY30" s="26"/>
      <c r="CZ30" s="5" t="s">
        <v>630</v>
      </c>
      <c r="DA30" s="5" t="b">
        <f t="shared" si="0"/>
        <v>0</v>
      </c>
      <c r="DB30" s="5" t="s">
        <v>627</v>
      </c>
      <c r="DC30" s="5" t="s">
        <v>134</v>
      </c>
      <c r="DD30" s="6" t="s">
        <v>618</v>
      </c>
      <c r="DE30" s="7">
        <f t="shared" si="1"/>
        <v>627</v>
      </c>
      <c r="DF30" s="7" t="s">
        <v>631</v>
      </c>
      <c r="DG30" s="7" t="s">
        <v>137</v>
      </c>
      <c r="DH30" s="5" t="s">
        <v>138</v>
      </c>
      <c r="DI30" s="9" t="s">
        <v>139</v>
      </c>
      <c r="DJ30" s="5" t="s">
        <v>139</v>
      </c>
      <c r="DK30" s="7" t="s">
        <v>632</v>
      </c>
      <c r="DL30" s="7" t="s">
        <v>263</v>
      </c>
      <c r="DM30" s="5" t="b">
        <v>1</v>
      </c>
      <c r="DN30" s="5" t="b">
        <v>1</v>
      </c>
      <c r="DO30" s="5" t="b">
        <v>1</v>
      </c>
      <c r="DP30" s="5" t="b">
        <v>0</v>
      </c>
      <c r="DQ30" s="5" t="b">
        <v>1</v>
      </c>
      <c r="DR30" s="5" t="b">
        <v>0</v>
      </c>
      <c r="DS30" s="5" t="b">
        <v>0</v>
      </c>
      <c r="DT30" s="5" t="b">
        <v>0</v>
      </c>
      <c r="DU30" s="7" t="s">
        <v>142</v>
      </c>
      <c r="DW30" s="7" t="s">
        <v>143</v>
      </c>
      <c r="DX30" s="5" t="s">
        <v>633</v>
      </c>
    </row>
    <row r="31" spans="1:128" ht="30" customHeight="1">
      <c r="A31" s="5" t="s">
        <v>634</v>
      </c>
      <c r="B31" s="5" t="s">
        <v>110</v>
      </c>
      <c r="P31" s="5" t="s">
        <v>111</v>
      </c>
      <c r="Q31" s="5" t="s">
        <v>492</v>
      </c>
      <c r="R31" s="5" t="s">
        <v>635</v>
      </c>
      <c r="S31" s="5" t="s">
        <v>636</v>
      </c>
      <c r="T31" s="5" t="s">
        <v>637</v>
      </c>
      <c r="U31" s="5" t="s">
        <v>638</v>
      </c>
      <c r="V31" s="5" t="s">
        <v>123</v>
      </c>
      <c r="W31" s="5" t="s">
        <v>639</v>
      </c>
      <c r="X31" s="5" t="s">
        <v>498</v>
      </c>
      <c r="Y31" s="5" t="s">
        <v>499</v>
      </c>
      <c r="Z31" s="5" t="s">
        <v>500</v>
      </c>
      <c r="AA31" s="5" t="s">
        <v>640</v>
      </c>
      <c r="AC31" s="5" t="s">
        <v>502</v>
      </c>
      <c r="AD31" s="6"/>
      <c r="AE31" s="6"/>
      <c r="AF31" s="5" t="s">
        <v>641</v>
      </c>
      <c r="AG31" s="5" t="s">
        <v>642</v>
      </c>
      <c r="AH31" s="5" t="s">
        <v>642</v>
      </c>
      <c r="AI31" s="5" t="s">
        <v>643</v>
      </c>
      <c r="AJ31" s="5" t="s">
        <v>127</v>
      </c>
      <c r="AK31" s="5" t="s">
        <v>506</v>
      </c>
      <c r="AM31" s="5" t="b">
        <v>1</v>
      </c>
      <c r="AN31" s="5" t="b">
        <v>1</v>
      </c>
      <c r="AO31" s="5" t="b">
        <v>1</v>
      </c>
      <c r="AQ31" s="5" t="b">
        <v>0</v>
      </c>
      <c r="AR31" s="5" t="b">
        <v>0</v>
      </c>
      <c r="AS31" s="5" t="b">
        <v>0</v>
      </c>
      <c r="AT31" s="5" t="b">
        <v>0</v>
      </c>
      <c r="AU31" s="5" t="b">
        <v>0</v>
      </c>
      <c r="AV31" s="5" t="b">
        <v>0</v>
      </c>
      <c r="AW31" s="5" t="b">
        <v>0</v>
      </c>
      <c r="AX31" s="5" t="b">
        <v>0</v>
      </c>
      <c r="AY31" s="5">
        <v>8</v>
      </c>
      <c r="AZ31" s="5" t="s">
        <v>197</v>
      </c>
      <c r="BB31" s="26"/>
      <c r="BC31" s="5" t="s">
        <v>641</v>
      </c>
      <c r="BD31" s="5" t="s">
        <v>642</v>
      </c>
      <c r="BE31" s="5" t="s">
        <v>492</v>
      </c>
      <c r="BF31" s="5" t="s">
        <v>635</v>
      </c>
      <c r="BG31" s="5" t="s">
        <v>636</v>
      </c>
      <c r="BH31" s="5" t="s">
        <v>160</v>
      </c>
      <c r="BI31" s="5" t="s">
        <v>637</v>
      </c>
      <c r="BJ31" s="5" t="s">
        <v>132</v>
      </c>
      <c r="BK31" s="5" t="s">
        <v>123</v>
      </c>
      <c r="BL31" s="5" t="s">
        <v>139</v>
      </c>
      <c r="BM31" s="5" t="s">
        <v>638</v>
      </c>
      <c r="BN31" s="5" t="s">
        <v>639</v>
      </c>
      <c r="BO31" s="27" t="b">
        <v>0</v>
      </c>
      <c r="BP31" s="27" t="b">
        <v>0</v>
      </c>
      <c r="BQ31" s="27" t="b">
        <v>0</v>
      </c>
      <c r="BR31" s="27" t="b">
        <v>0</v>
      </c>
      <c r="BS31" s="27" t="b">
        <v>0</v>
      </c>
      <c r="BT31" s="27" t="b">
        <v>0</v>
      </c>
      <c r="BU31" s="27" t="b">
        <v>0</v>
      </c>
      <c r="BV31" s="27" t="b">
        <v>0</v>
      </c>
      <c r="BW31" s="5" t="s">
        <v>499</v>
      </c>
      <c r="BX31" s="5" t="s">
        <v>640</v>
      </c>
      <c r="BY31" s="5" t="s">
        <v>502</v>
      </c>
      <c r="CY31" s="26"/>
      <c r="CZ31" s="5" t="s">
        <v>644</v>
      </c>
      <c r="DA31" s="5" t="b">
        <f t="shared" si="0"/>
        <v>0</v>
      </c>
      <c r="DB31" s="5" t="s">
        <v>642</v>
      </c>
      <c r="DC31" s="5" t="s">
        <v>134</v>
      </c>
      <c r="DD31" s="6" t="s">
        <v>635</v>
      </c>
      <c r="DE31" s="7">
        <f t="shared" si="1"/>
        <v>318</v>
      </c>
      <c r="DF31" s="7" t="s">
        <v>645</v>
      </c>
      <c r="DG31" s="7" t="s">
        <v>319</v>
      </c>
      <c r="DH31" s="5" t="s">
        <v>138</v>
      </c>
      <c r="DI31" s="8" t="s">
        <v>132</v>
      </c>
      <c r="DJ31" s="5" t="s">
        <v>139</v>
      </c>
      <c r="DK31" s="7" t="s">
        <v>143</v>
      </c>
      <c r="DL31" s="7" t="s">
        <v>646</v>
      </c>
      <c r="DM31" s="5" t="b">
        <v>1</v>
      </c>
      <c r="DN31" s="5" t="b">
        <v>1</v>
      </c>
      <c r="DO31" s="5" t="b">
        <v>1</v>
      </c>
      <c r="DP31" s="5" t="b">
        <v>0</v>
      </c>
      <c r="DQ31" s="5" t="b">
        <v>1</v>
      </c>
      <c r="DR31" s="5" t="b">
        <v>0</v>
      </c>
      <c r="DS31" s="5" t="b">
        <v>0</v>
      </c>
      <c r="DT31" s="5" t="b">
        <v>0</v>
      </c>
      <c r="DU31" s="7" t="s">
        <v>142</v>
      </c>
      <c r="DV31" s="7" t="s">
        <v>647</v>
      </c>
      <c r="DW31" s="7" t="s">
        <v>143</v>
      </c>
      <c r="DX31" s="6" t="s">
        <v>648</v>
      </c>
    </row>
    <row r="32" spans="1:128" ht="270">
      <c r="A32" s="5" t="s">
        <v>649</v>
      </c>
      <c r="B32" s="5" t="s">
        <v>110</v>
      </c>
      <c r="P32" s="5" t="s">
        <v>111</v>
      </c>
      <c r="Q32" s="5" t="s">
        <v>492</v>
      </c>
      <c r="R32" s="5" t="s">
        <v>650</v>
      </c>
      <c r="S32" s="5" t="s">
        <v>651</v>
      </c>
      <c r="T32" s="5" t="s">
        <v>652</v>
      </c>
      <c r="U32" s="5" t="s">
        <v>653</v>
      </c>
      <c r="V32" s="5" t="s">
        <v>123</v>
      </c>
      <c r="W32" s="5" t="s">
        <v>654</v>
      </c>
      <c r="X32" s="5" t="s">
        <v>498</v>
      </c>
      <c r="Y32" s="5" t="s">
        <v>655</v>
      </c>
      <c r="Z32" s="5" t="s">
        <v>500</v>
      </c>
      <c r="AA32" s="5" t="s">
        <v>656</v>
      </c>
      <c r="AC32" s="5" t="s">
        <v>502</v>
      </c>
      <c r="AD32" s="6"/>
      <c r="AE32" s="6"/>
      <c r="AF32" s="5" t="s">
        <v>657</v>
      </c>
      <c r="AG32" s="5" t="s">
        <v>658</v>
      </c>
      <c r="AH32" s="5" t="s">
        <v>658</v>
      </c>
      <c r="AI32" s="5" t="s">
        <v>659</v>
      </c>
      <c r="AJ32" s="5" t="s">
        <v>127</v>
      </c>
      <c r="AK32" s="5" t="s">
        <v>660</v>
      </c>
      <c r="AM32" s="5" t="b">
        <v>1</v>
      </c>
      <c r="AN32" s="5" t="b">
        <v>1</v>
      </c>
      <c r="AO32" s="5" t="b">
        <v>1</v>
      </c>
      <c r="AQ32" s="5" t="b">
        <v>0</v>
      </c>
      <c r="AR32" s="5" t="b">
        <v>0</v>
      </c>
      <c r="AS32" s="5" t="b">
        <v>0</v>
      </c>
      <c r="AT32" s="5" t="b">
        <v>0</v>
      </c>
      <c r="AU32" s="5" t="b">
        <v>0</v>
      </c>
      <c r="AV32" s="5" t="b">
        <v>0</v>
      </c>
      <c r="AW32" s="5" t="b">
        <v>0</v>
      </c>
      <c r="AX32" s="5" t="b">
        <v>0</v>
      </c>
      <c r="AY32" s="5">
        <v>8</v>
      </c>
      <c r="AZ32" s="5" t="s">
        <v>197</v>
      </c>
      <c r="BB32" s="26"/>
      <c r="BC32" s="5" t="s">
        <v>657</v>
      </c>
      <c r="BD32" s="5" t="s">
        <v>658</v>
      </c>
      <c r="BE32" s="5" t="s">
        <v>492</v>
      </c>
      <c r="BF32" s="5" t="s">
        <v>650</v>
      </c>
      <c r="BG32" s="5" t="s">
        <v>651</v>
      </c>
      <c r="BH32" s="5" t="s">
        <v>160</v>
      </c>
      <c r="BI32" s="5" t="s">
        <v>652</v>
      </c>
      <c r="BJ32" s="5" t="s">
        <v>132</v>
      </c>
      <c r="BK32" s="5" t="s">
        <v>123</v>
      </c>
      <c r="BL32" s="5" t="s">
        <v>139</v>
      </c>
      <c r="BM32" s="5" t="s">
        <v>653</v>
      </c>
      <c r="BN32" s="5" t="s">
        <v>654</v>
      </c>
      <c r="BO32" s="27" t="b">
        <v>0</v>
      </c>
      <c r="BP32" s="27" t="b">
        <v>0</v>
      </c>
      <c r="BQ32" s="27" t="b">
        <v>0</v>
      </c>
      <c r="BR32" s="27" t="b">
        <v>0</v>
      </c>
      <c r="BS32" s="27" t="b">
        <v>0</v>
      </c>
      <c r="BT32" s="27" t="b">
        <v>0</v>
      </c>
      <c r="BU32" s="27" t="b">
        <v>0</v>
      </c>
      <c r="BV32" s="27" t="b">
        <v>0</v>
      </c>
      <c r="BW32" s="5" t="s">
        <v>655</v>
      </c>
      <c r="BX32" s="5" t="s">
        <v>656</v>
      </c>
      <c r="BY32" s="5" t="s">
        <v>502</v>
      </c>
      <c r="CY32" s="26"/>
      <c r="CZ32" s="5" t="s">
        <v>661</v>
      </c>
      <c r="DA32" s="5" t="b">
        <f t="shared" si="0"/>
        <v>0</v>
      </c>
      <c r="DB32" s="5" t="s">
        <v>658</v>
      </c>
      <c r="DC32" s="5" t="s">
        <v>134</v>
      </c>
      <c r="DD32" s="29" t="s">
        <v>662</v>
      </c>
      <c r="DE32" s="7">
        <f t="shared" si="1"/>
        <v>259</v>
      </c>
      <c r="DF32" s="7" t="s">
        <v>663</v>
      </c>
      <c r="DG32" s="6" t="s">
        <v>664</v>
      </c>
      <c r="DH32" s="5" t="s">
        <v>138</v>
      </c>
      <c r="DI32" s="8" t="s">
        <v>132</v>
      </c>
      <c r="DJ32" s="5" t="s">
        <v>139</v>
      </c>
      <c r="DK32" s="7" t="s">
        <v>285</v>
      </c>
      <c r="DL32" s="7" t="s">
        <v>646</v>
      </c>
      <c r="DM32" s="5" t="b">
        <v>1</v>
      </c>
      <c r="DN32" s="5" t="b">
        <v>1</v>
      </c>
      <c r="DO32" s="5" t="b">
        <v>1</v>
      </c>
      <c r="DP32" s="5" t="b">
        <v>1</v>
      </c>
      <c r="DQ32" s="5" t="b">
        <v>0</v>
      </c>
      <c r="DR32" s="5" t="b">
        <v>0</v>
      </c>
      <c r="DS32" s="5" t="b">
        <v>0</v>
      </c>
      <c r="DT32" s="5" t="b">
        <v>0</v>
      </c>
      <c r="DU32" s="7" t="s">
        <v>665</v>
      </c>
      <c r="DV32" s="7" t="s">
        <v>666</v>
      </c>
      <c r="DW32" s="7" t="s">
        <v>143</v>
      </c>
      <c r="DX32" s="6"/>
    </row>
    <row r="33" spans="1:128" ht="409.6">
      <c r="A33" s="5" t="s">
        <v>667</v>
      </c>
      <c r="Q33" s="5" t="s">
        <v>668</v>
      </c>
      <c r="R33" s="5" t="s">
        <v>669</v>
      </c>
      <c r="S33" s="5" t="s">
        <v>670</v>
      </c>
      <c r="T33" s="5" t="s">
        <v>671</v>
      </c>
      <c r="U33" s="5" t="s">
        <v>672</v>
      </c>
      <c r="V33" s="5" t="s">
        <v>150</v>
      </c>
      <c r="W33" s="5" t="s">
        <v>673</v>
      </c>
      <c r="X33" s="5" t="s">
        <v>175</v>
      </c>
      <c r="Y33" s="5" t="s">
        <v>674</v>
      </c>
      <c r="Z33" s="5" t="s">
        <v>154</v>
      </c>
      <c r="AA33" s="5" t="s">
        <v>155</v>
      </c>
      <c r="AC33" s="5" t="s">
        <v>150</v>
      </c>
      <c r="AD33" s="6"/>
      <c r="AE33" s="6"/>
      <c r="AF33" s="5" t="s">
        <v>675</v>
      </c>
      <c r="AG33" s="5" t="s">
        <v>676</v>
      </c>
      <c r="AH33" s="5" t="s">
        <v>676</v>
      </c>
      <c r="AI33" s="5" t="s">
        <v>677</v>
      </c>
      <c r="AJ33" s="5" t="s">
        <v>127</v>
      </c>
      <c r="AK33" s="5" t="s">
        <v>159</v>
      </c>
      <c r="AM33" s="5" t="b">
        <v>1</v>
      </c>
      <c r="AN33" s="5" t="b">
        <v>1</v>
      </c>
      <c r="AO33" s="5" t="b">
        <v>1</v>
      </c>
      <c r="AQ33" s="5" t="b">
        <v>1</v>
      </c>
      <c r="AR33" s="5" t="b">
        <v>1</v>
      </c>
      <c r="AS33" s="5" t="b">
        <v>1</v>
      </c>
      <c r="AT33" s="5" t="b">
        <v>0</v>
      </c>
      <c r="AU33" s="5" t="b">
        <v>1</v>
      </c>
      <c r="AV33" s="5" t="b">
        <v>0</v>
      </c>
      <c r="AW33" s="5" t="b">
        <v>0</v>
      </c>
      <c r="AX33" s="5" t="b">
        <v>0</v>
      </c>
      <c r="AY33" s="5">
        <v>4</v>
      </c>
      <c r="AZ33" s="5" t="s">
        <v>130</v>
      </c>
      <c r="BB33" s="26"/>
      <c r="BC33" s="5" t="s">
        <v>675</v>
      </c>
      <c r="BD33" s="5" t="s">
        <v>676</v>
      </c>
      <c r="BE33" s="5" t="s">
        <v>668</v>
      </c>
      <c r="BF33" s="5" t="s">
        <v>669</v>
      </c>
      <c r="BG33" s="5" t="s">
        <v>670</v>
      </c>
      <c r="BH33" s="5" t="s">
        <v>160</v>
      </c>
      <c r="BI33" s="5" t="s">
        <v>671</v>
      </c>
      <c r="BJ33" s="5" t="s">
        <v>132</v>
      </c>
      <c r="BK33" s="5" t="s">
        <v>150</v>
      </c>
      <c r="BL33" s="5" t="s">
        <v>139</v>
      </c>
      <c r="BM33" s="5" t="s">
        <v>672</v>
      </c>
      <c r="BN33" s="5" t="s">
        <v>673</v>
      </c>
      <c r="BO33" s="27" t="b">
        <v>1</v>
      </c>
      <c r="BP33" s="27" t="b">
        <v>1</v>
      </c>
      <c r="BQ33" s="27" t="b">
        <v>1</v>
      </c>
      <c r="BR33" s="27" t="b">
        <v>0</v>
      </c>
      <c r="BS33" s="27" t="b">
        <v>1</v>
      </c>
      <c r="BT33" s="27" t="b">
        <v>0</v>
      </c>
      <c r="BU33" s="27" t="b">
        <v>0</v>
      </c>
      <c r="BV33" s="27" t="b">
        <v>0</v>
      </c>
      <c r="BW33" s="5" t="s">
        <v>674</v>
      </c>
      <c r="BX33" s="5" t="s">
        <v>155</v>
      </c>
      <c r="BY33" s="5" t="s">
        <v>150</v>
      </c>
      <c r="CY33" s="26"/>
      <c r="CZ33" s="5" t="s">
        <v>675</v>
      </c>
      <c r="DA33" s="5" t="b">
        <f t="shared" si="0"/>
        <v>0</v>
      </c>
      <c r="DB33" s="5" t="s">
        <v>676</v>
      </c>
      <c r="DC33" s="5" t="s">
        <v>161</v>
      </c>
      <c r="DD33" s="6" t="s">
        <v>669</v>
      </c>
      <c r="DE33" s="7">
        <f t="shared" si="1"/>
        <v>602</v>
      </c>
      <c r="DF33" s="7" t="s">
        <v>678</v>
      </c>
      <c r="DG33" s="7" t="s">
        <v>137</v>
      </c>
      <c r="DH33" s="5" t="s">
        <v>138</v>
      </c>
      <c r="DI33" s="8" t="s">
        <v>132</v>
      </c>
      <c r="DJ33" s="5" t="s">
        <v>139</v>
      </c>
      <c r="DK33" s="7" t="s">
        <v>143</v>
      </c>
      <c r="DL33" s="7" t="s">
        <v>263</v>
      </c>
      <c r="DM33" s="5" t="b">
        <v>1</v>
      </c>
      <c r="DN33" s="5" t="b">
        <v>1</v>
      </c>
      <c r="DO33" s="5" t="b">
        <v>1</v>
      </c>
      <c r="DP33" s="5" t="b">
        <v>0</v>
      </c>
      <c r="DQ33" s="5" t="b">
        <v>1</v>
      </c>
      <c r="DR33" s="5" t="b">
        <v>0</v>
      </c>
      <c r="DS33" s="5" t="b">
        <v>0</v>
      </c>
      <c r="DT33" s="5" t="b">
        <v>0</v>
      </c>
      <c r="DU33" s="7" t="s">
        <v>218</v>
      </c>
      <c r="DV33" s="7" t="s">
        <v>166</v>
      </c>
      <c r="DW33" s="7" t="s">
        <v>143</v>
      </c>
      <c r="DX33" s="5" t="s">
        <v>679</v>
      </c>
    </row>
    <row r="34" spans="1:128" ht="360">
      <c r="A34" s="5" t="s">
        <v>680</v>
      </c>
      <c r="B34" s="5" t="s">
        <v>110</v>
      </c>
      <c r="P34" s="5" t="s">
        <v>111</v>
      </c>
      <c r="Q34" s="5" t="s">
        <v>681</v>
      </c>
      <c r="R34" s="5" t="s">
        <v>682</v>
      </c>
      <c r="S34" s="5" t="s">
        <v>683</v>
      </c>
      <c r="T34" s="5" t="s">
        <v>684</v>
      </c>
      <c r="U34" s="5" t="s">
        <v>685</v>
      </c>
      <c r="V34" s="5" t="s">
        <v>686</v>
      </c>
      <c r="W34" s="5" t="s">
        <v>687</v>
      </c>
      <c r="X34" s="5" t="s">
        <v>688</v>
      </c>
      <c r="Y34" s="5" t="s">
        <v>689</v>
      </c>
      <c r="Z34" s="5" t="s">
        <v>132</v>
      </c>
      <c r="AA34" s="5" t="s">
        <v>690</v>
      </c>
      <c r="AC34" s="5" t="s">
        <v>143</v>
      </c>
      <c r="AD34" s="6"/>
      <c r="AE34" s="6"/>
      <c r="AF34" s="5" t="s">
        <v>691</v>
      </c>
      <c r="AG34" s="5" t="s">
        <v>692</v>
      </c>
      <c r="AH34" s="5" t="s">
        <v>692</v>
      </c>
      <c r="AI34" s="5" t="s">
        <v>693</v>
      </c>
      <c r="AJ34" s="5" t="s">
        <v>127</v>
      </c>
      <c r="AK34" s="5" t="s">
        <v>694</v>
      </c>
      <c r="AM34" s="5" t="b">
        <v>1</v>
      </c>
      <c r="AN34" s="5" t="b">
        <v>1</v>
      </c>
      <c r="AO34" s="5" t="b">
        <v>1</v>
      </c>
      <c r="AQ34" s="5" t="b">
        <v>1</v>
      </c>
      <c r="AR34" s="5" t="b">
        <v>1</v>
      </c>
      <c r="AS34" s="5" t="b">
        <v>1</v>
      </c>
      <c r="AT34" s="5" t="b">
        <v>0</v>
      </c>
      <c r="AU34" s="5" t="b">
        <v>1</v>
      </c>
      <c r="AV34" s="5" t="b">
        <v>0</v>
      </c>
      <c r="AW34" s="5" t="b">
        <v>0</v>
      </c>
      <c r="AX34" s="5" t="b">
        <v>0</v>
      </c>
      <c r="AY34" s="5">
        <v>4</v>
      </c>
      <c r="AZ34" s="5" t="s">
        <v>130</v>
      </c>
      <c r="BB34" s="26"/>
      <c r="BC34" s="5" t="s">
        <v>691</v>
      </c>
      <c r="BD34" s="5" t="s">
        <v>692</v>
      </c>
      <c r="BE34" s="5" t="s">
        <v>681</v>
      </c>
      <c r="BF34" s="5" t="s">
        <v>682</v>
      </c>
      <c r="BG34" s="5" t="s">
        <v>683</v>
      </c>
      <c r="BH34" s="5" t="s">
        <v>695</v>
      </c>
      <c r="BI34" s="5" t="s">
        <v>684</v>
      </c>
      <c r="BJ34" s="5" t="s">
        <v>132</v>
      </c>
      <c r="BK34" s="5" t="s">
        <v>686</v>
      </c>
      <c r="BL34" s="5" t="s">
        <v>139</v>
      </c>
      <c r="BM34" s="5" t="s">
        <v>685</v>
      </c>
      <c r="BN34" s="5" t="s">
        <v>687</v>
      </c>
      <c r="BO34" s="27" t="b">
        <v>1</v>
      </c>
      <c r="BP34" s="27" t="b">
        <v>1</v>
      </c>
      <c r="BQ34" s="27" t="b">
        <v>1</v>
      </c>
      <c r="BR34" s="27" t="b">
        <v>0</v>
      </c>
      <c r="BS34" s="27" t="b">
        <v>1</v>
      </c>
      <c r="BT34" s="27" t="b">
        <v>0</v>
      </c>
      <c r="BU34" s="27" t="b">
        <v>0</v>
      </c>
      <c r="BV34" s="27" t="b">
        <v>0</v>
      </c>
      <c r="BW34" s="5" t="s">
        <v>689</v>
      </c>
      <c r="BX34" s="5" t="s">
        <v>690</v>
      </c>
      <c r="BY34" s="5" t="s">
        <v>143</v>
      </c>
      <c r="CY34" s="26"/>
      <c r="CZ34" s="5" t="s">
        <v>696</v>
      </c>
      <c r="DA34" s="5" t="b">
        <f t="shared" si="0"/>
        <v>0</v>
      </c>
      <c r="DB34" s="5" t="s">
        <v>692</v>
      </c>
      <c r="DC34" s="5" t="s">
        <v>134</v>
      </c>
      <c r="DD34" s="7" t="s">
        <v>697</v>
      </c>
      <c r="DE34" s="7">
        <f t="shared" si="1"/>
        <v>237</v>
      </c>
      <c r="DF34" s="7" t="s">
        <v>698</v>
      </c>
      <c r="DG34" s="7" t="s">
        <v>137</v>
      </c>
      <c r="DH34" s="5" t="s">
        <v>138</v>
      </c>
      <c r="DI34" s="8" t="s">
        <v>132</v>
      </c>
      <c r="DJ34" s="5" t="s">
        <v>139</v>
      </c>
      <c r="DK34" s="7" t="s">
        <v>699</v>
      </c>
      <c r="DL34" s="7" t="s">
        <v>700</v>
      </c>
      <c r="DM34" s="5" t="b">
        <v>1</v>
      </c>
      <c r="DN34" s="5" t="b">
        <v>1</v>
      </c>
      <c r="DO34" s="5" t="b">
        <v>1</v>
      </c>
      <c r="DP34" s="5" t="b">
        <v>0</v>
      </c>
      <c r="DQ34" s="5" t="b">
        <v>1</v>
      </c>
      <c r="DR34" s="5" t="b">
        <v>0</v>
      </c>
      <c r="DS34" s="5" t="b">
        <v>0</v>
      </c>
      <c r="DT34" s="5" t="b">
        <v>0</v>
      </c>
      <c r="DU34" s="7" t="s">
        <v>701</v>
      </c>
      <c r="DV34" s="7" t="s">
        <v>166</v>
      </c>
      <c r="DW34" s="7" t="s">
        <v>143</v>
      </c>
      <c r="DX34" s="5" t="s">
        <v>702</v>
      </c>
    </row>
    <row r="35" spans="1:128" ht="345">
      <c r="A35" s="5" t="s">
        <v>703</v>
      </c>
      <c r="B35" s="5" t="s">
        <v>110</v>
      </c>
      <c r="C35" s="5" t="s">
        <v>704</v>
      </c>
      <c r="D35" s="5" t="s">
        <v>705</v>
      </c>
      <c r="E35" s="5" t="s">
        <v>706</v>
      </c>
      <c r="G35" s="5" t="s">
        <v>707</v>
      </c>
      <c r="H35" s="5" t="s">
        <v>708</v>
      </c>
      <c r="I35" s="5" t="s">
        <v>709</v>
      </c>
      <c r="J35" s="5" t="s">
        <v>710</v>
      </c>
      <c r="K35" s="5" t="s">
        <v>711</v>
      </c>
      <c r="L35" s="5" t="s">
        <v>712</v>
      </c>
      <c r="N35" s="5" t="s">
        <v>254</v>
      </c>
      <c r="O35" s="5" t="s">
        <v>713</v>
      </c>
      <c r="P35" s="5" t="s">
        <v>111</v>
      </c>
      <c r="AA35" s="5" t="s">
        <v>714</v>
      </c>
      <c r="AC35" s="5" t="s">
        <v>715</v>
      </c>
      <c r="AD35" s="6"/>
      <c r="AE35" s="6"/>
      <c r="AF35" s="5" t="s">
        <v>716</v>
      </c>
      <c r="AG35" s="5" t="s">
        <v>717</v>
      </c>
      <c r="AH35" s="5" t="s">
        <v>717</v>
      </c>
      <c r="AI35" s="5" t="s">
        <v>718</v>
      </c>
      <c r="AJ35" s="5" t="s">
        <v>127</v>
      </c>
      <c r="AK35" s="5" t="s">
        <v>719</v>
      </c>
      <c r="AM35" s="5" t="b">
        <v>1</v>
      </c>
      <c r="AN35" s="5" t="b">
        <v>0</v>
      </c>
      <c r="AO35" s="5" t="b">
        <v>1</v>
      </c>
      <c r="AQ35" s="5" t="b">
        <v>0</v>
      </c>
      <c r="AR35" s="5" t="b">
        <v>0</v>
      </c>
      <c r="AS35" s="5" t="b">
        <v>0</v>
      </c>
      <c r="AT35" s="5" t="b">
        <v>0</v>
      </c>
      <c r="AU35" s="5" t="b">
        <v>0</v>
      </c>
      <c r="AV35" s="5" t="b">
        <v>0</v>
      </c>
      <c r="AW35" s="5" t="b">
        <v>0</v>
      </c>
      <c r="AX35" s="5" t="b">
        <v>0</v>
      </c>
      <c r="AY35" s="5">
        <v>8</v>
      </c>
      <c r="AZ35" s="5" t="s">
        <v>197</v>
      </c>
      <c r="BB35" s="26"/>
      <c r="BC35" s="5" t="s">
        <v>716</v>
      </c>
      <c r="BD35" s="5" t="s">
        <v>717</v>
      </c>
      <c r="BE35" s="5" t="s">
        <v>704</v>
      </c>
      <c r="BF35" s="5" t="s">
        <v>705</v>
      </c>
      <c r="BG35" s="5" t="s">
        <v>706</v>
      </c>
      <c r="BH35" s="5" t="s">
        <v>160</v>
      </c>
      <c r="BI35" s="5">
        <v>0</v>
      </c>
      <c r="BJ35" s="5" t="s">
        <v>139</v>
      </c>
      <c r="BK35" s="5" t="s">
        <v>708</v>
      </c>
      <c r="BM35" s="5" t="s">
        <v>707</v>
      </c>
      <c r="BN35" s="5" t="s">
        <v>709</v>
      </c>
      <c r="BO35" s="27" t="b">
        <v>0</v>
      </c>
      <c r="BP35" s="27" t="b">
        <v>0</v>
      </c>
      <c r="BQ35" s="27" t="b">
        <v>0</v>
      </c>
      <c r="BR35" s="27" t="b">
        <v>0</v>
      </c>
      <c r="BS35" s="27" t="b">
        <v>0</v>
      </c>
      <c r="BT35" s="27" t="b">
        <v>0</v>
      </c>
      <c r="BU35" s="27" t="b">
        <v>0</v>
      </c>
      <c r="BV35" s="27" t="b">
        <v>0</v>
      </c>
      <c r="BW35" s="5" t="s">
        <v>711</v>
      </c>
      <c r="BX35" s="5" t="s">
        <v>714</v>
      </c>
      <c r="BY35" s="5" t="s">
        <v>713</v>
      </c>
      <c r="CY35" s="26"/>
      <c r="CZ35" s="5" t="s">
        <v>720</v>
      </c>
      <c r="DA35" s="5" t="b">
        <f t="shared" si="0"/>
        <v>0</v>
      </c>
      <c r="DB35" s="5" t="s">
        <v>717</v>
      </c>
      <c r="DC35" s="5" t="s">
        <v>134</v>
      </c>
      <c r="DD35" s="5" t="s">
        <v>721</v>
      </c>
      <c r="DE35" s="7">
        <f t="shared" si="1"/>
        <v>141</v>
      </c>
      <c r="DF35" s="7" t="s">
        <v>722</v>
      </c>
      <c r="DG35" s="7" t="s">
        <v>723</v>
      </c>
      <c r="DH35" s="5" t="s">
        <v>240</v>
      </c>
      <c r="DI35" s="9" t="s">
        <v>139</v>
      </c>
      <c r="DJ35" s="7" t="s">
        <v>489</v>
      </c>
      <c r="DK35" s="7" t="s">
        <v>143</v>
      </c>
      <c r="DL35" s="7" t="s">
        <v>263</v>
      </c>
      <c r="DM35" s="5" t="b">
        <v>1</v>
      </c>
      <c r="DN35" s="5" t="b">
        <v>1</v>
      </c>
      <c r="DO35" s="5" t="b">
        <v>1</v>
      </c>
      <c r="DP35" s="5" t="b">
        <v>0</v>
      </c>
      <c r="DQ35" s="5" t="b">
        <v>1</v>
      </c>
      <c r="DR35" s="5" t="b">
        <v>0</v>
      </c>
      <c r="DS35" s="5" t="b">
        <v>1</v>
      </c>
      <c r="DT35" s="5" t="b">
        <v>1</v>
      </c>
      <c r="DU35" s="11" t="s">
        <v>404</v>
      </c>
      <c r="DV35" s="7" t="s">
        <v>724</v>
      </c>
      <c r="DW35" s="7" t="s">
        <v>143</v>
      </c>
      <c r="DX35" s="6"/>
    </row>
    <row r="36" spans="1:128" ht="30" customHeight="1">
      <c r="A36" s="5" t="s">
        <v>725</v>
      </c>
      <c r="B36" s="5" t="s">
        <v>110</v>
      </c>
      <c r="C36" s="5" t="s">
        <v>221</v>
      </c>
      <c r="D36" s="5" t="s">
        <v>726</v>
      </c>
      <c r="E36" s="5" t="s">
        <v>727</v>
      </c>
      <c r="G36" s="5" t="s">
        <v>728</v>
      </c>
      <c r="H36" s="5" t="s">
        <v>729</v>
      </c>
      <c r="I36" s="5" t="s">
        <v>730</v>
      </c>
      <c r="J36" s="5" t="s">
        <v>623</v>
      </c>
      <c r="K36" s="5" t="s">
        <v>228</v>
      </c>
      <c r="L36" s="5" t="s">
        <v>276</v>
      </c>
      <c r="N36" s="5" t="s">
        <v>731</v>
      </c>
      <c r="O36" s="5" t="s">
        <v>732</v>
      </c>
      <c r="P36" s="5" t="s">
        <v>111</v>
      </c>
      <c r="AD36" s="6"/>
      <c r="AE36" s="6"/>
      <c r="AF36" s="5" t="s">
        <v>733</v>
      </c>
      <c r="AG36" s="5" t="s">
        <v>734</v>
      </c>
      <c r="AH36" s="5" t="s">
        <v>734</v>
      </c>
      <c r="AI36" s="5" t="s">
        <v>735</v>
      </c>
      <c r="AJ36" s="5" t="s">
        <v>127</v>
      </c>
      <c r="AK36" s="5" t="s">
        <v>629</v>
      </c>
      <c r="AM36" s="5" t="b">
        <v>0</v>
      </c>
      <c r="AN36" s="5" t="b">
        <v>0</v>
      </c>
      <c r="AO36" s="5" t="b">
        <v>0</v>
      </c>
      <c r="AQ36" s="5" t="b">
        <v>1</v>
      </c>
      <c r="AR36" s="5" t="b">
        <v>1</v>
      </c>
      <c r="AS36" s="5" t="b">
        <v>0</v>
      </c>
      <c r="AT36" s="5" t="b">
        <v>1</v>
      </c>
      <c r="AU36" s="5" t="b">
        <v>1</v>
      </c>
      <c r="AV36" s="5" t="b">
        <v>0</v>
      </c>
      <c r="AW36" s="5" t="b">
        <v>0</v>
      </c>
      <c r="AX36" s="5" t="b">
        <v>0</v>
      </c>
      <c r="AY36" s="5">
        <v>4</v>
      </c>
      <c r="AZ36" s="5" t="s">
        <v>197</v>
      </c>
      <c r="BB36" s="26"/>
      <c r="BC36" s="5" t="s">
        <v>733</v>
      </c>
      <c r="BD36" s="5" t="s">
        <v>734</v>
      </c>
      <c r="BE36" s="5" t="s">
        <v>221</v>
      </c>
      <c r="BF36" s="5" t="s">
        <v>726</v>
      </c>
      <c r="BG36" s="5" t="s">
        <v>727</v>
      </c>
      <c r="BH36" s="5" t="s">
        <v>131</v>
      </c>
      <c r="BI36" s="5">
        <v>0</v>
      </c>
      <c r="BJ36" s="5" t="s">
        <v>139</v>
      </c>
      <c r="BK36" s="5" t="s">
        <v>729</v>
      </c>
      <c r="BL36" s="5" t="s">
        <v>139</v>
      </c>
      <c r="BM36" s="5" t="s">
        <v>728</v>
      </c>
      <c r="BN36" s="5" t="s">
        <v>730</v>
      </c>
      <c r="BO36" s="27" t="b">
        <v>1</v>
      </c>
      <c r="BP36" s="27" t="b">
        <v>1</v>
      </c>
      <c r="BQ36" s="27" t="b">
        <v>0</v>
      </c>
      <c r="BR36" s="27" t="b">
        <v>1</v>
      </c>
      <c r="BS36" s="27" t="b">
        <v>1</v>
      </c>
      <c r="BT36" s="27" t="b">
        <v>0</v>
      </c>
      <c r="BU36" s="27" t="b">
        <v>0</v>
      </c>
      <c r="BV36" s="27" t="b">
        <v>0</v>
      </c>
      <c r="BW36" s="5" t="s">
        <v>228</v>
      </c>
      <c r="BX36" s="5">
        <v>0</v>
      </c>
      <c r="BY36" s="5" t="s">
        <v>732</v>
      </c>
      <c r="CY36" s="26"/>
      <c r="CZ36" s="5" t="s">
        <v>736</v>
      </c>
      <c r="DA36" s="5" t="b">
        <f t="shared" si="0"/>
        <v>0</v>
      </c>
      <c r="DB36" s="5" t="s">
        <v>734</v>
      </c>
      <c r="DC36" s="5" t="s">
        <v>134</v>
      </c>
      <c r="DD36" s="6" t="s">
        <v>726</v>
      </c>
      <c r="DE36" s="7">
        <f t="shared" si="1"/>
        <v>362</v>
      </c>
      <c r="DF36" s="7" t="s">
        <v>737</v>
      </c>
      <c r="DG36" s="7" t="s">
        <v>137</v>
      </c>
      <c r="DH36" s="5" t="s">
        <v>138</v>
      </c>
      <c r="DI36" s="9" t="s">
        <v>139</v>
      </c>
      <c r="DJ36" s="5" t="s">
        <v>139</v>
      </c>
      <c r="DK36" s="7" t="s">
        <v>143</v>
      </c>
      <c r="DL36" s="7" t="s">
        <v>547</v>
      </c>
      <c r="DM36" s="5" t="b">
        <v>1</v>
      </c>
      <c r="DN36" s="5" t="b">
        <v>1</v>
      </c>
      <c r="DO36" s="5" t="b">
        <v>1</v>
      </c>
      <c r="DP36" s="5" t="b">
        <v>0</v>
      </c>
      <c r="DQ36" s="5" t="b">
        <v>1</v>
      </c>
      <c r="DR36" s="5" t="b">
        <v>0</v>
      </c>
      <c r="DS36" s="5" t="b">
        <v>0</v>
      </c>
      <c r="DT36" s="5" t="b">
        <v>0</v>
      </c>
      <c r="DU36" s="11" t="s">
        <v>404</v>
      </c>
      <c r="DW36" s="7" t="s">
        <v>143</v>
      </c>
      <c r="DX36" s="5" t="s">
        <v>633</v>
      </c>
    </row>
    <row r="37" spans="1:128" ht="285">
      <c r="A37" s="5" t="s">
        <v>738</v>
      </c>
      <c r="B37" s="5" t="s">
        <v>110</v>
      </c>
      <c r="C37" s="5" t="s">
        <v>221</v>
      </c>
      <c r="D37" s="5" t="s">
        <v>739</v>
      </c>
      <c r="E37" s="5" t="s">
        <v>223</v>
      </c>
      <c r="G37" s="5" t="s">
        <v>254</v>
      </c>
      <c r="H37" s="5" t="s">
        <v>254</v>
      </c>
      <c r="I37" s="5" t="s">
        <v>740</v>
      </c>
      <c r="J37" s="5" t="s">
        <v>741</v>
      </c>
      <c r="K37" s="5" t="s">
        <v>439</v>
      </c>
      <c r="L37" s="5" t="s">
        <v>276</v>
      </c>
      <c r="N37" s="5" t="s">
        <v>439</v>
      </c>
      <c r="O37" s="5" t="s">
        <v>254</v>
      </c>
      <c r="P37" s="5" t="s">
        <v>111</v>
      </c>
      <c r="AD37" s="6"/>
      <c r="AE37" s="6"/>
      <c r="AF37" s="5" t="s">
        <v>742</v>
      </c>
      <c r="AG37" s="5" t="s">
        <v>743</v>
      </c>
      <c r="AH37" s="5" t="s">
        <v>743</v>
      </c>
      <c r="AI37" s="5" t="s">
        <v>744</v>
      </c>
      <c r="AJ37" s="5" t="s">
        <v>127</v>
      </c>
      <c r="AK37" s="5" t="s">
        <v>443</v>
      </c>
      <c r="AM37" s="5" t="b">
        <v>1</v>
      </c>
      <c r="AN37" s="5" t="b">
        <v>0</v>
      </c>
      <c r="AO37" s="5" t="b">
        <v>0</v>
      </c>
      <c r="AQ37" s="5" t="b">
        <v>1</v>
      </c>
      <c r="AR37" s="5" t="b">
        <v>1</v>
      </c>
      <c r="AS37" s="5" t="b">
        <v>0</v>
      </c>
      <c r="AT37" s="5" t="b">
        <v>0</v>
      </c>
      <c r="AU37" s="5" t="b">
        <v>1</v>
      </c>
      <c r="AV37" s="5" t="b">
        <v>0</v>
      </c>
      <c r="AW37" s="5" t="b">
        <v>1</v>
      </c>
      <c r="AX37" s="5" t="b">
        <v>0</v>
      </c>
      <c r="AY37" s="5">
        <v>4</v>
      </c>
      <c r="AZ37" s="5" t="s">
        <v>197</v>
      </c>
      <c r="BB37" s="26"/>
      <c r="BC37" s="5" t="s">
        <v>742</v>
      </c>
      <c r="BD37" s="5" t="s">
        <v>743</v>
      </c>
      <c r="BE37" s="5" t="s">
        <v>221</v>
      </c>
      <c r="BF37" s="5" t="s">
        <v>739</v>
      </c>
      <c r="BG37" s="5" t="s">
        <v>223</v>
      </c>
      <c r="BH37" s="5" t="s">
        <v>235</v>
      </c>
      <c r="BI37" s="5">
        <v>0</v>
      </c>
      <c r="BJ37" s="5" t="s">
        <v>139</v>
      </c>
      <c r="BK37" s="5" t="s">
        <v>254</v>
      </c>
      <c r="BL37" s="5" t="s">
        <v>139</v>
      </c>
      <c r="BM37" s="5" t="s">
        <v>254</v>
      </c>
      <c r="BN37" s="5" t="s">
        <v>740</v>
      </c>
      <c r="BO37" s="27" t="b">
        <v>1</v>
      </c>
      <c r="BP37" s="27" t="b">
        <v>1</v>
      </c>
      <c r="BQ37" s="27" t="b">
        <v>0</v>
      </c>
      <c r="BR37" s="27" t="b">
        <v>0</v>
      </c>
      <c r="BS37" s="27" t="b">
        <v>1</v>
      </c>
      <c r="BT37" s="27" t="b">
        <v>0</v>
      </c>
      <c r="BU37" s="27" t="b">
        <v>1</v>
      </c>
      <c r="BV37" s="27" t="b">
        <v>0</v>
      </c>
      <c r="BW37" s="5" t="s">
        <v>439</v>
      </c>
      <c r="BX37" s="5">
        <v>0</v>
      </c>
      <c r="BY37" s="5" t="s">
        <v>254</v>
      </c>
      <c r="CY37" s="26"/>
      <c r="CZ37" s="5" t="s">
        <v>745</v>
      </c>
      <c r="DA37" s="5" t="b">
        <f t="shared" si="0"/>
        <v>0</v>
      </c>
      <c r="DB37" s="5" t="s">
        <v>743</v>
      </c>
      <c r="DC37" s="5" t="s">
        <v>134</v>
      </c>
      <c r="DD37" s="5" t="s">
        <v>739</v>
      </c>
      <c r="DE37" s="7">
        <f t="shared" si="1"/>
        <v>58</v>
      </c>
      <c r="DF37" s="7" t="s">
        <v>746</v>
      </c>
      <c r="DG37" s="7" t="s">
        <v>239</v>
      </c>
      <c r="DH37" s="5" t="s">
        <v>240</v>
      </c>
      <c r="DI37" s="9" t="s">
        <v>139</v>
      </c>
      <c r="DJ37" s="5" t="s">
        <v>139</v>
      </c>
      <c r="DK37" s="5" t="s">
        <v>123</v>
      </c>
      <c r="DL37" s="7" t="s">
        <v>263</v>
      </c>
      <c r="DM37" s="5" t="b">
        <v>1</v>
      </c>
      <c r="DN37" s="5" t="b">
        <v>1</v>
      </c>
      <c r="DO37" s="5" t="b">
        <v>1</v>
      </c>
      <c r="DP37" s="5" t="b">
        <v>0</v>
      </c>
      <c r="DQ37" s="5" t="b">
        <v>1</v>
      </c>
      <c r="DR37" s="5" t="b">
        <v>0</v>
      </c>
      <c r="DS37" s="5" t="b">
        <v>1</v>
      </c>
      <c r="DT37" s="5" t="b">
        <v>1</v>
      </c>
      <c r="DU37" s="7" t="s">
        <v>142</v>
      </c>
      <c r="DW37" s="7" t="s">
        <v>143</v>
      </c>
      <c r="DX37" s="6"/>
    </row>
    <row r="38" spans="1:128" ht="409.6">
      <c r="A38" s="5" t="s">
        <v>747</v>
      </c>
      <c r="B38" s="5" t="s">
        <v>110</v>
      </c>
      <c r="C38" s="5" t="s">
        <v>221</v>
      </c>
      <c r="D38" s="5" t="s">
        <v>748</v>
      </c>
      <c r="E38" s="5" t="s">
        <v>749</v>
      </c>
      <c r="G38" s="5" t="s">
        <v>750</v>
      </c>
      <c r="H38" s="5" t="s">
        <v>751</v>
      </c>
      <c r="I38" s="5" t="s">
        <v>752</v>
      </c>
      <c r="J38" s="5" t="s">
        <v>623</v>
      </c>
      <c r="K38" s="5" t="s">
        <v>228</v>
      </c>
      <c r="L38" s="5" t="s">
        <v>276</v>
      </c>
      <c r="N38" s="5" t="s">
        <v>753</v>
      </c>
      <c r="O38" s="5" t="s">
        <v>754</v>
      </c>
      <c r="P38" s="5" t="s">
        <v>111</v>
      </c>
      <c r="AD38" s="6"/>
      <c r="AE38" s="6"/>
      <c r="AF38" s="5" t="s">
        <v>755</v>
      </c>
      <c r="AG38" s="5" t="s">
        <v>756</v>
      </c>
      <c r="AH38" s="5" t="s">
        <v>756</v>
      </c>
      <c r="AI38" s="5" t="s">
        <v>757</v>
      </c>
      <c r="AJ38" s="5" t="s">
        <v>127</v>
      </c>
      <c r="AK38" s="5" t="s">
        <v>758</v>
      </c>
      <c r="AM38" s="5" t="b">
        <v>0</v>
      </c>
      <c r="AN38" s="5" t="b">
        <v>0</v>
      </c>
      <c r="AO38" s="5" t="b">
        <v>1</v>
      </c>
      <c r="AQ38" s="5" t="b">
        <v>1</v>
      </c>
      <c r="AR38" s="5" t="b">
        <v>1</v>
      </c>
      <c r="AS38" s="5" t="b">
        <v>0</v>
      </c>
      <c r="AT38" s="5" t="b">
        <v>1</v>
      </c>
      <c r="AU38" s="5" t="b">
        <v>1</v>
      </c>
      <c r="AV38" s="5" t="b">
        <v>0</v>
      </c>
      <c r="AW38" s="5" t="b">
        <v>0</v>
      </c>
      <c r="AX38" s="5" t="b">
        <v>0</v>
      </c>
      <c r="AY38" s="5">
        <v>4</v>
      </c>
      <c r="AZ38" s="5" t="s">
        <v>197</v>
      </c>
      <c r="BB38" s="26"/>
      <c r="BC38" s="5" t="s">
        <v>755</v>
      </c>
      <c r="BD38" s="5" t="s">
        <v>756</v>
      </c>
      <c r="BE38" s="5" t="s">
        <v>221</v>
      </c>
      <c r="BF38" s="5" t="s">
        <v>748</v>
      </c>
      <c r="BG38" s="5" t="s">
        <v>749</v>
      </c>
      <c r="BH38" s="5" t="s">
        <v>160</v>
      </c>
      <c r="BI38" s="5">
        <v>0</v>
      </c>
      <c r="BJ38" s="5" t="s">
        <v>139</v>
      </c>
      <c r="BK38" s="5" t="s">
        <v>751</v>
      </c>
      <c r="BL38" s="5" t="s">
        <v>139</v>
      </c>
      <c r="BM38" s="5" t="s">
        <v>750</v>
      </c>
      <c r="BN38" s="5" t="s">
        <v>752</v>
      </c>
      <c r="BO38" s="27" t="b">
        <v>1</v>
      </c>
      <c r="BP38" s="27" t="b">
        <v>1</v>
      </c>
      <c r="BQ38" s="27" t="b">
        <v>0</v>
      </c>
      <c r="BR38" s="27" t="b">
        <v>1</v>
      </c>
      <c r="BS38" s="27" t="b">
        <v>1</v>
      </c>
      <c r="BT38" s="27" t="b">
        <v>0</v>
      </c>
      <c r="BU38" s="27" t="b">
        <v>0</v>
      </c>
      <c r="BV38" s="27" t="b">
        <v>0</v>
      </c>
      <c r="BW38" s="5" t="s">
        <v>228</v>
      </c>
      <c r="BX38" s="5">
        <v>0</v>
      </c>
      <c r="BY38" s="5" t="s">
        <v>754</v>
      </c>
      <c r="CY38" s="26"/>
      <c r="CZ38" s="5" t="s">
        <v>759</v>
      </c>
      <c r="DB38" s="5" t="s">
        <v>756</v>
      </c>
      <c r="DC38" s="5" t="s">
        <v>134</v>
      </c>
      <c r="DD38" s="6" t="s">
        <v>748</v>
      </c>
      <c r="DE38" s="7">
        <f t="shared" si="1"/>
        <v>885</v>
      </c>
      <c r="DF38" s="7" t="s">
        <v>760</v>
      </c>
      <c r="DG38" s="7" t="s">
        <v>137</v>
      </c>
      <c r="DH38" s="5" t="s">
        <v>138</v>
      </c>
      <c r="DI38" s="9" t="s">
        <v>139</v>
      </c>
      <c r="DJ38" s="5" t="s">
        <v>139</v>
      </c>
      <c r="DK38" s="7" t="s">
        <v>632</v>
      </c>
      <c r="DL38" s="7" t="s">
        <v>547</v>
      </c>
      <c r="DM38" s="5" t="b">
        <v>1</v>
      </c>
      <c r="DN38" s="5" t="b">
        <v>1</v>
      </c>
      <c r="DO38" s="5" t="b">
        <v>1</v>
      </c>
      <c r="DP38" s="5" t="b">
        <v>0</v>
      </c>
      <c r="DQ38" s="5" t="b">
        <v>1</v>
      </c>
      <c r="DR38" s="5" t="b">
        <v>0</v>
      </c>
      <c r="DS38" s="5" t="b">
        <v>0</v>
      </c>
      <c r="DT38" s="5" t="b">
        <v>0</v>
      </c>
      <c r="DU38" s="7" t="s">
        <v>142</v>
      </c>
      <c r="DW38" s="7" t="s">
        <v>143</v>
      </c>
      <c r="DX38" s="5" t="s">
        <v>761</v>
      </c>
    </row>
    <row r="39" spans="1:128" ht="409.6">
      <c r="A39" s="5" t="s">
        <v>762</v>
      </c>
      <c r="B39" s="5" t="s">
        <v>110</v>
      </c>
      <c r="C39" s="5" t="s">
        <v>221</v>
      </c>
      <c r="D39" s="5" t="s">
        <v>763</v>
      </c>
      <c r="E39" s="5" t="s">
        <v>749</v>
      </c>
      <c r="G39" s="5" t="s">
        <v>764</v>
      </c>
      <c r="H39" s="5" t="s">
        <v>765</v>
      </c>
      <c r="I39" s="5" t="s">
        <v>766</v>
      </c>
      <c r="J39" s="5" t="s">
        <v>623</v>
      </c>
      <c r="K39" s="5" t="s">
        <v>228</v>
      </c>
      <c r="L39" s="5" t="s">
        <v>276</v>
      </c>
      <c r="N39" s="5" t="s">
        <v>767</v>
      </c>
      <c r="O39" s="5" t="s">
        <v>754</v>
      </c>
      <c r="P39" s="5" t="s">
        <v>111</v>
      </c>
      <c r="AD39" s="6"/>
      <c r="AE39" s="6"/>
      <c r="AF39" s="5" t="s">
        <v>768</v>
      </c>
      <c r="AG39" s="5" t="s">
        <v>769</v>
      </c>
      <c r="AH39" s="5" t="s">
        <v>769</v>
      </c>
      <c r="AI39" s="5" t="s">
        <v>770</v>
      </c>
      <c r="AJ39" s="5" t="s">
        <v>127</v>
      </c>
      <c r="AK39" s="5" t="s">
        <v>758</v>
      </c>
      <c r="AM39" s="5" t="b">
        <v>0</v>
      </c>
      <c r="AN39" s="5" t="b">
        <v>0</v>
      </c>
      <c r="AO39" s="5" t="b">
        <v>1</v>
      </c>
      <c r="AQ39" s="5" t="b">
        <v>1</v>
      </c>
      <c r="AR39" s="5" t="b">
        <v>1</v>
      </c>
      <c r="AS39" s="5" t="b">
        <v>0</v>
      </c>
      <c r="AT39" s="5" t="b">
        <v>1</v>
      </c>
      <c r="AU39" s="5" t="b">
        <v>1</v>
      </c>
      <c r="AV39" s="5" t="b">
        <v>0</v>
      </c>
      <c r="AW39" s="5" t="b">
        <v>0</v>
      </c>
      <c r="AX39" s="5" t="b">
        <v>0</v>
      </c>
      <c r="AY39" s="5">
        <v>4</v>
      </c>
      <c r="AZ39" s="5" t="s">
        <v>197</v>
      </c>
      <c r="BB39" s="26"/>
      <c r="BC39" s="5" t="s">
        <v>768</v>
      </c>
      <c r="BD39" s="5" t="s">
        <v>769</v>
      </c>
      <c r="BE39" s="5" t="s">
        <v>221</v>
      </c>
      <c r="BF39" s="5" t="s">
        <v>763</v>
      </c>
      <c r="BG39" s="5" t="s">
        <v>749</v>
      </c>
      <c r="BH39" s="5" t="s">
        <v>160</v>
      </c>
      <c r="BI39" s="5">
        <v>0</v>
      </c>
      <c r="BJ39" s="5" t="s">
        <v>139</v>
      </c>
      <c r="BK39" s="5" t="s">
        <v>765</v>
      </c>
      <c r="BL39" s="5" t="s">
        <v>139</v>
      </c>
      <c r="BM39" s="5" t="s">
        <v>764</v>
      </c>
      <c r="BN39" s="5" t="s">
        <v>766</v>
      </c>
      <c r="BO39" s="27" t="b">
        <v>1</v>
      </c>
      <c r="BP39" s="27" t="b">
        <v>1</v>
      </c>
      <c r="BQ39" s="27" t="b">
        <v>0</v>
      </c>
      <c r="BR39" s="27" t="b">
        <v>1</v>
      </c>
      <c r="BS39" s="27" t="b">
        <v>1</v>
      </c>
      <c r="BT39" s="27" t="b">
        <v>0</v>
      </c>
      <c r="BU39" s="27" t="b">
        <v>0</v>
      </c>
      <c r="BV39" s="27" t="b">
        <v>0</v>
      </c>
      <c r="BW39" s="5" t="s">
        <v>228</v>
      </c>
      <c r="BX39" s="5">
        <v>0</v>
      </c>
      <c r="BY39" s="5" t="s">
        <v>754</v>
      </c>
      <c r="CY39" s="26"/>
      <c r="CZ39" s="5" t="s">
        <v>771</v>
      </c>
      <c r="DB39" s="5" t="s">
        <v>769</v>
      </c>
      <c r="DC39" s="5" t="s">
        <v>134</v>
      </c>
      <c r="DD39" s="6" t="s">
        <v>763</v>
      </c>
      <c r="DE39" s="7">
        <f t="shared" si="1"/>
        <v>907</v>
      </c>
      <c r="DF39" s="7" t="s">
        <v>760</v>
      </c>
      <c r="DG39" s="7" t="s">
        <v>137</v>
      </c>
      <c r="DH39" s="5" t="s">
        <v>138</v>
      </c>
      <c r="DI39" s="9" t="s">
        <v>139</v>
      </c>
      <c r="DJ39" s="5" t="s">
        <v>139</v>
      </c>
      <c r="DK39" s="7" t="s">
        <v>143</v>
      </c>
      <c r="DL39" s="7" t="s">
        <v>403</v>
      </c>
      <c r="DM39" s="5" t="b">
        <v>1</v>
      </c>
      <c r="DN39" s="5" t="b">
        <v>1</v>
      </c>
      <c r="DO39" s="5" t="b">
        <v>1</v>
      </c>
      <c r="DP39" s="5" t="b">
        <v>0</v>
      </c>
      <c r="DQ39" s="5" t="b">
        <v>1</v>
      </c>
      <c r="DR39" s="5" t="b">
        <v>0</v>
      </c>
      <c r="DS39" s="5" t="b">
        <v>0</v>
      </c>
      <c r="DT39" s="5" t="b">
        <v>0</v>
      </c>
      <c r="DU39" s="7" t="s">
        <v>142</v>
      </c>
      <c r="DW39" s="7" t="s">
        <v>143</v>
      </c>
      <c r="DX39" s="5" t="s">
        <v>633</v>
      </c>
    </row>
    <row r="40" spans="1:128" ht="409.6">
      <c r="A40" s="5" t="s">
        <v>772</v>
      </c>
      <c r="B40" s="5" t="s">
        <v>110</v>
      </c>
      <c r="C40" s="5" t="s">
        <v>773</v>
      </c>
      <c r="D40" s="5" t="s">
        <v>384</v>
      </c>
      <c r="E40" s="5" t="s">
        <v>774</v>
      </c>
      <c r="G40" s="5" t="s">
        <v>386</v>
      </c>
      <c r="H40" s="5" t="s">
        <v>387</v>
      </c>
      <c r="I40" s="5" t="s">
        <v>388</v>
      </c>
      <c r="J40" s="5" t="s">
        <v>389</v>
      </c>
      <c r="K40" s="5" t="s">
        <v>390</v>
      </c>
      <c r="L40" s="5" t="s">
        <v>391</v>
      </c>
      <c r="N40" s="5" t="s">
        <v>392</v>
      </c>
      <c r="O40" s="5" t="s">
        <v>393</v>
      </c>
      <c r="P40" s="5" t="s">
        <v>111</v>
      </c>
      <c r="AD40" s="6"/>
      <c r="AE40" s="6"/>
      <c r="AF40" s="5" t="s">
        <v>775</v>
      </c>
      <c r="AG40" s="5" t="s">
        <v>776</v>
      </c>
      <c r="AH40" s="5" t="s">
        <v>776</v>
      </c>
      <c r="AI40" s="5" t="s">
        <v>777</v>
      </c>
      <c r="AJ40" s="5" t="s">
        <v>397</v>
      </c>
      <c r="AK40" s="5" t="s">
        <v>778</v>
      </c>
      <c r="AM40" s="5" t="b">
        <v>1</v>
      </c>
      <c r="AN40" s="5" t="b">
        <v>0</v>
      </c>
      <c r="AO40" s="5" t="b">
        <v>0</v>
      </c>
      <c r="AQ40" s="5" t="b">
        <v>1</v>
      </c>
      <c r="AR40" s="5" t="b">
        <v>1</v>
      </c>
      <c r="AS40" s="5" t="b">
        <v>1</v>
      </c>
      <c r="AT40" s="5" t="b">
        <v>0</v>
      </c>
      <c r="AU40" s="5" t="b">
        <v>1</v>
      </c>
      <c r="AV40" s="5" t="b">
        <v>0</v>
      </c>
      <c r="AW40" s="5" t="b">
        <v>1</v>
      </c>
      <c r="AX40" s="5" t="b">
        <v>1</v>
      </c>
      <c r="AY40" s="5">
        <v>2</v>
      </c>
      <c r="AZ40" s="5" t="s">
        <v>399</v>
      </c>
      <c r="BB40" s="26"/>
      <c r="BC40" s="5" t="s">
        <v>775</v>
      </c>
      <c r="BD40" s="5" t="s">
        <v>776</v>
      </c>
      <c r="BE40" s="5" t="s">
        <v>773</v>
      </c>
      <c r="BF40" s="5" t="s">
        <v>384</v>
      </c>
      <c r="BG40" s="5" t="s">
        <v>774</v>
      </c>
      <c r="BH40" s="5" t="s">
        <v>235</v>
      </c>
      <c r="BI40" s="5">
        <v>0</v>
      </c>
      <c r="BJ40" s="5" t="s">
        <v>139</v>
      </c>
      <c r="BK40" s="5" t="s">
        <v>387</v>
      </c>
      <c r="BL40" s="5" t="s">
        <v>139</v>
      </c>
      <c r="BM40" s="5" t="s">
        <v>386</v>
      </c>
      <c r="BN40" s="5" t="s">
        <v>388</v>
      </c>
      <c r="BO40" s="27" t="b">
        <v>1</v>
      </c>
      <c r="BP40" s="27" t="b">
        <v>1</v>
      </c>
      <c r="BQ40" s="27" t="b">
        <v>1</v>
      </c>
      <c r="BR40" s="27" t="b">
        <v>0</v>
      </c>
      <c r="BS40" s="27" t="b">
        <v>1</v>
      </c>
      <c r="BT40" s="27" t="b">
        <v>0</v>
      </c>
      <c r="BU40" s="27" t="b">
        <v>1</v>
      </c>
      <c r="BV40" s="27" t="b">
        <v>1</v>
      </c>
      <c r="BW40" s="5" t="s">
        <v>390</v>
      </c>
      <c r="BX40" s="5">
        <v>0</v>
      </c>
      <c r="BY40" s="5" t="s">
        <v>393</v>
      </c>
      <c r="CY40" s="26"/>
      <c r="CZ40" s="5" t="s">
        <v>779</v>
      </c>
      <c r="DB40" s="5" t="s">
        <v>776</v>
      </c>
      <c r="DC40" s="5" t="s">
        <v>134</v>
      </c>
      <c r="DD40" s="5" t="s">
        <v>384</v>
      </c>
      <c r="DE40" s="7">
        <f t="shared" si="1"/>
        <v>74</v>
      </c>
      <c r="DF40" s="7" t="s">
        <v>780</v>
      </c>
      <c r="DG40" s="7" t="s">
        <v>239</v>
      </c>
      <c r="DH40" s="5" t="s">
        <v>240</v>
      </c>
      <c r="DI40" s="9" t="s">
        <v>139</v>
      </c>
      <c r="DJ40" s="5" t="s">
        <v>139</v>
      </c>
      <c r="DK40" s="7" t="s">
        <v>402</v>
      </c>
      <c r="DL40" s="7" t="s">
        <v>403</v>
      </c>
      <c r="DM40" s="5" t="b">
        <v>1</v>
      </c>
      <c r="DN40" s="5" t="b">
        <v>1</v>
      </c>
      <c r="DO40" s="5" t="b">
        <v>1</v>
      </c>
      <c r="DP40" s="5" t="b">
        <v>0</v>
      </c>
      <c r="DQ40" s="5" t="b">
        <v>1</v>
      </c>
      <c r="DR40" s="5" t="b">
        <v>0</v>
      </c>
      <c r="DS40" s="5" t="b">
        <v>1</v>
      </c>
      <c r="DT40" s="5" t="b">
        <v>1</v>
      </c>
      <c r="DU40" s="11" t="s">
        <v>404</v>
      </c>
      <c r="DW40" s="7" t="s">
        <v>143</v>
      </c>
      <c r="DX40" s="5" t="s">
        <v>405</v>
      </c>
    </row>
    <row r="41" spans="1:128" ht="409.6">
      <c r="A41" s="5" t="s">
        <v>781</v>
      </c>
      <c r="B41" s="5" t="s">
        <v>110</v>
      </c>
      <c r="C41" s="5" t="s">
        <v>383</v>
      </c>
      <c r="D41" s="5" t="s">
        <v>384</v>
      </c>
      <c r="E41" s="5" t="s">
        <v>774</v>
      </c>
      <c r="G41" s="5" t="s">
        <v>386</v>
      </c>
      <c r="H41" s="5" t="s">
        <v>387</v>
      </c>
      <c r="I41" s="5" t="s">
        <v>388</v>
      </c>
      <c r="J41" s="5" t="s">
        <v>389</v>
      </c>
      <c r="K41" s="5" t="s">
        <v>390</v>
      </c>
      <c r="L41" s="5" t="s">
        <v>391</v>
      </c>
      <c r="N41" s="5" t="s">
        <v>782</v>
      </c>
      <c r="O41" s="5" t="s">
        <v>393</v>
      </c>
      <c r="P41" s="5" t="s">
        <v>111</v>
      </c>
      <c r="AD41" s="6"/>
      <c r="AE41" s="6"/>
      <c r="AF41" s="5" t="s">
        <v>783</v>
      </c>
      <c r="AG41" s="5" t="s">
        <v>784</v>
      </c>
      <c r="AH41" s="5" t="s">
        <v>784</v>
      </c>
      <c r="AI41" s="5" t="s">
        <v>785</v>
      </c>
      <c r="AJ41" s="5" t="s">
        <v>786</v>
      </c>
      <c r="AK41" s="5" t="s">
        <v>778</v>
      </c>
      <c r="AM41" s="5" t="b">
        <v>1</v>
      </c>
      <c r="AN41" s="5" t="b">
        <v>0</v>
      </c>
      <c r="AO41" s="5" t="b">
        <v>0</v>
      </c>
      <c r="AQ41" s="5" t="b">
        <v>1</v>
      </c>
      <c r="AR41" s="5" t="b">
        <v>1</v>
      </c>
      <c r="AS41" s="5" t="b">
        <v>1</v>
      </c>
      <c r="AT41" s="5" t="b">
        <v>0</v>
      </c>
      <c r="AU41" s="5" t="b">
        <v>1</v>
      </c>
      <c r="AV41" s="5" t="b">
        <v>0</v>
      </c>
      <c r="AW41" s="5" t="b">
        <v>1</v>
      </c>
      <c r="AX41" s="5" t="b">
        <v>1</v>
      </c>
      <c r="AY41" s="5">
        <v>2</v>
      </c>
      <c r="AZ41" s="5" t="s">
        <v>399</v>
      </c>
      <c r="BB41" s="26"/>
      <c r="BC41" s="5" t="s">
        <v>783</v>
      </c>
      <c r="BD41" s="5" t="s">
        <v>784</v>
      </c>
      <c r="BE41" s="5" t="s">
        <v>383</v>
      </c>
      <c r="BF41" s="5" t="s">
        <v>384</v>
      </c>
      <c r="BG41" s="5" t="s">
        <v>774</v>
      </c>
      <c r="BH41" s="5" t="s">
        <v>235</v>
      </c>
      <c r="BI41" s="5">
        <v>0</v>
      </c>
      <c r="BJ41" s="5" t="s">
        <v>139</v>
      </c>
      <c r="BK41" s="5" t="s">
        <v>387</v>
      </c>
      <c r="BL41" s="5" t="s">
        <v>139</v>
      </c>
      <c r="BM41" s="5" t="s">
        <v>386</v>
      </c>
      <c r="BN41" s="5" t="s">
        <v>388</v>
      </c>
      <c r="BO41" s="27" t="b">
        <v>1</v>
      </c>
      <c r="BP41" s="27" t="b">
        <v>1</v>
      </c>
      <c r="BQ41" s="27" t="b">
        <v>1</v>
      </c>
      <c r="BR41" s="27" t="b">
        <v>0</v>
      </c>
      <c r="BS41" s="27" t="b">
        <v>1</v>
      </c>
      <c r="BT41" s="27" t="b">
        <v>0</v>
      </c>
      <c r="BU41" s="27" t="b">
        <v>1</v>
      </c>
      <c r="BV41" s="27" t="b">
        <v>1</v>
      </c>
      <c r="BW41" s="5" t="s">
        <v>390</v>
      </c>
      <c r="BX41" s="5">
        <v>0</v>
      </c>
      <c r="BY41" s="5" t="s">
        <v>393</v>
      </c>
      <c r="CY41" s="26"/>
      <c r="CZ41" s="5" t="s">
        <v>787</v>
      </c>
      <c r="DB41" s="5" t="s">
        <v>784</v>
      </c>
      <c r="DC41" s="5" t="s">
        <v>134</v>
      </c>
      <c r="DD41" s="5" t="s">
        <v>788</v>
      </c>
      <c r="DE41" s="7">
        <f t="shared" si="1"/>
        <v>67</v>
      </c>
      <c r="DF41" s="13" t="s">
        <v>789</v>
      </c>
      <c r="DG41" s="7" t="s">
        <v>239</v>
      </c>
      <c r="DH41" s="5" t="s">
        <v>240</v>
      </c>
      <c r="DI41" s="9" t="s">
        <v>139</v>
      </c>
      <c r="DJ41" s="5" t="s">
        <v>139</v>
      </c>
      <c r="DK41" s="7" t="s">
        <v>402</v>
      </c>
      <c r="DL41" s="7" t="s">
        <v>403</v>
      </c>
      <c r="DM41" s="5" t="b">
        <v>1</v>
      </c>
      <c r="DN41" s="5" t="b">
        <v>1</v>
      </c>
      <c r="DO41" s="5" t="b">
        <v>1</v>
      </c>
      <c r="DP41" s="5" t="b">
        <v>0</v>
      </c>
      <c r="DQ41" s="5" t="b">
        <v>1</v>
      </c>
      <c r="DR41" s="5" t="b">
        <v>0</v>
      </c>
      <c r="DS41" s="5" t="b">
        <v>1</v>
      </c>
      <c r="DT41" s="5" t="b">
        <v>1</v>
      </c>
      <c r="DU41" s="11" t="s">
        <v>404</v>
      </c>
      <c r="DW41" s="7" t="s">
        <v>143</v>
      </c>
      <c r="DX41" s="5" t="s">
        <v>405</v>
      </c>
    </row>
    <row r="42" spans="1:128" ht="330">
      <c r="A42" s="5" t="s">
        <v>790</v>
      </c>
      <c r="B42" s="5" t="s">
        <v>110</v>
      </c>
      <c r="C42" s="5" t="s">
        <v>221</v>
      </c>
      <c r="D42" s="5" t="s">
        <v>791</v>
      </c>
      <c r="E42" s="5" t="s">
        <v>223</v>
      </c>
      <c r="G42" s="5" t="s">
        <v>225</v>
      </c>
      <c r="H42" s="5" t="s">
        <v>225</v>
      </c>
      <c r="I42" s="5" t="s">
        <v>792</v>
      </c>
      <c r="J42" s="5" t="s">
        <v>227</v>
      </c>
      <c r="K42" s="5" t="s">
        <v>793</v>
      </c>
      <c r="L42" s="5" t="s">
        <v>154</v>
      </c>
      <c r="N42" s="5" t="s">
        <v>229</v>
      </c>
      <c r="O42" s="5" t="s">
        <v>225</v>
      </c>
      <c r="P42" s="5" t="s">
        <v>111</v>
      </c>
      <c r="Q42" s="5" t="s">
        <v>225</v>
      </c>
      <c r="R42" s="5" t="s">
        <v>225</v>
      </c>
      <c r="AC42" s="5" t="s">
        <v>225</v>
      </c>
      <c r="AD42" s="6"/>
      <c r="AE42" s="6"/>
      <c r="AF42" s="5" t="s">
        <v>794</v>
      </c>
      <c r="AG42" s="5" t="s">
        <v>795</v>
      </c>
      <c r="AH42" s="5" t="s">
        <v>795</v>
      </c>
      <c r="AI42" s="5" t="s">
        <v>796</v>
      </c>
      <c r="AJ42" s="5" t="s">
        <v>397</v>
      </c>
      <c r="AK42" s="5" t="s">
        <v>797</v>
      </c>
      <c r="AM42" s="5" t="b">
        <v>1</v>
      </c>
      <c r="AN42" s="5" t="b">
        <v>0</v>
      </c>
      <c r="AO42" s="5" t="b">
        <v>0</v>
      </c>
      <c r="AQ42" s="5" t="b">
        <v>1</v>
      </c>
      <c r="AR42" s="5" t="b">
        <v>1</v>
      </c>
      <c r="AS42" s="5" t="b">
        <v>1</v>
      </c>
      <c r="AT42" s="5" t="b">
        <v>0</v>
      </c>
      <c r="AU42" s="5" t="b">
        <v>1</v>
      </c>
      <c r="AV42" s="5" t="b">
        <v>0</v>
      </c>
      <c r="AW42" s="5" t="b">
        <v>1</v>
      </c>
      <c r="AX42" s="5" t="b">
        <v>0</v>
      </c>
      <c r="AY42" s="5">
        <v>3</v>
      </c>
      <c r="AZ42" s="5" t="s">
        <v>197</v>
      </c>
      <c r="BB42" s="26"/>
      <c r="BC42" s="5" t="s">
        <v>794</v>
      </c>
      <c r="BD42" s="5" t="s">
        <v>795</v>
      </c>
      <c r="BE42" s="5" t="s">
        <v>221</v>
      </c>
      <c r="BF42" s="5" t="s">
        <v>791</v>
      </c>
      <c r="BG42" s="5" t="s">
        <v>223</v>
      </c>
      <c r="BH42" s="5" t="s">
        <v>235</v>
      </c>
      <c r="BI42" s="5">
        <v>0</v>
      </c>
      <c r="BJ42" s="5" t="s">
        <v>139</v>
      </c>
      <c r="BK42" s="5" t="s">
        <v>225</v>
      </c>
      <c r="BL42" s="5" t="s">
        <v>139</v>
      </c>
      <c r="BM42" s="5" t="s">
        <v>225</v>
      </c>
      <c r="BN42" s="5" t="s">
        <v>792</v>
      </c>
      <c r="BO42" s="27" t="b">
        <v>1</v>
      </c>
      <c r="BP42" s="27" t="b">
        <v>1</v>
      </c>
      <c r="BQ42" s="27" t="b">
        <v>1</v>
      </c>
      <c r="BR42" s="27" t="b">
        <v>0</v>
      </c>
      <c r="BS42" s="27" t="b">
        <v>1</v>
      </c>
      <c r="BT42" s="27" t="b">
        <v>0</v>
      </c>
      <c r="BU42" s="27" t="b">
        <v>1</v>
      </c>
      <c r="BV42" s="27" t="b">
        <v>0</v>
      </c>
      <c r="BW42" s="5" t="s">
        <v>793</v>
      </c>
      <c r="BX42" s="5">
        <v>0</v>
      </c>
      <c r="BY42" s="5" t="s">
        <v>225</v>
      </c>
      <c r="CY42" s="26"/>
      <c r="CZ42" s="5" t="s">
        <v>794</v>
      </c>
      <c r="DB42" s="5" t="s">
        <v>795</v>
      </c>
      <c r="DC42" s="5" t="s">
        <v>134</v>
      </c>
      <c r="DD42" s="5" t="s">
        <v>798</v>
      </c>
      <c r="DE42" s="7">
        <f t="shared" si="1"/>
        <v>114</v>
      </c>
      <c r="DF42" s="13" t="s">
        <v>799</v>
      </c>
      <c r="DG42" s="7" t="s">
        <v>239</v>
      </c>
      <c r="DH42" s="5" t="s">
        <v>240</v>
      </c>
      <c r="DI42" s="9" t="s">
        <v>139</v>
      </c>
      <c r="DJ42" s="5" t="s">
        <v>139</v>
      </c>
      <c r="DK42" s="7" t="s">
        <v>143</v>
      </c>
      <c r="DL42" s="7" t="s">
        <v>263</v>
      </c>
      <c r="DM42" s="5" t="b">
        <v>1</v>
      </c>
      <c r="DN42" s="5" t="b">
        <v>1</v>
      </c>
      <c r="DO42" s="5" t="b">
        <v>1</v>
      </c>
      <c r="DP42" s="5" t="b">
        <v>0</v>
      </c>
      <c r="DQ42" s="5" t="b">
        <v>1</v>
      </c>
      <c r="DR42" s="5" t="b">
        <v>0</v>
      </c>
      <c r="DS42" s="5" t="b">
        <v>1</v>
      </c>
      <c r="DT42" s="5" t="b">
        <v>1</v>
      </c>
      <c r="DU42" s="7" t="s">
        <v>142</v>
      </c>
      <c r="DW42" s="7" t="s">
        <v>143</v>
      </c>
      <c r="DX42" s="6"/>
    </row>
    <row r="43" spans="1:128" ht="330">
      <c r="A43" s="5" t="s">
        <v>800</v>
      </c>
      <c r="B43" s="5" t="s">
        <v>110</v>
      </c>
      <c r="C43" s="5" t="s">
        <v>221</v>
      </c>
      <c r="D43" s="5" t="s">
        <v>801</v>
      </c>
      <c r="E43" s="5" t="s">
        <v>223</v>
      </c>
      <c r="G43" s="5" t="s">
        <v>225</v>
      </c>
      <c r="H43" s="5" t="s">
        <v>225</v>
      </c>
      <c r="I43" s="5" t="s">
        <v>802</v>
      </c>
      <c r="J43" s="5" t="s">
        <v>227</v>
      </c>
      <c r="K43" s="5" t="s">
        <v>793</v>
      </c>
      <c r="L43" s="5" t="s">
        <v>154</v>
      </c>
      <c r="N43" s="5" t="s">
        <v>229</v>
      </c>
      <c r="O43" s="5" t="s">
        <v>225</v>
      </c>
      <c r="P43" s="5" t="s">
        <v>111</v>
      </c>
      <c r="Q43" s="5" t="s">
        <v>225</v>
      </c>
      <c r="R43" s="5" t="s">
        <v>225</v>
      </c>
      <c r="AC43" s="5" t="s">
        <v>225</v>
      </c>
      <c r="AD43" s="6"/>
      <c r="AE43" s="6"/>
      <c r="AF43" s="5" t="s">
        <v>803</v>
      </c>
      <c r="AG43" s="5" t="s">
        <v>804</v>
      </c>
      <c r="AH43" s="5" t="s">
        <v>804</v>
      </c>
      <c r="AI43" s="5" t="s">
        <v>805</v>
      </c>
      <c r="AJ43" s="5" t="s">
        <v>397</v>
      </c>
      <c r="AK43" s="5" t="s">
        <v>797</v>
      </c>
      <c r="AM43" s="5" t="b">
        <v>1</v>
      </c>
      <c r="AN43" s="5" t="b">
        <v>0</v>
      </c>
      <c r="AO43" s="5" t="b">
        <v>0</v>
      </c>
      <c r="AQ43" s="5" t="b">
        <v>1</v>
      </c>
      <c r="AR43" s="5" t="b">
        <v>1</v>
      </c>
      <c r="AS43" s="5" t="b">
        <v>1</v>
      </c>
      <c r="AT43" s="5" t="b">
        <v>0</v>
      </c>
      <c r="AU43" s="5" t="b">
        <v>1</v>
      </c>
      <c r="AV43" s="5" t="b">
        <v>0</v>
      </c>
      <c r="AW43" s="5" t="b">
        <v>1</v>
      </c>
      <c r="AX43" s="5" t="b">
        <v>0</v>
      </c>
      <c r="AY43" s="5">
        <v>3</v>
      </c>
      <c r="AZ43" s="5" t="s">
        <v>197</v>
      </c>
      <c r="BB43" s="26"/>
      <c r="BC43" s="5" t="s">
        <v>803</v>
      </c>
      <c r="BD43" s="5" t="s">
        <v>804</v>
      </c>
      <c r="BE43" s="5" t="s">
        <v>221</v>
      </c>
      <c r="BF43" s="5" t="s">
        <v>801</v>
      </c>
      <c r="BG43" s="5" t="s">
        <v>223</v>
      </c>
      <c r="BH43" s="5" t="s">
        <v>235</v>
      </c>
      <c r="BI43" s="5">
        <v>0</v>
      </c>
      <c r="BJ43" s="5" t="s">
        <v>139</v>
      </c>
      <c r="BK43" s="5" t="s">
        <v>225</v>
      </c>
      <c r="BL43" s="5" t="s">
        <v>139</v>
      </c>
      <c r="BM43" s="5" t="s">
        <v>225</v>
      </c>
      <c r="BN43" s="5" t="s">
        <v>802</v>
      </c>
      <c r="BO43" s="27" t="b">
        <v>1</v>
      </c>
      <c r="BP43" s="27" t="b">
        <v>1</v>
      </c>
      <c r="BQ43" s="27" t="b">
        <v>1</v>
      </c>
      <c r="BR43" s="27" t="b">
        <v>0</v>
      </c>
      <c r="BS43" s="27" t="b">
        <v>1</v>
      </c>
      <c r="BT43" s="27" t="b">
        <v>0</v>
      </c>
      <c r="BU43" s="27" t="b">
        <v>1</v>
      </c>
      <c r="BV43" s="27" t="b">
        <v>0</v>
      </c>
      <c r="BW43" s="5" t="s">
        <v>793</v>
      </c>
      <c r="BX43" s="5">
        <v>0</v>
      </c>
      <c r="BY43" s="5" t="s">
        <v>225</v>
      </c>
      <c r="CY43" s="26"/>
      <c r="CZ43" s="5" t="s">
        <v>803</v>
      </c>
      <c r="DB43" s="5" t="s">
        <v>804</v>
      </c>
      <c r="DC43" s="5" t="s">
        <v>134</v>
      </c>
      <c r="DD43" s="5" t="s">
        <v>801</v>
      </c>
      <c r="DE43" s="7">
        <f t="shared" si="1"/>
        <v>105</v>
      </c>
      <c r="DF43" s="13" t="s">
        <v>799</v>
      </c>
      <c r="DG43" s="7" t="s">
        <v>239</v>
      </c>
      <c r="DH43" s="5" t="s">
        <v>240</v>
      </c>
      <c r="DI43" s="9" t="s">
        <v>139</v>
      </c>
      <c r="DJ43" s="5" t="s">
        <v>139</v>
      </c>
      <c r="DK43" s="7" t="s">
        <v>143</v>
      </c>
      <c r="DL43" s="7" t="s">
        <v>263</v>
      </c>
      <c r="DM43" s="5" t="b">
        <v>1</v>
      </c>
      <c r="DN43" s="5" t="b">
        <v>1</v>
      </c>
      <c r="DO43" s="5" t="b">
        <v>1</v>
      </c>
      <c r="DP43" s="5" t="b">
        <v>0</v>
      </c>
      <c r="DQ43" s="5" t="b">
        <v>1</v>
      </c>
      <c r="DR43" s="5" t="b">
        <v>0</v>
      </c>
      <c r="DS43" s="5" t="b">
        <v>1</v>
      </c>
      <c r="DT43" s="5" t="b">
        <v>1</v>
      </c>
      <c r="DU43" s="7" t="s">
        <v>142</v>
      </c>
      <c r="DW43" s="7" t="s">
        <v>143</v>
      </c>
      <c r="DX43" s="6"/>
    </row>
    <row r="44" spans="1:128" ht="330">
      <c r="A44" s="5" t="s">
        <v>806</v>
      </c>
      <c r="B44" s="5" t="s">
        <v>110</v>
      </c>
      <c r="C44" s="5" t="s">
        <v>221</v>
      </c>
      <c r="D44" s="5" t="s">
        <v>807</v>
      </c>
      <c r="E44" s="5" t="s">
        <v>223</v>
      </c>
      <c r="G44" s="5" t="s">
        <v>225</v>
      </c>
      <c r="H44" s="5" t="s">
        <v>225</v>
      </c>
      <c r="I44" s="5" t="s">
        <v>802</v>
      </c>
      <c r="J44" s="5" t="s">
        <v>227</v>
      </c>
      <c r="K44" s="5" t="s">
        <v>793</v>
      </c>
      <c r="L44" s="5" t="s">
        <v>154</v>
      </c>
      <c r="N44" s="5" t="s">
        <v>229</v>
      </c>
      <c r="O44" s="5" t="s">
        <v>225</v>
      </c>
      <c r="P44" s="5" t="s">
        <v>111</v>
      </c>
      <c r="Q44" s="5" t="s">
        <v>225</v>
      </c>
      <c r="R44" s="5" t="s">
        <v>225</v>
      </c>
      <c r="AC44" s="5" t="s">
        <v>225</v>
      </c>
      <c r="AD44" s="6"/>
      <c r="AE44" s="6"/>
      <c r="AF44" s="5" t="s">
        <v>808</v>
      </c>
      <c r="AG44" s="5" t="s">
        <v>809</v>
      </c>
      <c r="AH44" s="5" t="s">
        <v>809</v>
      </c>
      <c r="AI44" s="5" t="s">
        <v>810</v>
      </c>
      <c r="AJ44" s="5" t="s">
        <v>397</v>
      </c>
      <c r="AK44" s="5" t="s">
        <v>797</v>
      </c>
      <c r="AM44" s="5" t="b">
        <v>1</v>
      </c>
      <c r="AN44" s="5" t="b">
        <v>0</v>
      </c>
      <c r="AO44" s="5" t="b">
        <v>0</v>
      </c>
      <c r="AQ44" s="5" t="b">
        <v>1</v>
      </c>
      <c r="AR44" s="5" t="b">
        <v>1</v>
      </c>
      <c r="AS44" s="5" t="b">
        <v>1</v>
      </c>
      <c r="AT44" s="5" t="b">
        <v>0</v>
      </c>
      <c r="AU44" s="5" t="b">
        <v>1</v>
      </c>
      <c r="AV44" s="5" t="b">
        <v>0</v>
      </c>
      <c r="AW44" s="5" t="b">
        <v>1</v>
      </c>
      <c r="AX44" s="5" t="b">
        <v>0</v>
      </c>
      <c r="AY44" s="5">
        <v>3</v>
      </c>
      <c r="AZ44" s="5" t="s">
        <v>197</v>
      </c>
      <c r="BB44" s="26"/>
      <c r="BC44" s="5" t="s">
        <v>808</v>
      </c>
      <c r="BD44" s="5" t="s">
        <v>809</v>
      </c>
      <c r="BE44" s="5" t="s">
        <v>221</v>
      </c>
      <c r="BF44" s="5" t="s">
        <v>807</v>
      </c>
      <c r="BG44" s="5" t="s">
        <v>223</v>
      </c>
      <c r="BH44" s="5" t="s">
        <v>235</v>
      </c>
      <c r="BI44" s="5">
        <v>0</v>
      </c>
      <c r="BJ44" s="5" t="s">
        <v>139</v>
      </c>
      <c r="BK44" s="5" t="s">
        <v>225</v>
      </c>
      <c r="BL44" s="5" t="s">
        <v>139</v>
      </c>
      <c r="BM44" s="5" t="s">
        <v>225</v>
      </c>
      <c r="BN44" s="5" t="s">
        <v>802</v>
      </c>
      <c r="BO44" s="27" t="b">
        <v>1</v>
      </c>
      <c r="BP44" s="27" t="b">
        <v>1</v>
      </c>
      <c r="BQ44" s="27" t="b">
        <v>1</v>
      </c>
      <c r="BR44" s="27" t="b">
        <v>0</v>
      </c>
      <c r="BS44" s="27" t="b">
        <v>1</v>
      </c>
      <c r="BT44" s="27" t="b">
        <v>0</v>
      </c>
      <c r="BU44" s="27" t="b">
        <v>1</v>
      </c>
      <c r="BV44" s="27" t="b">
        <v>0</v>
      </c>
      <c r="BW44" s="5" t="s">
        <v>793</v>
      </c>
      <c r="BX44" s="5">
        <v>0</v>
      </c>
      <c r="BY44" s="5" t="s">
        <v>225</v>
      </c>
      <c r="CY44" s="26"/>
      <c r="CZ44" s="5" t="s">
        <v>811</v>
      </c>
      <c r="DB44" s="5" t="s">
        <v>809</v>
      </c>
      <c r="DC44" s="5" t="s">
        <v>134</v>
      </c>
      <c r="DD44" s="5" t="s">
        <v>807</v>
      </c>
      <c r="DE44" s="7">
        <f t="shared" si="1"/>
        <v>104</v>
      </c>
      <c r="DF44" s="13" t="s">
        <v>799</v>
      </c>
      <c r="DG44" s="7" t="s">
        <v>239</v>
      </c>
      <c r="DH44" s="5" t="s">
        <v>240</v>
      </c>
      <c r="DI44" s="9" t="s">
        <v>139</v>
      </c>
      <c r="DJ44" s="5" t="s">
        <v>139</v>
      </c>
      <c r="DK44" s="7" t="s">
        <v>143</v>
      </c>
      <c r="DL44" s="7" t="s">
        <v>263</v>
      </c>
      <c r="DM44" s="5" t="b">
        <v>1</v>
      </c>
      <c r="DN44" s="5" t="b">
        <v>1</v>
      </c>
      <c r="DO44" s="5" t="b">
        <v>1</v>
      </c>
      <c r="DP44" s="5" t="b">
        <v>0</v>
      </c>
      <c r="DQ44" s="5" t="b">
        <v>1</v>
      </c>
      <c r="DR44" s="5" t="b">
        <v>0</v>
      </c>
      <c r="DS44" s="5" t="b">
        <v>1</v>
      </c>
      <c r="DT44" s="5" t="b">
        <v>1</v>
      </c>
      <c r="DU44" s="7" t="s">
        <v>142</v>
      </c>
      <c r="DW44" s="7" t="s">
        <v>143</v>
      </c>
      <c r="DX44" s="6"/>
    </row>
    <row r="45" spans="1:128" ht="409.6">
      <c r="A45" s="5" t="s">
        <v>812</v>
      </c>
      <c r="B45" s="5" t="s">
        <v>110</v>
      </c>
      <c r="P45" s="5" t="s">
        <v>111</v>
      </c>
      <c r="Q45" s="5" t="s">
        <v>813</v>
      </c>
      <c r="R45" s="5" t="s">
        <v>814</v>
      </c>
      <c r="S45" s="5" t="s">
        <v>815</v>
      </c>
      <c r="T45" s="5" t="s">
        <v>816</v>
      </c>
      <c r="U45" s="5" t="s">
        <v>817</v>
      </c>
      <c r="V45" s="5" t="s">
        <v>818</v>
      </c>
      <c r="W45" s="5" t="s">
        <v>819</v>
      </c>
      <c r="X45" s="5" t="s">
        <v>820</v>
      </c>
      <c r="Y45" s="5" t="s">
        <v>821</v>
      </c>
      <c r="Z45" s="5" t="s">
        <v>822</v>
      </c>
      <c r="AA45" s="5" t="s">
        <v>823</v>
      </c>
      <c r="AC45" s="5" t="s">
        <v>143</v>
      </c>
      <c r="AD45" s="6"/>
      <c r="AE45" s="6"/>
      <c r="AF45" s="5" t="s">
        <v>824</v>
      </c>
      <c r="AG45" s="5" t="s">
        <v>825</v>
      </c>
      <c r="AH45" s="5" t="e">
        <v>#N/A</v>
      </c>
      <c r="AI45" s="5" t="e">
        <v>#N/A</v>
      </c>
      <c r="AJ45" s="5" t="e">
        <v>#N/A</v>
      </c>
      <c r="AK45" s="5" t="e">
        <v>#N/A</v>
      </c>
      <c r="AM45" s="5" t="b">
        <v>1</v>
      </c>
      <c r="AN45" s="5" t="b">
        <v>1</v>
      </c>
      <c r="AO45" s="5" t="b">
        <v>1</v>
      </c>
      <c r="AQ45" s="5" t="b">
        <v>1</v>
      </c>
      <c r="AR45" s="5" t="b">
        <v>1</v>
      </c>
      <c r="AS45" s="5" t="b">
        <v>1</v>
      </c>
      <c r="AT45" s="5" t="b">
        <v>0</v>
      </c>
      <c r="AU45" s="5" t="b">
        <v>1</v>
      </c>
      <c r="AV45" s="5" t="b">
        <v>0</v>
      </c>
      <c r="AW45" s="5" t="b">
        <v>0</v>
      </c>
      <c r="AX45" s="5" t="b">
        <v>0</v>
      </c>
      <c r="AY45" s="5">
        <v>4</v>
      </c>
      <c r="AZ45" s="5" t="s">
        <v>130</v>
      </c>
      <c r="BB45" s="26"/>
      <c r="BC45" s="5" t="s">
        <v>824</v>
      </c>
      <c r="BD45" s="5" t="s">
        <v>825</v>
      </c>
      <c r="BE45" s="5" t="s">
        <v>813</v>
      </c>
      <c r="BF45" s="5" t="s">
        <v>814</v>
      </c>
      <c r="BG45" s="5" t="s">
        <v>815</v>
      </c>
      <c r="BH45" s="5" t="s">
        <v>160</v>
      </c>
      <c r="BI45" s="5" t="s">
        <v>816</v>
      </c>
      <c r="BJ45" s="5" t="s">
        <v>132</v>
      </c>
      <c r="BK45" s="5" t="s">
        <v>818</v>
      </c>
      <c r="BL45" s="5" t="s">
        <v>139</v>
      </c>
      <c r="BM45" s="5" t="s">
        <v>817</v>
      </c>
      <c r="BN45" s="5" t="s">
        <v>819</v>
      </c>
      <c r="BO45" s="27" t="b">
        <v>1</v>
      </c>
      <c r="BP45" s="27" t="b">
        <v>1</v>
      </c>
      <c r="BQ45" s="27" t="b">
        <v>1</v>
      </c>
      <c r="BR45" s="27" t="b">
        <v>0</v>
      </c>
      <c r="BS45" s="27" t="b">
        <v>1</v>
      </c>
      <c r="BT45" s="27" t="b">
        <v>0</v>
      </c>
      <c r="BU45" s="27" t="b">
        <v>0</v>
      </c>
      <c r="BV45" s="27" t="b">
        <v>0</v>
      </c>
      <c r="BW45" s="5" t="s">
        <v>821</v>
      </c>
      <c r="BX45" s="5" t="s">
        <v>823</v>
      </c>
      <c r="BY45" s="5" t="s">
        <v>143</v>
      </c>
      <c r="CY45" s="26"/>
      <c r="CZ45" s="30" t="s">
        <v>826</v>
      </c>
      <c r="DA45" s="5" t="b">
        <f>IF(RIGHT(CZ45,1)= " ",TRUE,FALSE)</f>
        <v>0</v>
      </c>
      <c r="DB45" s="5" t="s">
        <v>827</v>
      </c>
      <c r="DC45" s="5" t="s">
        <v>134</v>
      </c>
      <c r="DD45" s="6" t="s">
        <v>814</v>
      </c>
      <c r="DE45" s="7">
        <f t="shared" si="1"/>
        <v>630</v>
      </c>
      <c r="DF45" s="7" t="s">
        <v>828</v>
      </c>
      <c r="DG45" s="7" t="s">
        <v>137</v>
      </c>
      <c r="DH45" s="5" t="s">
        <v>138</v>
      </c>
      <c r="DI45" s="8" t="s">
        <v>132</v>
      </c>
      <c r="DJ45" s="5" t="s">
        <v>139</v>
      </c>
      <c r="DK45" s="7" t="s">
        <v>285</v>
      </c>
      <c r="DL45" s="7" t="s">
        <v>829</v>
      </c>
      <c r="DM45" s="5" t="b">
        <v>1</v>
      </c>
      <c r="DN45" s="5" t="b">
        <v>1</v>
      </c>
      <c r="DO45" s="5" t="b">
        <v>1</v>
      </c>
      <c r="DP45" s="5" t="b">
        <v>0</v>
      </c>
      <c r="DQ45" s="5" t="b">
        <v>1</v>
      </c>
      <c r="DR45" s="5" t="b">
        <v>0</v>
      </c>
      <c r="DS45" s="5" t="b">
        <v>0</v>
      </c>
      <c r="DT45" s="5" t="b">
        <v>0</v>
      </c>
      <c r="DU45" s="7" t="s">
        <v>142</v>
      </c>
      <c r="DV45" s="13" t="s">
        <v>830</v>
      </c>
      <c r="DW45" s="7" t="s">
        <v>143</v>
      </c>
      <c r="DX45" s="5" t="s">
        <v>831</v>
      </c>
    </row>
    <row r="46" spans="1:128" ht="409.6">
      <c r="A46" s="5" t="s">
        <v>832</v>
      </c>
      <c r="B46" s="5" t="s">
        <v>110</v>
      </c>
      <c r="C46" s="5" t="s">
        <v>221</v>
      </c>
      <c r="D46" s="5" t="s">
        <v>833</v>
      </c>
      <c r="E46" s="5" t="s">
        <v>749</v>
      </c>
      <c r="G46" s="5" t="s">
        <v>834</v>
      </c>
      <c r="H46" s="5" t="s">
        <v>621</v>
      </c>
      <c r="I46" s="5" t="s">
        <v>835</v>
      </c>
      <c r="J46" s="5" t="s">
        <v>623</v>
      </c>
      <c r="K46" s="5" t="s">
        <v>836</v>
      </c>
      <c r="L46" s="5" t="s">
        <v>276</v>
      </c>
      <c r="N46" s="5" t="s">
        <v>837</v>
      </c>
      <c r="O46" s="5" t="s">
        <v>838</v>
      </c>
      <c r="P46" s="5" t="s">
        <v>111</v>
      </c>
      <c r="AD46" s="6"/>
      <c r="AE46" s="6"/>
      <c r="AF46" s="5" t="s">
        <v>839</v>
      </c>
      <c r="AG46" s="5" t="s">
        <v>840</v>
      </c>
      <c r="AH46" s="5" t="s">
        <v>840</v>
      </c>
      <c r="AI46" s="5" t="s">
        <v>841</v>
      </c>
      <c r="AJ46" s="5" t="s">
        <v>127</v>
      </c>
      <c r="AK46" s="5" t="s">
        <v>842</v>
      </c>
      <c r="AM46" s="5" t="b">
        <v>0</v>
      </c>
      <c r="AN46" s="5" t="b">
        <v>0</v>
      </c>
      <c r="AO46" s="5" t="b">
        <v>1</v>
      </c>
      <c r="AQ46" s="5" t="b">
        <v>1</v>
      </c>
      <c r="AR46" s="5" t="b">
        <v>1</v>
      </c>
      <c r="AS46" s="5" t="b">
        <v>0</v>
      </c>
      <c r="AT46" s="5" t="b">
        <v>1</v>
      </c>
      <c r="AU46" s="5" t="b">
        <v>1</v>
      </c>
      <c r="AV46" s="5" t="b">
        <v>0</v>
      </c>
      <c r="AW46" s="5" t="b">
        <v>0</v>
      </c>
      <c r="AX46" s="5" t="b">
        <v>0</v>
      </c>
      <c r="AY46" s="5">
        <v>4</v>
      </c>
      <c r="AZ46" s="5" t="s">
        <v>197</v>
      </c>
      <c r="BB46" s="26"/>
      <c r="BC46" s="5" t="s">
        <v>839</v>
      </c>
      <c r="BD46" s="5" t="s">
        <v>840</v>
      </c>
      <c r="BE46" s="5" t="s">
        <v>221</v>
      </c>
      <c r="BF46" s="5" t="s">
        <v>833</v>
      </c>
      <c r="BG46" s="5" t="s">
        <v>749</v>
      </c>
      <c r="BH46" s="5" t="s">
        <v>160</v>
      </c>
      <c r="BI46" s="5">
        <v>0</v>
      </c>
      <c r="BJ46" s="5" t="s">
        <v>139</v>
      </c>
      <c r="BK46" s="5" t="s">
        <v>621</v>
      </c>
      <c r="BL46" s="5" t="s">
        <v>139</v>
      </c>
      <c r="BM46" s="5" t="s">
        <v>834</v>
      </c>
      <c r="BN46" s="5" t="s">
        <v>835</v>
      </c>
      <c r="BO46" s="27" t="b">
        <v>1</v>
      </c>
      <c r="BP46" s="27" t="b">
        <v>1</v>
      </c>
      <c r="BQ46" s="27" t="b">
        <v>0</v>
      </c>
      <c r="BR46" s="27" t="b">
        <v>1</v>
      </c>
      <c r="BS46" s="27" t="b">
        <v>1</v>
      </c>
      <c r="BT46" s="27" t="b">
        <v>0</v>
      </c>
      <c r="BU46" s="27" t="b">
        <v>0</v>
      </c>
      <c r="BV46" s="27" t="b">
        <v>0</v>
      </c>
      <c r="BW46" s="5" t="s">
        <v>836</v>
      </c>
      <c r="BX46" s="5">
        <v>0</v>
      </c>
      <c r="BY46" s="5" t="s">
        <v>838</v>
      </c>
      <c r="CY46" s="26"/>
      <c r="CZ46" s="5" t="s">
        <v>843</v>
      </c>
      <c r="DB46" s="5" t="s">
        <v>840</v>
      </c>
      <c r="DC46" s="5" t="s">
        <v>134</v>
      </c>
      <c r="DD46" s="6" t="s">
        <v>833</v>
      </c>
      <c r="DE46" s="7">
        <f t="shared" si="1"/>
        <v>747</v>
      </c>
      <c r="DF46" s="7" t="s">
        <v>844</v>
      </c>
      <c r="DG46" s="7" t="s">
        <v>137</v>
      </c>
      <c r="DH46" s="5" t="s">
        <v>138</v>
      </c>
      <c r="DI46" s="9" t="s">
        <v>139</v>
      </c>
      <c r="DJ46" s="5" t="s">
        <v>139</v>
      </c>
      <c r="DK46" s="7" t="s">
        <v>143</v>
      </c>
      <c r="DL46" s="7" t="s">
        <v>547</v>
      </c>
      <c r="DM46" s="5" t="b">
        <v>1</v>
      </c>
      <c r="DN46" s="5" t="b">
        <v>1</v>
      </c>
      <c r="DO46" s="5" t="b">
        <v>1</v>
      </c>
      <c r="DP46" s="5" t="b">
        <v>0</v>
      </c>
      <c r="DQ46" s="5" t="b">
        <v>1</v>
      </c>
      <c r="DR46" s="5" t="b">
        <v>0</v>
      </c>
      <c r="DS46" s="5" t="b">
        <v>0</v>
      </c>
      <c r="DT46" s="5" t="b">
        <v>0</v>
      </c>
      <c r="DU46" s="7" t="s">
        <v>142</v>
      </c>
      <c r="DW46" s="7" t="s">
        <v>143</v>
      </c>
      <c r="DX46" s="5" t="s">
        <v>633</v>
      </c>
    </row>
    <row r="47" spans="1:128" ht="409.6">
      <c r="A47" s="5" t="s">
        <v>845</v>
      </c>
      <c r="B47" s="5" t="s">
        <v>110</v>
      </c>
      <c r="P47" s="5" t="s">
        <v>111</v>
      </c>
      <c r="Q47" s="5" t="s">
        <v>813</v>
      </c>
      <c r="R47" s="5" t="s">
        <v>814</v>
      </c>
      <c r="S47" s="5" t="s">
        <v>815</v>
      </c>
      <c r="T47" s="5" t="s">
        <v>816</v>
      </c>
      <c r="U47" s="5" t="s">
        <v>817</v>
      </c>
      <c r="V47" s="5" t="s">
        <v>818</v>
      </c>
      <c r="W47" s="5" t="s">
        <v>819</v>
      </c>
      <c r="X47" s="5" t="s">
        <v>820</v>
      </c>
      <c r="Y47" s="5" t="s">
        <v>821</v>
      </c>
      <c r="Z47" s="5" t="s">
        <v>822</v>
      </c>
      <c r="AA47" s="5" t="s">
        <v>823</v>
      </c>
      <c r="AC47" s="5" t="s">
        <v>143</v>
      </c>
      <c r="AD47" s="6"/>
      <c r="AE47" s="6"/>
      <c r="AF47" s="5" t="s">
        <v>846</v>
      </c>
      <c r="AG47" s="5" t="s">
        <v>847</v>
      </c>
      <c r="AH47" s="5" t="s">
        <v>847</v>
      </c>
      <c r="AI47" s="5" t="s">
        <v>848</v>
      </c>
      <c r="AJ47" s="5" t="s">
        <v>127</v>
      </c>
      <c r="AK47" s="5" t="s">
        <v>849</v>
      </c>
      <c r="AM47" s="5" t="b">
        <v>1</v>
      </c>
      <c r="AN47" s="5" t="b">
        <v>1</v>
      </c>
      <c r="AO47" s="5" t="b">
        <v>1</v>
      </c>
      <c r="AQ47" s="5" t="b">
        <v>1</v>
      </c>
      <c r="AR47" s="5" t="b">
        <v>1</v>
      </c>
      <c r="AS47" s="5" t="b">
        <v>1</v>
      </c>
      <c r="AT47" s="5" t="b">
        <v>0</v>
      </c>
      <c r="AU47" s="5" t="b">
        <v>1</v>
      </c>
      <c r="AV47" s="5" t="b">
        <v>0</v>
      </c>
      <c r="AW47" s="5" t="b">
        <v>0</v>
      </c>
      <c r="AX47" s="5" t="b">
        <v>0</v>
      </c>
      <c r="AY47" s="5">
        <v>4</v>
      </c>
      <c r="AZ47" s="5" t="s">
        <v>130</v>
      </c>
      <c r="BB47" s="26"/>
      <c r="BC47" s="5" t="s">
        <v>846</v>
      </c>
      <c r="BD47" s="5" t="s">
        <v>847</v>
      </c>
      <c r="BE47" s="5" t="s">
        <v>813</v>
      </c>
      <c r="BF47" s="5" t="s">
        <v>814</v>
      </c>
      <c r="BG47" s="5" t="s">
        <v>815</v>
      </c>
      <c r="BH47" s="5" t="s">
        <v>160</v>
      </c>
      <c r="BI47" s="5" t="s">
        <v>816</v>
      </c>
      <c r="BJ47" s="5" t="s">
        <v>132</v>
      </c>
      <c r="BK47" s="5" t="s">
        <v>818</v>
      </c>
      <c r="BL47" s="5" t="s">
        <v>139</v>
      </c>
      <c r="BM47" s="5" t="s">
        <v>817</v>
      </c>
      <c r="BN47" s="5" t="s">
        <v>819</v>
      </c>
      <c r="BO47" s="27" t="b">
        <v>1</v>
      </c>
      <c r="BP47" s="27" t="b">
        <v>1</v>
      </c>
      <c r="BQ47" s="27" t="b">
        <v>1</v>
      </c>
      <c r="BR47" s="27" t="b">
        <v>0</v>
      </c>
      <c r="BS47" s="27" t="b">
        <v>1</v>
      </c>
      <c r="BT47" s="27" t="b">
        <v>0</v>
      </c>
      <c r="BU47" s="27" t="b">
        <v>0</v>
      </c>
      <c r="BV47" s="27" t="b">
        <v>0</v>
      </c>
      <c r="BW47" s="5" t="s">
        <v>821</v>
      </c>
      <c r="BX47" s="5" t="s">
        <v>823</v>
      </c>
      <c r="BY47" s="5" t="s">
        <v>143</v>
      </c>
      <c r="CY47" s="26"/>
      <c r="CZ47" s="5" t="s">
        <v>850</v>
      </c>
      <c r="DA47" s="5" t="b">
        <f t="shared" ref="DA47:DA58" si="2">IF(RIGHT(CZ47,1)= " ",TRUE,FALSE)</f>
        <v>0</v>
      </c>
      <c r="DB47" s="5" t="s">
        <v>847</v>
      </c>
      <c r="DC47" s="5" t="s">
        <v>134</v>
      </c>
      <c r="DD47" s="6" t="s">
        <v>814</v>
      </c>
      <c r="DE47" s="7">
        <f t="shared" si="1"/>
        <v>630</v>
      </c>
      <c r="DF47" s="7" t="s">
        <v>828</v>
      </c>
      <c r="DG47" s="7" t="s">
        <v>137</v>
      </c>
      <c r="DH47" s="5" t="s">
        <v>138</v>
      </c>
      <c r="DI47" s="8" t="s">
        <v>132</v>
      </c>
      <c r="DJ47" s="5" t="s">
        <v>139</v>
      </c>
      <c r="DK47" s="7" t="s">
        <v>285</v>
      </c>
      <c r="DL47" s="7" t="s">
        <v>829</v>
      </c>
      <c r="DM47" s="5" t="b">
        <v>1</v>
      </c>
      <c r="DN47" s="5" t="b">
        <v>1</v>
      </c>
      <c r="DO47" s="5" t="b">
        <v>1</v>
      </c>
      <c r="DP47" s="5" t="b">
        <v>0</v>
      </c>
      <c r="DQ47" s="5" t="b">
        <v>1</v>
      </c>
      <c r="DR47" s="5" t="b">
        <v>0</v>
      </c>
      <c r="DS47" s="5" t="b">
        <v>0</v>
      </c>
      <c r="DT47" s="5" t="b">
        <v>0</v>
      </c>
      <c r="DU47" s="7" t="s">
        <v>142</v>
      </c>
      <c r="DV47" s="13" t="s">
        <v>830</v>
      </c>
      <c r="DW47" s="7" t="s">
        <v>143</v>
      </c>
      <c r="DX47" s="5" t="s">
        <v>831</v>
      </c>
    </row>
    <row r="48" spans="1:128" ht="409.6">
      <c r="A48" s="5" t="s">
        <v>851</v>
      </c>
      <c r="B48" s="5" t="s">
        <v>110</v>
      </c>
      <c r="P48" s="5" t="s">
        <v>111</v>
      </c>
      <c r="Q48" s="5" t="s">
        <v>813</v>
      </c>
      <c r="R48" s="5" t="s">
        <v>814</v>
      </c>
      <c r="S48" s="5" t="s">
        <v>815</v>
      </c>
      <c r="T48" s="5" t="s">
        <v>816</v>
      </c>
      <c r="U48" s="5" t="s">
        <v>817</v>
      </c>
      <c r="V48" s="5" t="s">
        <v>818</v>
      </c>
      <c r="W48" s="5" t="s">
        <v>819</v>
      </c>
      <c r="X48" s="5" t="s">
        <v>820</v>
      </c>
      <c r="Y48" s="5" t="s">
        <v>821</v>
      </c>
      <c r="Z48" s="5" t="s">
        <v>822</v>
      </c>
      <c r="AA48" s="5" t="s">
        <v>823</v>
      </c>
      <c r="AC48" s="5" t="s">
        <v>143</v>
      </c>
      <c r="AD48" s="6"/>
      <c r="AE48" s="6"/>
      <c r="AF48" s="5" t="s">
        <v>846</v>
      </c>
      <c r="AG48" s="5" t="s">
        <v>852</v>
      </c>
      <c r="AH48" s="5" t="s">
        <v>852</v>
      </c>
      <c r="AI48" s="5" t="s">
        <v>853</v>
      </c>
      <c r="AJ48" s="5" t="s">
        <v>127</v>
      </c>
      <c r="AK48" s="5" t="s">
        <v>849</v>
      </c>
      <c r="AM48" s="5" t="b">
        <v>1</v>
      </c>
      <c r="AN48" s="5" t="b">
        <v>1</v>
      </c>
      <c r="AO48" s="5" t="b">
        <v>1</v>
      </c>
      <c r="AQ48" s="5" t="b">
        <v>1</v>
      </c>
      <c r="AR48" s="5" t="b">
        <v>1</v>
      </c>
      <c r="AS48" s="5" t="b">
        <v>1</v>
      </c>
      <c r="AT48" s="5" t="b">
        <v>0</v>
      </c>
      <c r="AU48" s="5" t="b">
        <v>1</v>
      </c>
      <c r="AV48" s="5" t="b">
        <v>0</v>
      </c>
      <c r="AW48" s="5" t="b">
        <v>0</v>
      </c>
      <c r="AX48" s="5" t="b">
        <v>0</v>
      </c>
      <c r="AY48" s="5">
        <v>4</v>
      </c>
      <c r="AZ48" s="5" t="s">
        <v>130</v>
      </c>
      <c r="BB48" s="26"/>
      <c r="BC48" s="5" t="s">
        <v>846</v>
      </c>
      <c r="BD48" s="5" t="s">
        <v>852</v>
      </c>
      <c r="BE48" s="5" t="s">
        <v>813</v>
      </c>
      <c r="BF48" s="5" t="s">
        <v>814</v>
      </c>
      <c r="BG48" s="5" t="s">
        <v>815</v>
      </c>
      <c r="BH48" s="5" t="s">
        <v>160</v>
      </c>
      <c r="BI48" s="5" t="s">
        <v>816</v>
      </c>
      <c r="BJ48" s="5" t="s">
        <v>132</v>
      </c>
      <c r="BK48" s="5" t="s">
        <v>818</v>
      </c>
      <c r="BL48" s="5" t="s">
        <v>139</v>
      </c>
      <c r="BM48" s="5" t="s">
        <v>817</v>
      </c>
      <c r="BN48" s="5" t="s">
        <v>819</v>
      </c>
      <c r="BO48" s="27" t="b">
        <v>1</v>
      </c>
      <c r="BP48" s="27" t="b">
        <v>1</v>
      </c>
      <c r="BQ48" s="27" t="b">
        <v>1</v>
      </c>
      <c r="BR48" s="27" t="b">
        <v>0</v>
      </c>
      <c r="BS48" s="27" t="b">
        <v>1</v>
      </c>
      <c r="BT48" s="27" t="b">
        <v>0</v>
      </c>
      <c r="BU48" s="27" t="b">
        <v>0</v>
      </c>
      <c r="BV48" s="27" t="b">
        <v>0</v>
      </c>
      <c r="BW48" s="5" t="s">
        <v>821</v>
      </c>
      <c r="BX48" s="5" t="s">
        <v>823</v>
      </c>
      <c r="BY48" s="5" t="s">
        <v>143</v>
      </c>
      <c r="CY48" s="26"/>
      <c r="CZ48" s="5" t="s">
        <v>854</v>
      </c>
      <c r="DA48" s="5" t="b">
        <f t="shared" si="2"/>
        <v>0</v>
      </c>
      <c r="DB48" s="5" t="s">
        <v>852</v>
      </c>
      <c r="DC48" s="5" t="s">
        <v>134</v>
      </c>
      <c r="DD48" s="6" t="s">
        <v>814</v>
      </c>
      <c r="DE48" s="7">
        <f t="shared" si="1"/>
        <v>630</v>
      </c>
      <c r="DF48" s="7" t="s">
        <v>828</v>
      </c>
      <c r="DG48" s="7" t="s">
        <v>137</v>
      </c>
      <c r="DH48" s="5" t="s">
        <v>138</v>
      </c>
      <c r="DI48" s="8" t="s">
        <v>132</v>
      </c>
      <c r="DJ48" s="5" t="s">
        <v>139</v>
      </c>
      <c r="DK48" s="7" t="s">
        <v>285</v>
      </c>
      <c r="DL48" s="7" t="s">
        <v>829</v>
      </c>
      <c r="DM48" s="5" t="b">
        <v>1</v>
      </c>
      <c r="DN48" s="5" t="b">
        <v>1</v>
      </c>
      <c r="DO48" s="5" t="b">
        <v>1</v>
      </c>
      <c r="DP48" s="5" t="b">
        <v>0</v>
      </c>
      <c r="DQ48" s="5" t="b">
        <v>1</v>
      </c>
      <c r="DR48" s="5" t="b">
        <v>0</v>
      </c>
      <c r="DS48" s="5" t="b">
        <v>0</v>
      </c>
      <c r="DT48" s="5" t="b">
        <v>0</v>
      </c>
      <c r="DU48" s="7" t="s">
        <v>142</v>
      </c>
      <c r="DV48" s="7" t="s">
        <v>830</v>
      </c>
      <c r="DW48" s="7" t="s">
        <v>143</v>
      </c>
      <c r="DX48" s="5" t="s">
        <v>831</v>
      </c>
    </row>
    <row r="49" spans="1:128" ht="409.6">
      <c r="A49" s="5" t="s">
        <v>855</v>
      </c>
      <c r="B49" s="5" t="s">
        <v>110</v>
      </c>
      <c r="P49" s="5" t="s">
        <v>111</v>
      </c>
      <c r="Q49" s="5" t="s">
        <v>813</v>
      </c>
      <c r="R49" s="5" t="s">
        <v>814</v>
      </c>
      <c r="S49" s="5" t="s">
        <v>815</v>
      </c>
      <c r="T49" s="5" t="s">
        <v>816</v>
      </c>
      <c r="U49" s="5" t="s">
        <v>817</v>
      </c>
      <c r="V49" s="5" t="s">
        <v>818</v>
      </c>
      <c r="W49" s="5" t="s">
        <v>819</v>
      </c>
      <c r="X49" s="5" t="s">
        <v>820</v>
      </c>
      <c r="Y49" s="5" t="s">
        <v>821</v>
      </c>
      <c r="Z49" s="5" t="s">
        <v>822</v>
      </c>
      <c r="AA49" s="5" t="s">
        <v>823</v>
      </c>
      <c r="AC49" s="5" t="s">
        <v>143</v>
      </c>
      <c r="AD49" s="6"/>
      <c r="AE49" s="6"/>
      <c r="AF49" s="5" t="s">
        <v>856</v>
      </c>
      <c r="AG49" s="5" t="s">
        <v>857</v>
      </c>
      <c r="AH49" s="5" t="s">
        <v>857</v>
      </c>
      <c r="AI49" s="5" t="s">
        <v>858</v>
      </c>
      <c r="AJ49" s="5" t="s">
        <v>127</v>
      </c>
      <c r="AK49" s="5" t="s">
        <v>849</v>
      </c>
      <c r="AM49" s="5" t="b">
        <v>1</v>
      </c>
      <c r="AN49" s="5" t="b">
        <v>1</v>
      </c>
      <c r="AO49" s="5" t="b">
        <v>1</v>
      </c>
      <c r="AQ49" s="5" t="b">
        <v>1</v>
      </c>
      <c r="AR49" s="5" t="b">
        <v>1</v>
      </c>
      <c r="AS49" s="5" t="b">
        <v>1</v>
      </c>
      <c r="AT49" s="5" t="b">
        <v>0</v>
      </c>
      <c r="AU49" s="5" t="b">
        <v>1</v>
      </c>
      <c r="AV49" s="5" t="b">
        <v>0</v>
      </c>
      <c r="AW49" s="5" t="b">
        <v>0</v>
      </c>
      <c r="AX49" s="5" t="b">
        <v>0</v>
      </c>
      <c r="AY49" s="5">
        <v>4</v>
      </c>
      <c r="AZ49" s="5" t="s">
        <v>130</v>
      </c>
      <c r="BB49" s="26"/>
      <c r="BC49" s="5" t="s">
        <v>856</v>
      </c>
      <c r="BD49" s="5" t="s">
        <v>857</v>
      </c>
      <c r="BE49" s="5" t="s">
        <v>813</v>
      </c>
      <c r="BF49" s="5" t="s">
        <v>814</v>
      </c>
      <c r="BG49" s="5" t="s">
        <v>815</v>
      </c>
      <c r="BH49" s="5" t="s">
        <v>160</v>
      </c>
      <c r="BI49" s="5" t="s">
        <v>816</v>
      </c>
      <c r="BJ49" s="5" t="s">
        <v>132</v>
      </c>
      <c r="BK49" s="5" t="s">
        <v>818</v>
      </c>
      <c r="BL49" s="5" t="s">
        <v>139</v>
      </c>
      <c r="BM49" s="5" t="s">
        <v>817</v>
      </c>
      <c r="BN49" s="5" t="s">
        <v>819</v>
      </c>
      <c r="BO49" s="27" t="b">
        <v>1</v>
      </c>
      <c r="BP49" s="27" t="b">
        <v>1</v>
      </c>
      <c r="BQ49" s="27" t="b">
        <v>1</v>
      </c>
      <c r="BR49" s="27" t="b">
        <v>0</v>
      </c>
      <c r="BS49" s="27" t="b">
        <v>1</v>
      </c>
      <c r="BT49" s="27" t="b">
        <v>0</v>
      </c>
      <c r="BU49" s="27" t="b">
        <v>0</v>
      </c>
      <c r="BV49" s="27" t="b">
        <v>0</v>
      </c>
      <c r="BW49" s="5" t="s">
        <v>821</v>
      </c>
      <c r="BX49" s="5" t="s">
        <v>823</v>
      </c>
      <c r="BY49" s="5" t="s">
        <v>143</v>
      </c>
      <c r="CY49" s="26"/>
      <c r="CZ49" s="5" t="s">
        <v>859</v>
      </c>
      <c r="DA49" s="5" t="b">
        <f t="shared" si="2"/>
        <v>0</v>
      </c>
      <c r="DB49" s="5" t="s">
        <v>857</v>
      </c>
      <c r="DC49" s="5" t="s">
        <v>134</v>
      </c>
      <c r="DD49" s="6" t="s">
        <v>814</v>
      </c>
      <c r="DE49" s="7">
        <f t="shared" si="1"/>
        <v>630</v>
      </c>
      <c r="DF49" s="7" t="s">
        <v>828</v>
      </c>
      <c r="DG49" s="7" t="s">
        <v>137</v>
      </c>
      <c r="DH49" s="5" t="s">
        <v>138</v>
      </c>
      <c r="DI49" s="8" t="s">
        <v>132</v>
      </c>
      <c r="DJ49" s="5" t="s">
        <v>139</v>
      </c>
      <c r="DK49" s="7" t="s">
        <v>285</v>
      </c>
      <c r="DL49" s="7" t="s">
        <v>829</v>
      </c>
      <c r="DM49" s="5" t="b">
        <v>1</v>
      </c>
      <c r="DN49" s="5" t="b">
        <v>1</v>
      </c>
      <c r="DO49" s="5" t="b">
        <v>1</v>
      </c>
      <c r="DP49" s="5" t="b">
        <v>0</v>
      </c>
      <c r="DQ49" s="5" t="b">
        <v>1</v>
      </c>
      <c r="DR49" s="5" t="b">
        <v>0</v>
      </c>
      <c r="DS49" s="5" t="b">
        <v>0</v>
      </c>
      <c r="DT49" s="5" t="b">
        <v>0</v>
      </c>
      <c r="DU49" s="7" t="s">
        <v>142</v>
      </c>
      <c r="DV49" s="7" t="s">
        <v>830</v>
      </c>
      <c r="DW49" s="7" t="s">
        <v>143</v>
      </c>
      <c r="DX49" s="5" t="s">
        <v>831</v>
      </c>
    </row>
    <row r="50" spans="1:128" ht="409.6">
      <c r="A50" s="5" t="s">
        <v>860</v>
      </c>
      <c r="B50" s="5" t="s">
        <v>110</v>
      </c>
      <c r="P50" s="5" t="s">
        <v>111</v>
      </c>
      <c r="Q50" s="5" t="s">
        <v>813</v>
      </c>
      <c r="R50" s="5" t="s">
        <v>814</v>
      </c>
      <c r="S50" s="5" t="s">
        <v>815</v>
      </c>
      <c r="T50" s="5" t="s">
        <v>816</v>
      </c>
      <c r="U50" s="5" t="s">
        <v>817</v>
      </c>
      <c r="V50" s="5" t="s">
        <v>818</v>
      </c>
      <c r="W50" s="5" t="s">
        <v>819</v>
      </c>
      <c r="X50" s="5" t="s">
        <v>820</v>
      </c>
      <c r="Y50" s="5" t="s">
        <v>821</v>
      </c>
      <c r="Z50" s="5" t="s">
        <v>822</v>
      </c>
      <c r="AA50" s="5" t="s">
        <v>823</v>
      </c>
      <c r="AC50" s="5" t="s">
        <v>143</v>
      </c>
      <c r="AD50" s="6"/>
      <c r="AE50" s="6"/>
      <c r="AF50" s="5" t="s">
        <v>861</v>
      </c>
      <c r="AG50" s="5" t="s">
        <v>862</v>
      </c>
      <c r="AH50" s="5" t="s">
        <v>862</v>
      </c>
      <c r="AI50" s="5" t="s">
        <v>863</v>
      </c>
      <c r="AJ50" s="5" t="s">
        <v>127</v>
      </c>
      <c r="AK50" s="5" t="s">
        <v>849</v>
      </c>
      <c r="AM50" s="5" t="b">
        <v>1</v>
      </c>
      <c r="AN50" s="5" t="b">
        <v>1</v>
      </c>
      <c r="AO50" s="5" t="b">
        <v>1</v>
      </c>
      <c r="AQ50" s="5" t="b">
        <v>1</v>
      </c>
      <c r="AR50" s="5" t="b">
        <v>1</v>
      </c>
      <c r="AS50" s="5" t="b">
        <v>1</v>
      </c>
      <c r="AT50" s="5" t="b">
        <v>0</v>
      </c>
      <c r="AU50" s="5" t="b">
        <v>1</v>
      </c>
      <c r="AV50" s="5" t="b">
        <v>0</v>
      </c>
      <c r="AW50" s="5" t="b">
        <v>0</v>
      </c>
      <c r="AX50" s="5" t="b">
        <v>0</v>
      </c>
      <c r="AY50" s="5">
        <v>4</v>
      </c>
      <c r="AZ50" s="5" t="s">
        <v>130</v>
      </c>
      <c r="BB50" s="26"/>
      <c r="BC50" s="5" t="s">
        <v>861</v>
      </c>
      <c r="BD50" s="5" t="s">
        <v>862</v>
      </c>
      <c r="BE50" s="5" t="s">
        <v>813</v>
      </c>
      <c r="BF50" s="5" t="s">
        <v>814</v>
      </c>
      <c r="BG50" s="5" t="s">
        <v>815</v>
      </c>
      <c r="BH50" s="5" t="s">
        <v>160</v>
      </c>
      <c r="BI50" s="5" t="s">
        <v>816</v>
      </c>
      <c r="BJ50" s="5" t="s">
        <v>132</v>
      </c>
      <c r="BK50" s="5" t="s">
        <v>818</v>
      </c>
      <c r="BL50" s="5" t="s">
        <v>139</v>
      </c>
      <c r="BM50" s="5" t="s">
        <v>817</v>
      </c>
      <c r="BN50" s="5" t="s">
        <v>819</v>
      </c>
      <c r="BO50" s="27" t="b">
        <v>1</v>
      </c>
      <c r="BP50" s="27" t="b">
        <v>1</v>
      </c>
      <c r="BQ50" s="27" t="b">
        <v>1</v>
      </c>
      <c r="BR50" s="27" t="b">
        <v>0</v>
      </c>
      <c r="BS50" s="27" t="b">
        <v>1</v>
      </c>
      <c r="BT50" s="27" t="b">
        <v>0</v>
      </c>
      <c r="BU50" s="27" t="b">
        <v>0</v>
      </c>
      <c r="BV50" s="27" t="b">
        <v>0</v>
      </c>
      <c r="BW50" s="5" t="s">
        <v>821</v>
      </c>
      <c r="BX50" s="5" t="s">
        <v>823</v>
      </c>
      <c r="BY50" s="5" t="s">
        <v>143</v>
      </c>
      <c r="CY50" s="26"/>
      <c r="CZ50" s="5" t="s">
        <v>864</v>
      </c>
      <c r="DA50" s="5" t="b">
        <f t="shared" si="2"/>
        <v>0</v>
      </c>
      <c r="DB50" s="5" t="s">
        <v>862</v>
      </c>
      <c r="DC50" s="5" t="s">
        <v>134</v>
      </c>
      <c r="DD50" s="6" t="s">
        <v>814</v>
      </c>
      <c r="DE50" s="7">
        <f t="shared" si="1"/>
        <v>630</v>
      </c>
      <c r="DF50" s="7" t="s">
        <v>828</v>
      </c>
      <c r="DG50" s="7" t="s">
        <v>137</v>
      </c>
      <c r="DH50" s="5" t="s">
        <v>138</v>
      </c>
      <c r="DI50" s="8" t="s">
        <v>132</v>
      </c>
      <c r="DJ50" s="5" t="s">
        <v>139</v>
      </c>
      <c r="DK50" s="7" t="s">
        <v>285</v>
      </c>
      <c r="DL50" s="7" t="s">
        <v>829</v>
      </c>
      <c r="DM50" s="5" t="b">
        <v>1</v>
      </c>
      <c r="DN50" s="5" t="b">
        <v>1</v>
      </c>
      <c r="DO50" s="5" t="b">
        <v>1</v>
      </c>
      <c r="DP50" s="5" t="b">
        <v>0</v>
      </c>
      <c r="DQ50" s="5" t="b">
        <v>1</v>
      </c>
      <c r="DR50" s="5" t="b">
        <v>0</v>
      </c>
      <c r="DS50" s="5" t="b">
        <v>0</v>
      </c>
      <c r="DT50" s="5" t="b">
        <v>0</v>
      </c>
      <c r="DU50" s="7" t="s">
        <v>142</v>
      </c>
      <c r="DV50" s="7" t="s">
        <v>830</v>
      </c>
      <c r="DW50" s="7" t="s">
        <v>143</v>
      </c>
      <c r="DX50" s="5" t="s">
        <v>831</v>
      </c>
    </row>
    <row r="51" spans="1:128" ht="409.6">
      <c r="A51" s="5" t="s">
        <v>865</v>
      </c>
      <c r="B51" s="5" t="s">
        <v>110</v>
      </c>
      <c r="P51" s="5" t="s">
        <v>111</v>
      </c>
      <c r="Q51" s="5" t="s">
        <v>813</v>
      </c>
      <c r="R51" s="5" t="s">
        <v>814</v>
      </c>
      <c r="S51" s="5" t="s">
        <v>815</v>
      </c>
      <c r="T51" s="5" t="s">
        <v>816</v>
      </c>
      <c r="U51" s="5" t="s">
        <v>817</v>
      </c>
      <c r="V51" s="5" t="s">
        <v>818</v>
      </c>
      <c r="W51" s="5" t="s">
        <v>819</v>
      </c>
      <c r="X51" s="5" t="s">
        <v>820</v>
      </c>
      <c r="Y51" s="5" t="s">
        <v>821</v>
      </c>
      <c r="Z51" s="5" t="s">
        <v>822</v>
      </c>
      <c r="AA51" s="5" t="s">
        <v>823</v>
      </c>
      <c r="AC51" s="5" t="s">
        <v>143</v>
      </c>
      <c r="AD51" s="6"/>
      <c r="AE51" s="6"/>
      <c r="AF51" s="5" t="s">
        <v>866</v>
      </c>
      <c r="AG51" s="5" t="s">
        <v>867</v>
      </c>
      <c r="AH51" s="5" t="s">
        <v>867</v>
      </c>
      <c r="AI51" s="5" t="s">
        <v>868</v>
      </c>
      <c r="AJ51" s="5" t="s">
        <v>127</v>
      </c>
      <c r="AK51" s="5" t="s">
        <v>849</v>
      </c>
      <c r="AM51" s="5" t="b">
        <v>1</v>
      </c>
      <c r="AN51" s="5" t="b">
        <v>1</v>
      </c>
      <c r="AO51" s="5" t="b">
        <v>1</v>
      </c>
      <c r="AQ51" s="5" t="b">
        <v>1</v>
      </c>
      <c r="AR51" s="5" t="b">
        <v>1</v>
      </c>
      <c r="AS51" s="5" t="b">
        <v>1</v>
      </c>
      <c r="AT51" s="5" t="b">
        <v>0</v>
      </c>
      <c r="AU51" s="5" t="b">
        <v>1</v>
      </c>
      <c r="AV51" s="5" t="b">
        <v>0</v>
      </c>
      <c r="AW51" s="5" t="b">
        <v>0</v>
      </c>
      <c r="AX51" s="5" t="b">
        <v>0</v>
      </c>
      <c r="AY51" s="5">
        <v>4</v>
      </c>
      <c r="AZ51" s="5" t="s">
        <v>130</v>
      </c>
      <c r="BB51" s="26"/>
      <c r="BC51" s="5" t="s">
        <v>866</v>
      </c>
      <c r="BD51" s="5" t="s">
        <v>867</v>
      </c>
      <c r="BE51" s="5" t="s">
        <v>813</v>
      </c>
      <c r="BF51" s="5" t="s">
        <v>814</v>
      </c>
      <c r="BG51" s="5" t="s">
        <v>815</v>
      </c>
      <c r="BH51" s="5" t="s">
        <v>160</v>
      </c>
      <c r="BI51" s="5" t="s">
        <v>816</v>
      </c>
      <c r="BJ51" s="5" t="s">
        <v>132</v>
      </c>
      <c r="BK51" s="5" t="s">
        <v>818</v>
      </c>
      <c r="BL51" s="5" t="s">
        <v>139</v>
      </c>
      <c r="BM51" s="5" t="s">
        <v>817</v>
      </c>
      <c r="BN51" s="5" t="s">
        <v>819</v>
      </c>
      <c r="BO51" s="27" t="b">
        <v>1</v>
      </c>
      <c r="BP51" s="27" t="b">
        <v>1</v>
      </c>
      <c r="BQ51" s="27" t="b">
        <v>1</v>
      </c>
      <c r="BR51" s="27" t="b">
        <v>0</v>
      </c>
      <c r="BS51" s="27" t="b">
        <v>1</v>
      </c>
      <c r="BT51" s="27" t="b">
        <v>0</v>
      </c>
      <c r="BU51" s="27" t="b">
        <v>0</v>
      </c>
      <c r="BV51" s="27" t="b">
        <v>0</v>
      </c>
      <c r="BW51" s="5" t="s">
        <v>821</v>
      </c>
      <c r="BX51" s="5" t="s">
        <v>823</v>
      </c>
      <c r="BY51" s="5" t="s">
        <v>143</v>
      </c>
      <c r="CY51" s="26"/>
      <c r="CZ51" s="5" t="s">
        <v>869</v>
      </c>
      <c r="DA51" s="5" t="b">
        <f t="shared" si="2"/>
        <v>0</v>
      </c>
      <c r="DB51" s="5" t="s">
        <v>867</v>
      </c>
      <c r="DC51" s="5" t="s">
        <v>134</v>
      </c>
      <c r="DD51" s="6" t="s">
        <v>814</v>
      </c>
      <c r="DE51" s="7">
        <f t="shared" si="1"/>
        <v>630</v>
      </c>
      <c r="DF51" s="7" t="s">
        <v>828</v>
      </c>
      <c r="DG51" s="7" t="s">
        <v>137</v>
      </c>
      <c r="DH51" s="5" t="s">
        <v>138</v>
      </c>
      <c r="DI51" s="8" t="s">
        <v>132</v>
      </c>
      <c r="DJ51" s="5" t="s">
        <v>139</v>
      </c>
      <c r="DK51" s="7" t="s">
        <v>285</v>
      </c>
      <c r="DL51" s="7" t="s">
        <v>829</v>
      </c>
      <c r="DM51" s="5" t="b">
        <v>1</v>
      </c>
      <c r="DN51" s="5" t="b">
        <v>1</v>
      </c>
      <c r="DO51" s="5" t="b">
        <v>1</v>
      </c>
      <c r="DP51" s="5" t="b">
        <v>0</v>
      </c>
      <c r="DQ51" s="5" t="b">
        <v>1</v>
      </c>
      <c r="DR51" s="5" t="b">
        <v>0</v>
      </c>
      <c r="DS51" s="5" t="b">
        <v>0</v>
      </c>
      <c r="DT51" s="5" t="b">
        <v>0</v>
      </c>
      <c r="DU51" s="7" t="s">
        <v>142</v>
      </c>
      <c r="DV51" s="7" t="s">
        <v>830</v>
      </c>
      <c r="DW51" s="7" t="s">
        <v>143</v>
      </c>
      <c r="DX51" s="5" t="s">
        <v>831</v>
      </c>
    </row>
    <row r="52" spans="1:128" ht="409.6">
      <c r="A52" s="5" t="s">
        <v>870</v>
      </c>
      <c r="B52" s="5" t="s">
        <v>110</v>
      </c>
      <c r="P52" s="5" t="s">
        <v>111</v>
      </c>
      <c r="Q52" s="5" t="s">
        <v>813</v>
      </c>
      <c r="R52" s="5" t="s">
        <v>814</v>
      </c>
      <c r="S52" s="5" t="s">
        <v>815</v>
      </c>
      <c r="T52" s="5" t="s">
        <v>816</v>
      </c>
      <c r="U52" s="5" t="s">
        <v>817</v>
      </c>
      <c r="V52" s="5" t="s">
        <v>818</v>
      </c>
      <c r="W52" s="5" t="s">
        <v>819</v>
      </c>
      <c r="X52" s="5" t="s">
        <v>820</v>
      </c>
      <c r="Y52" s="5" t="s">
        <v>821</v>
      </c>
      <c r="Z52" s="5" t="s">
        <v>822</v>
      </c>
      <c r="AA52" s="5" t="s">
        <v>823</v>
      </c>
      <c r="AC52" s="5" t="s">
        <v>143</v>
      </c>
      <c r="AD52" s="6"/>
      <c r="AE52" s="6"/>
      <c r="AF52" s="5" t="s">
        <v>871</v>
      </c>
      <c r="AG52" s="5" t="s">
        <v>872</v>
      </c>
      <c r="AH52" s="5" t="s">
        <v>872</v>
      </c>
      <c r="AI52" s="5" t="s">
        <v>873</v>
      </c>
      <c r="AJ52" s="5" t="s">
        <v>127</v>
      </c>
      <c r="AK52" s="5" t="s">
        <v>849</v>
      </c>
      <c r="AM52" s="5" t="b">
        <v>1</v>
      </c>
      <c r="AN52" s="5" t="b">
        <v>1</v>
      </c>
      <c r="AO52" s="5" t="b">
        <v>1</v>
      </c>
      <c r="AQ52" s="5" t="b">
        <v>1</v>
      </c>
      <c r="AR52" s="5" t="b">
        <v>1</v>
      </c>
      <c r="AS52" s="5" t="b">
        <v>1</v>
      </c>
      <c r="AT52" s="5" t="b">
        <v>0</v>
      </c>
      <c r="AU52" s="5" t="b">
        <v>1</v>
      </c>
      <c r="AV52" s="5" t="b">
        <v>0</v>
      </c>
      <c r="AW52" s="5" t="b">
        <v>0</v>
      </c>
      <c r="AX52" s="5" t="b">
        <v>0</v>
      </c>
      <c r="AY52" s="5">
        <v>4</v>
      </c>
      <c r="AZ52" s="5" t="s">
        <v>130</v>
      </c>
      <c r="BB52" s="26"/>
      <c r="BC52" s="5" t="s">
        <v>871</v>
      </c>
      <c r="BD52" s="5" t="s">
        <v>872</v>
      </c>
      <c r="BE52" s="5" t="s">
        <v>813</v>
      </c>
      <c r="BF52" s="5" t="s">
        <v>814</v>
      </c>
      <c r="BG52" s="5" t="s">
        <v>815</v>
      </c>
      <c r="BH52" s="5" t="s">
        <v>160</v>
      </c>
      <c r="BI52" s="5" t="s">
        <v>816</v>
      </c>
      <c r="BJ52" s="5" t="s">
        <v>132</v>
      </c>
      <c r="BK52" s="5" t="s">
        <v>818</v>
      </c>
      <c r="BL52" s="5" t="s">
        <v>139</v>
      </c>
      <c r="BM52" s="5" t="s">
        <v>817</v>
      </c>
      <c r="BN52" s="5" t="s">
        <v>819</v>
      </c>
      <c r="BO52" s="27" t="b">
        <v>1</v>
      </c>
      <c r="BP52" s="27" t="b">
        <v>1</v>
      </c>
      <c r="BQ52" s="27" t="b">
        <v>1</v>
      </c>
      <c r="BR52" s="27" t="b">
        <v>0</v>
      </c>
      <c r="BS52" s="27" t="b">
        <v>1</v>
      </c>
      <c r="BT52" s="27" t="b">
        <v>0</v>
      </c>
      <c r="BU52" s="27" t="b">
        <v>0</v>
      </c>
      <c r="BV52" s="27" t="b">
        <v>0</v>
      </c>
      <c r="BW52" s="5" t="s">
        <v>821</v>
      </c>
      <c r="BX52" s="5" t="s">
        <v>823</v>
      </c>
      <c r="BY52" s="5" t="s">
        <v>143</v>
      </c>
      <c r="CY52" s="26"/>
      <c r="CZ52" s="5" t="s">
        <v>874</v>
      </c>
      <c r="DA52" s="5" t="b">
        <f t="shared" si="2"/>
        <v>0</v>
      </c>
      <c r="DB52" s="5" t="s">
        <v>872</v>
      </c>
      <c r="DC52" s="5" t="s">
        <v>134</v>
      </c>
      <c r="DD52" s="6" t="s">
        <v>814</v>
      </c>
      <c r="DE52" s="7">
        <f t="shared" si="1"/>
        <v>630</v>
      </c>
      <c r="DF52" s="7" t="s">
        <v>828</v>
      </c>
      <c r="DG52" s="7" t="s">
        <v>137</v>
      </c>
      <c r="DH52" s="5" t="s">
        <v>138</v>
      </c>
      <c r="DI52" s="8" t="s">
        <v>132</v>
      </c>
      <c r="DJ52" s="5" t="s">
        <v>139</v>
      </c>
      <c r="DK52" s="7" t="s">
        <v>285</v>
      </c>
      <c r="DL52" s="7" t="s">
        <v>829</v>
      </c>
      <c r="DM52" s="5" t="b">
        <v>1</v>
      </c>
      <c r="DN52" s="5" t="b">
        <v>1</v>
      </c>
      <c r="DO52" s="5" t="b">
        <v>1</v>
      </c>
      <c r="DP52" s="5" t="b">
        <v>0</v>
      </c>
      <c r="DQ52" s="5" t="b">
        <v>1</v>
      </c>
      <c r="DR52" s="5" t="b">
        <v>0</v>
      </c>
      <c r="DS52" s="5" t="b">
        <v>0</v>
      </c>
      <c r="DT52" s="5" t="b">
        <v>0</v>
      </c>
      <c r="DU52" s="7" t="s">
        <v>142</v>
      </c>
      <c r="DV52" s="7" t="s">
        <v>830</v>
      </c>
      <c r="DW52" s="7" t="s">
        <v>143</v>
      </c>
      <c r="DX52" s="5" t="s">
        <v>831</v>
      </c>
    </row>
    <row r="53" spans="1:128" ht="409.6">
      <c r="A53" s="5" t="s">
        <v>875</v>
      </c>
      <c r="B53" s="5" t="s">
        <v>110</v>
      </c>
      <c r="P53" s="5" t="s">
        <v>111</v>
      </c>
      <c r="Q53" s="5" t="s">
        <v>813</v>
      </c>
      <c r="R53" s="5" t="s">
        <v>814</v>
      </c>
      <c r="S53" s="5" t="s">
        <v>815</v>
      </c>
      <c r="T53" s="5" t="s">
        <v>816</v>
      </c>
      <c r="U53" s="5" t="s">
        <v>817</v>
      </c>
      <c r="V53" s="5" t="s">
        <v>818</v>
      </c>
      <c r="W53" s="5" t="s">
        <v>819</v>
      </c>
      <c r="X53" s="5" t="s">
        <v>820</v>
      </c>
      <c r="Y53" s="5" t="s">
        <v>821</v>
      </c>
      <c r="Z53" s="5" t="s">
        <v>822</v>
      </c>
      <c r="AA53" s="5" t="s">
        <v>823</v>
      </c>
      <c r="AC53" s="5" t="s">
        <v>143</v>
      </c>
      <c r="AD53" s="6"/>
      <c r="AE53" s="6"/>
      <c r="AF53" s="5" t="s">
        <v>871</v>
      </c>
      <c r="AG53" s="5" t="s">
        <v>876</v>
      </c>
      <c r="AH53" s="5" t="s">
        <v>876</v>
      </c>
      <c r="AI53" s="5" t="s">
        <v>877</v>
      </c>
      <c r="AJ53" s="5" t="s">
        <v>127</v>
      </c>
      <c r="AK53" s="5" t="s">
        <v>849</v>
      </c>
      <c r="AM53" s="5" t="b">
        <v>1</v>
      </c>
      <c r="AN53" s="5" t="b">
        <v>1</v>
      </c>
      <c r="AO53" s="5" t="b">
        <v>1</v>
      </c>
      <c r="AQ53" s="5" t="b">
        <v>1</v>
      </c>
      <c r="AR53" s="5" t="b">
        <v>1</v>
      </c>
      <c r="AS53" s="5" t="b">
        <v>1</v>
      </c>
      <c r="AT53" s="5" t="b">
        <v>0</v>
      </c>
      <c r="AU53" s="5" t="b">
        <v>1</v>
      </c>
      <c r="AV53" s="5" t="b">
        <v>0</v>
      </c>
      <c r="AW53" s="5" t="b">
        <v>0</v>
      </c>
      <c r="AX53" s="5" t="b">
        <v>0</v>
      </c>
      <c r="AY53" s="5">
        <v>4</v>
      </c>
      <c r="AZ53" s="5" t="s">
        <v>130</v>
      </c>
      <c r="BB53" s="26"/>
      <c r="BC53" s="5" t="s">
        <v>871</v>
      </c>
      <c r="BD53" s="5" t="s">
        <v>876</v>
      </c>
      <c r="BE53" s="5" t="s">
        <v>813</v>
      </c>
      <c r="BF53" s="5" t="s">
        <v>814</v>
      </c>
      <c r="BG53" s="5" t="s">
        <v>815</v>
      </c>
      <c r="BH53" s="5" t="s">
        <v>160</v>
      </c>
      <c r="BI53" s="5" t="s">
        <v>816</v>
      </c>
      <c r="BJ53" s="5" t="s">
        <v>132</v>
      </c>
      <c r="BK53" s="5" t="s">
        <v>818</v>
      </c>
      <c r="BL53" s="5" t="s">
        <v>139</v>
      </c>
      <c r="BM53" s="5" t="s">
        <v>817</v>
      </c>
      <c r="BN53" s="5" t="s">
        <v>819</v>
      </c>
      <c r="BO53" s="27" t="b">
        <v>1</v>
      </c>
      <c r="BP53" s="27" t="b">
        <v>1</v>
      </c>
      <c r="BQ53" s="27" t="b">
        <v>1</v>
      </c>
      <c r="BR53" s="27" t="b">
        <v>0</v>
      </c>
      <c r="BS53" s="27" t="b">
        <v>1</v>
      </c>
      <c r="BT53" s="27" t="b">
        <v>0</v>
      </c>
      <c r="BU53" s="27" t="b">
        <v>0</v>
      </c>
      <c r="BV53" s="27" t="b">
        <v>0</v>
      </c>
      <c r="BW53" s="5" t="s">
        <v>821</v>
      </c>
      <c r="BX53" s="5" t="s">
        <v>823</v>
      </c>
      <c r="BY53" s="5" t="s">
        <v>143</v>
      </c>
      <c r="CY53" s="26"/>
      <c r="CZ53" s="5" t="s">
        <v>878</v>
      </c>
      <c r="DA53" s="5" t="b">
        <f t="shared" si="2"/>
        <v>0</v>
      </c>
      <c r="DB53" s="5" t="s">
        <v>876</v>
      </c>
      <c r="DC53" s="5" t="s">
        <v>134</v>
      </c>
      <c r="DD53" s="6" t="s">
        <v>814</v>
      </c>
      <c r="DE53" s="7">
        <f t="shared" si="1"/>
        <v>630</v>
      </c>
      <c r="DF53" s="7" t="s">
        <v>828</v>
      </c>
      <c r="DG53" s="7" t="s">
        <v>137</v>
      </c>
      <c r="DH53" s="5" t="s">
        <v>138</v>
      </c>
      <c r="DI53" s="8" t="s">
        <v>132</v>
      </c>
      <c r="DJ53" s="5" t="s">
        <v>139</v>
      </c>
      <c r="DK53" s="7" t="s">
        <v>285</v>
      </c>
      <c r="DL53" s="7" t="s">
        <v>829</v>
      </c>
      <c r="DM53" s="5" t="b">
        <v>1</v>
      </c>
      <c r="DN53" s="5" t="b">
        <v>1</v>
      </c>
      <c r="DO53" s="5" t="b">
        <v>1</v>
      </c>
      <c r="DP53" s="5" t="b">
        <v>0</v>
      </c>
      <c r="DQ53" s="5" t="b">
        <v>1</v>
      </c>
      <c r="DR53" s="5" t="b">
        <v>0</v>
      </c>
      <c r="DS53" s="5" t="b">
        <v>0</v>
      </c>
      <c r="DT53" s="5" t="b">
        <v>0</v>
      </c>
      <c r="DU53" s="7" t="s">
        <v>142</v>
      </c>
      <c r="DV53" s="7" t="s">
        <v>830</v>
      </c>
      <c r="DW53" s="7" t="s">
        <v>143</v>
      </c>
      <c r="DX53" s="5" t="s">
        <v>831</v>
      </c>
    </row>
    <row r="54" spans="1:128" ht="409.6">
      <c r="A54" s="5" t="s">
        <v>879</v>
      </c>
      <c r="B54" s="5" t="s">
        <v>110</v>
      </c>
      <c r="P54" s="5" t="s">
        <v>111</v>
      </c>
      <c r="Q54" s="5" t="s">
        <v>813</v>
      </c>
      <c r="R54" s="5" t="s">
        <v>814</v>
      </c>
      <c r="S54" s="5" t="s">
        <v>815</v>
      </c>
      <c r="T54" s="5" t="s">
        <v>816</v>
      </c>
      <c r="U54" s="5" t="s">
        <v>817</v>
      </c>
      <c r="V54" s="5" t="s">
        <v>818</v>
      </c>
      <c r="W54" s="5" t="s">
        <v>819</v>
      </c>
      <c r="X54" s="5" t="s">
        <v>820</v>
      </c>
      <c r="Y54" s="5" t="s">
        <v>821</v>
      </c>
      <c r="Z54" s="5" t="s">
        <v>822</v>
      </c>
      <c r="AA54" s="5" t="s">
        <v>823</v>
      </c>
      <c r="AC54" s="5" t="s">
        <v>143</v>
      </c>
      <c r="AD54" s="6"/>
      <c r="AE54" s="6"/>
      <c r="AF54" s="5" t="s">
        <v>880</v>
      </c>
      <c r="AG54" s="5" t="s">
        <v>881</v>
      </c>
      <c r="AH54" s="5" t="s">
        <v>881</v>
      </c>
      <c r="AI54" s="5" t="s">
        <v>882</v>
      </c>
      <c r="AJ54" s="5" t="s">
        <v>127</v>
      </c>
      <c r="AK54" s="5" t="s">
        <v>849</v>
      </c>
      <c r="AM54" s="5" t="b">
        <v>1</v>
      </c>
      <c r="AN54" s="5" t="b">
        <v>1</v>
      </c>
      <c r="AO54" s="5" t="b">
        <v>1</v>
      </c>
      <c r="AQ54" s="5" t="b">
        <v>1</v>
      </c>
      <c r="AR54" s="5" t="b">
        <v>1</v>
      </c>
      <c r="AS54" s="5" t="b">
        <v>1</v>
      </c>
      <c r="AT54" s="5" t="b">
        <v>0</v>
      </c>
      <c r="AU54" s="5" t="b">
        <v>1</v>
      </c>
      <c r="AV54" s="5" t="b">
        <v>0</v>
      </c>
      <c r="AW54" s="5" t="b">
        <v>0</v>
      </c>
      <c r="AX54" s="5" t="b">
        <v>0</v>
      </c>
      <c r="AY54" s="5">
        <v>4</v>
      </c>
      <c r="AZ54" s="5" t="s">
        <v>130</v>
      </c>
      <c r="BB54" s="26"/>
      <c r="BC54" s="5" t="s">
        <v>880</v>
      </c>
      <c r="BD54" s="5" t="s">
        <v>881</v>
      </c>
      <c r="BE54" s="5" t="s">
        <v>813</v>
      </c>
      <c r="BF54" s="5" t="s">
        <v>814</v>
      </c>
      <c r="BG54" s="5" t="s">
        <v>815</v>
      </c>
      <c r="BH54" s="5" t="s">
        <v>160</v>
      </c>
      <c r="BI54" s="5" t="s">
        <v>816</v>
      </c>
      <c r="BJ54" s="5" t="s">
        <v>132</v>
      </c>
      <c r="BK54" s="5" t="s">
        <v>818</v>
      </c>
      <c r="BL54" s="5" t="s">
        <v>139</v>
      </c>
      <c r="BM54" s="5" t="s">
        <v>817</v>
      </c>
      <c r="BN54" s="5" t="s">
        <v>819</v>
      </c>
      <c r="BO54" s="27" t="b">
        <v>1</v>
      </c>
      <c r="BP54" s="27" t="b">
        <v>1</v>
      </c>
      <c r="BQ54" s="27" t="b">
        <v>1</v>
      </c>
      <c r="BR54" s="27" t="b">
        <v>0</v>
      </c>
      <c r="BS54" s="27" t="b">
        <v>1</v>
      </c>
      <c r="BT54" s="27" t="b">
        <v>0</v>
      </c>
      <c r="BU54" s="27" t="b">
        <v>0</v>
      </c>
      <c r="BV54" s="27" t="b">
        <v>0</v>
      </c>
      <c r="BW54" s="5" t="s">
        <v>821</v>
      </c>
      <c r="BX54" s="5" t="s">
        <v>823</v>
      </c>
      <c r="BY54" s="5" t="s">
        <v>143</v>
      </c>
      <c r="CY54" s="26"/>
      <c r="CZ54" s="5" t="s">
        <v>883</v>
      </c>
      <c r="DA54" s="5" t="b">
        <f t="shared" si="2"/>
        <v>0</v>
      </c>
      <c r="DB54" s="5" t="s">
        <v>881</v>
      </c>
      <c r="DC54" s="5" t="s">
        <v>134</v>
      </c>
      <c r="DD54" s="6" t="s">
        <v>814</v>
      </c>
      <c r="DE54" s="7">
        <f t="shared" si="1"/>
        <v>630</v>
      </c>
      <c r="DF54" s="7" t="s">
        <v>828</v>
      </c>
      <c r="DG54" s="7" t="s">
        <v>137</v>
      </c>
      <c r="DH54" s="5" t="s">
        <v>138</v>
      </c>
      <c r="DI54" s="8" t="s">
        <v>132</v>
      </c>
      <c r="DJ54" s="5" t="s">
        <v>139</v>
      </c>
      <c r="DK54" s="7" t="s">
        <v>285</v>
      </c>
      <c r="DL54" s="7" t="s">
        <v>829</v>
      </c>
      <c r="DM54" s="5" t="b">
        <v>1</v>
      </c>
      <c r="DN54" s="5" t="b">
        <v>1</v>
      </c>
      <c r="DO54" s="5" t="b">
        <v>1</v>
      </c>
      <c r="DP54" s="5" t="b">
        <v>0</v>
      </c>
      <c r="DQ54" s="5" t="b">
        <v>1</v>
      </c>
      <c r="DR54" s="5" t="b">
        <v>0</v>
      </c>
      <c r="DS54" s="5" t="b">
        <v>0</v>
      </c>
      <c r="DT54" s="5" t="b">
        <v>0</v>
      </c>
      <c r="DU54" s="7" t="s">
        <v>142</v>
      </c>
      <c r="DV54" s="7" t="s">
        <v>830</v>
      </c>
      <c r="DW54" s="7" t="s">
        <v>143</v>
      </c>
      <c r="DX54" s="5" t="s">
        <v>831</v>
      </c>
    </row>
    <row r="55" spans="1:128" ht="409.6">
      <c r="A55" s="5" t="s">
        <v>884</v>
      </c>
      <c r="B55" s="5" t="s">
        <v>110</v>
      </c>
      <c r="P55" s="5" t="s">
        <v>111</v>
      </c>
      <c r="Q55" s="5" t="s">
        <v>813</v>
      </c>
      <c r="R55" s="5" t="s">
        <v>814</v>
      </c>
      <c r="S55" s="5" t="s">
        <v>815</v>
      </c>
      <c r="T55" s="5" t="s">
        <v>816</v>
      </c>
      <c r="U55" s="5" t="s">
        <v>817</v>
      </c>
      <c r="V55" s="5" t="s">
        <v>818</v>
      </c>
      <c r="W55" s="5" t="s">
        <v>819</v>
      </c>
      <c r="X55" s="5" t="s">
        <v>820</v>
      </c>
      <c r="Y55" s="5" t="s">
        <v>821</v>
      </c>
      <c r="Z55" s="5" t="s">
        <v>822</v>
      </c>
      <c r="AA55" s="5" t="s">
        <v>823</v>
      </c>
      <c r="AC55" s="5" t="s">
        <v>143</v>
      </c>
      <c r="AD55" s="6"/>
      <c r="AE55" s="6"/>
      <c r="AF55" s="5" t="s">
        <v>880</v>
      </c>
      <c r="AG55" s="5" t="s">
        <v>885</v>
      </c>
      <c r="AH55" s="5" t="s">
        <v>885</v>
      </c>
      <c r="AI55" s="5" t="s">
        <v>886</v>
      </c>
      <c r="AJ55" s="5" t="s">
        <v>127</v>
      </c>
      <c r="AK55" s="5" t="s">
        <v>849</v>
      </c>
      <c r="AM55" s="5" t="b">
        <v>1</v>
      </c>
      <c r="AN55" s="5" t="b">
        <v>1</v>
      </c>
      <c r="AO55" s="5" t="b">
        <v>1</v>
      </c>
      <c r="AQ55" s="5" t="b">
        <v>1</v>
      </c>
      <c r="AR55" s="5" t="b">
        <v>1</v>
      </c>
      <c r="AS55" s="5" t="b">
        <v>1</v>
      </c>
      <c r="AT55" s="5" t="b">
        <v>0</v>
      </c>
      <c r="AU55" s="5" t="b">
        <v>1</v>
      </c>
      <c r="AV55" s="5" t="b">
        <v>0</v>
      </c>
      <c r="AW55" s="5" t="b">
        <v>0</v>
      </c>
      <c r="AX55" s="5" t="b">
        <v>0</v>
      </c>
      <c r="AY55" s="5">
        <v>4</v>
      </c>
      <c r="AZ55" s="5" t="s">
        <v>130</v>
      </c>
      <c r="BB55" s="26"/>
      <c r="BC55" s="5" t="s">
        <v>880</v>
      </c>
      <c r="BD55" s="5" t="s">
        <v>885</v>
      </c>
      <c r="BE55" s="5" t="s">
        <v>813</v>
      </c>
      <c r="BF55" s="5" t="s">
        <v>814</v>
      </c>
      <c r="BG55" s="5" t="s">
        <v>815</v>
      </c>
      <c r="BH55" s="5" t="s">
        <v>160</v>
      </c>
      <c r="BI55" s="5" t="s">
        <v>816</v>
      </c>
      <c r="BJ55" s="5" t="s">
        <v>132</v>
      </c>
      <c r="BK55" s="5" t="s">
        <v>818</v>
      </c>
      <c r="BL55" s="5" t="s">
        <v>139</v>
      </c>
      <c r="BM55" s="5" t="s">
        <v>817</v>
      </c>
      <c r="BN55" s="5" t="s">
        <v>819</v>
      </c>
      <c r="BO55" s="27" t="b">
        <v>1</v>
      </c>
      <c r="BP55" s="27" t="b">
        <v>1</v>
      </c>
      <c r="BQ55" s="27" t="b">
        <v>1</v>
      </c>
      <c r="BR55" s="27" t="b">
        <v>0</v>
      </c>
      <c r="BS55" s="27" t="b">
        <v>1</v>
      </c>
      <c r="BT55" s="27" t="b">
        <v>0</v>
      </c>
      <c r="BU55" s="27" t="b">
        <v>0</v>
      </c>
      <c r="BV55" s="27" t="b">
        <v>0</v>
      </c>
      <c r="BW55" s="5" t="s">
        <v>821</v>
      </c>
      <c r="BX55" s="5" t="s">
        <v>823</v>
      </c>
      <c r="BY55" s="5" t="s">
        <v>143</v>
      </c>
      <c r="CY55" s="26"/>
      <c r="CZ55" s="5" t="s">
        <v>887</v>
      </c>
      <c r="DA55" s="5" t="b">
        <f t="shared" si="2"/>
        <v>0</v>
      </c>
      <c r="DB55" s="5" t="s">
        <v>885</v>
      </c>
      <c r="DC55" s="5" t="s">
        <v>134</v>
      </c>
      <c r="DD55" s="6" t="s">
        <v>814</v>
      </c>
      <c r="DE55" s="7">
        <f t="shared" si="1"/>
        <v>630</v>
      </c>
      <c r="DF55" s="7" t="s">
        <v>828</v>
      </c>
      <c r="DG55" s="7" t="s">
        <v>137</v>
      </c>
      <c r="DH55" s="5" t="s">
        <v>138</v>
      </c>
      <c r="DI55" s="8" t="s">
        <v>132</v>
      </c>
      <c r="DJ55" s="5" t="s">
        <v>139</v>
      </c>
      <c r="DK55" s="7" t="s">
        <v>285</v>
      </c>
      <c r="DL55" s="7" t="s">
        <v>829</v>
      </c>
      <c r="DM55" s="5" t="b">
        <v>1</v>
      </c>
      <c r="DN55" s="5" t="b">
        <v>1</v>
      </c>
      <c r="DO55" s="5" t="b">
        <v>1</v>
      </c>
      <c r="DP55" s="5" t="b">
        <v>0</v>
      </c>
      <c r="DQ55" s="5" t="b">
        <v>1</v>
      </c>
      <c r="DR55" s="5" t="b">
        <v>0</v>
      </c>
      <c r="DS55" s="5" t="b">
        <v>0</v>
      </c>
      <c r="DT55" s="5" t="b">
        <v>0</v>
      </c>
      <c r="DU55" s="7" t="s">
        <v>142</v>
      </c>
      <c r="DV55" s="7" t="s">
        <v>830</v>
      </c>
      <c r="DW55" s="7" t="s">
        <v>143</v>
      </c>
      <c r="DX55" s="5" t="s">
        <v>831</v>
      </c>
    </row>
    <row r="56" spans="1:128" ht="409.6">
      <c r="A56" s="5" t="s">
        <v>888</v>
      </c>
      <c r="B56" s="5" t="s">
        <v>110</v>
      </c>
      <c r="P56" s="5" t="s">
        <v>111</v>
      </c>
      <c r="Q56" s="5" t="s">
        <v>813</v>
      </c>
      <c r="R56" s="5" t="s">
        <v>814</v>
      </c>
      <c r="S56" s="5" t="s">
        <v>815</v>
      </c>
      <c r="T56" s="5" t="s">
        <v>816</v>
      </c>
      <c r="U56" s="5" t="s">
        <v>817</v>
      </c>
      <c r="V56" s="5" t="s">
        <v>818</v>
      </c>
      <c r="W56" s="5" t="s">
        <v>819</v>
      </c>
      <c r="X56" s="5" t="s">
        <v>820</v>
      </c>
      <c r="Y56" s="5" t="s">
        <v>821</v>
      </c>
      <c r="Z56" s="5" t="s">
        <v>822</v>
      </c>
      <c r="AA56" s="5" t="s">
        <v>823</v>
      </c>
      <c r="AC56" s="5" t="s">
        <v>143</v>
      </c>
      <c r="AD56" s="6"/>
      <c r="AE56" s="6"/>
      <c r="AF56" s="5" t="s">
        <v>871</v>
      </c>
      <c r="AG56" s="5" t="s">
        <v>889</v>
      </c>
      <c r="AH56" s="5" t="s">
        <v>889</v>
      </c>
      <c r="AI56" s="5" t="s">
        <v>890</v>
      </c>
      <c r="AJ56" s="5" t="s">
        <v>127</v>
      </c>
      <c r="AK56" s="5" t="s">
        <v>849</v>
      </c>
      <c r="AM56" s="5" t="b">
        <v>1</v>
      </c>
      <c r="AN56" s="5" t="b">
        <v>1</v>
      </c>
      <c r="AO56" s="5" t="b">
        <v>1</v>
      </c>
      <c r="AQ56" s="5" t="b">
        <v>1</v>
      </c>
      <c r="AR56" s="5" t="b">
        <v>1</v>
      </c>
      <c r="AS56" s="5" t="b">
        <v>1</v>
      </c>
      <c r="AT56" s="5" t="b">
        <v>0</v>
      </c>
      <c r="AU56" s="5" t="b">
        <v>1</v>
      </c>
      <c r="AV56" s="5" t="b">
        <v>0</v>
      </c>
      <c r="AW56" s="5" t="b">
        <v>0</v>
      </c>
      <c r="AX56" s="5" t="b">
        <v>0</v>
      </c>
      <c r="AY56" s="5">
        <v>4</v>
      </c>
      <c r="AZ56" s="5" t="s">
        <v>130</v>
      </c>
      <c r="BB56" s="26"/>
      <c r="BC56" s="5" t="s">
        <v>871</v>
      </c>
      <c r="BD56" s="5" t="s">
        <v>889</v>
      </c>
      <c r="BE56" s="5" t="s">
        <v>813</v>
      </c>
      <c r="BF56" s="5" t="s">
        <v>814</v>
      </c>
      <c r="BG56" s="5" t="s">
        <v>815</v>
      </c>
      <c r="BH56" s="5" t="s">
        <v>160</v>
      </c>
      <c r="BI56" s="5" t="s">
        <v>816</v>
      </c>
      <c r="BJ56" s="5" t="s">
        <v>132</v>
      </c>
      <c r="BK56" s="5" t="s">
        <v>818</v>
      </c>
      <c r="BL56" s="5" t="s">
        <v>139</v>
      </c>
      <c r="BM56" s="5" t="s">
        <v>817</v>
      </c>
      <c r="BN56" s="5" t="s">
        <v>819</v>
      </c>
      <c r="BO56" s="27" t="b">
        <v>1</v>
      </c>
      <c r="BP56" s="27" t="b">
        <v>1</v>
      </c>
      <c r="BQ56" s="27" t="b">
        <v>1</v>
      </c>
      <c r="BR56" s="27" t="b">
        <v>0</v>
      </c>
      <c r="BS56" s="27" t="b">
        <v>1</v>
      </c>
      <c r="BT56" s="27" t="b">
        <v>0</v>
      </c>
      <c r="BU56" s="27" t="b">
        <v>0</v>
      </c>
      <c r="BV56" s="27" t="b">
        <v>0</v>
      </c>
      <c r="BW56" s="5" t="s">
        <v>821</v>
      </c>
      <c r="BX56" s="5" t="s">
        <v>823</v>
      </c>
      <c r="BY56" s="5" t="s">
        <v>143</v>
      </c>
      <c r="CY56" s="26"/>
      <c r="CZ56" s="5" t="s">
        <v>891</v>
      </c>
      <c r="DA56" s="5" t="b">
        <f t="shared" si="2"/>
        <v>0</v>
      </c>
      <c r="DB56" s="5" t="s">
        <v>889</v>
      </c>
      <c r="DC56" s="5" t="s">
        <v>134</v>
      </c>
      <c r="DD56" s="6" t="s">
        <v>814</v>
      </c>
      <c r="DE56" s="7">
        <f t="shared" si="1"/>
        <v>630</v>
      </c>
      <c r="DF56" s="7" t="s">
        <v>828</v>
      </c>
      <c r="DG56" s="7" t="s">
        <v>137</v>
      </c>
      <c r="DH56" s="5" t="s">
        <v>138</v>
      </c>
      <c r="DI56" s="8" t="s">
        <v>132</v>
      </c>
      <c r="DJ56" s="5" t="s">
        <v>139</v>
      </c>
      <c r="DK56" s="7" t="s">
        <v>285</v>
      </c>
      <c r="DL56" s="7" t="s">
        <v>829</v>
      </c>
      <c r="DM56" s="5" t="b">
        <v>1</v>
      </c>
      <c r="DN56" s="5" t="b">
        <v>1</v>
      </c>
      <c r="DO56" s="5" t="b">
        <v>1</v>
      </c>
      <c r="DP56" s="5" t="b">
        <v>0</v>
      </c>
      <c r="DQ56" s="5" t="b">
        <v>1</v>
      </c>
      <c r="DR56" s="5" t="b">
        <v>0</v>
      </c>
      <c r="DS56" s="5" t="b">
        <v>0</v>
      </c>
      <c r="DT56" s="5" t="b">
        <v>0</v>
      </c>
      <c r="DU56" s="7" t="s">
        <v>142</v>
      </c>
      <c r="DV56" s="7" t="s">
        <v>830</v>
      </c>
      <c r="DW56" s="7" t="s">
        <v>143</v>
      </c>
      <c r="DX56" s="5" t="s">
        <v>831</v>
      </c>
    </row>
    <row r="57" spans="1:128" ht="409.6">
      <c r="A57" s="5" t="s">
        <v>892</v>
      </c>
      <c r="B57" s="5" t="s">
        <v>110</v>
      </c>
      <c r="P57" s="5" t="s">
        <v>111</v>
      </c>
      <c r="Q57" s="5" t="s">
        <v>813</v>
      </c>
      <c r="R57" s="5" t="s">
        <v>814</v>
      </c>
      <c r="S57" s="5" t="s">
        <v>815</v>
      </c>
      <c r="T57" s="5" t="s">
        <v>816</v>
      </c>
      <c r="U57" s="5" t="s">
        <v>817</v>
      </c>
      <c r="V57" s="5" t="s">
        <v>818</v>
      </c>
      <c r="W57" s="5" t="s">
        <v>819</v>
      </c>
      <c r="X57" s="5" t="s">
        <v>820</v>
      </c>
      <c r="Y57" s="5" t="s">
        <v>821</v>
      </c>
      <c r="Z57" s="5" t="s">
        <v>822</v>
      </c>
      <c r="AA57" s="5" t="s">
        <v>823</v>
      </c>
      <c r="AC57" s="5" t="s">
        <v>143</v>
      </c>
      <c r="AD57" s="6"/>
      <c r="AE57" s="6"/>
      <c r="AF57" s="5" t="s">
        <v>871</v>
      </c>
      <c r="AG57" s="5" t="s">
        <v>893</v>
      </c>
      <c r="AH57" s="5" t="s">
        <v>893</v>
      </c>
      <c r="AI57" s="5" t="s">
        <v>894</v>
      </c>
      <c r="AJ57" s="5" t="s">
        <v>127</v>
      </c>
      <c r="AK57" s="5" t="s">
        <v>849</v>
      </c>
      <c r="AM57" s="5" t="b">
        <v>1</v>
      </c>
      <c r="AN57" s="5" t="b">
        <v>1</v>
      </c>
      <c r="AO57" s="5" t="b">
        <v>1</v>
      </c>
      <c r="AQ57" s="5" t="b">
        <v>1</v>
      </c>
      <c r="AR57" s="5" t="b">
        <v>1</v>
      </c>
      <c r="AS57" s="5" t="b">
        <v>1</v>
      </c>
      <c r="AT57" s="5" t="b">
        <v>0</v>
      </c>
      <c r="AU57" s="5" t="b">
        <v>1</v>
      </c>
      <c r="AV57" s="5" t="b">
        <v>0</v>
      </c>
      <c r="AW57" s="5" t="b">
        <v>0</v>
      </c>
      <c r="AX57" s="5" t="b">
        <v>0</v>
      </c>
      <c r="AY57" s="5">
        <v>4</v>
      </c>
      <c r="AZ57" s="5" t="s">
        <v>130</v>
      </c>
      <c r="BB57" s="26"/>
      <c r="BC57" s="5" t="s">
        <v>871</v>
      </c>
      <c r="BD57" s="5" t="s">
        <v>893</v>
      </c>
      <c r="BE57" s="5" t="s">
        <v>813</v>
      </c>
      <c r="BF57" s="5" t="s">
        <v>814</v>
      </c>
      <c r="BG57" s="5" t="s">
        <v>815</v>
      </c>
      <c r="BH57" s="5" t="s">
        <v>160</v>
      </c>
      <c r="BI57" s="5" t="s">
        <v>816</v>
      </c>
      <c r="BJ57" s="5" t="s">
        <v>132</v>
      </c>
      <c r="BK57" s="5" t="s">
        <v>818</v>
      </c>
      <c r="BL57" s="5" t="s">
        <v>139</v>
      </c>
      <c r="BM57" s="5" t="s">
        <v>817</v>
      </c>
      <c r="BN57" s="5" t="s">
        <v>819</v>
      </c>
      <c r="BO57" s="27" t="b">
        <v>1</v>
      </c>
      <c r="BP57" s="27" t="b">
        <v>1</v>
      </c>
      <c r="BQ57" s="27" t="b">
        <v>1</v>
      </c>
      <c r="BR57" s="27" t="b">
        <v>0</v>
      </c>
      <c r="BS57" s="27" t="b">
        <v>1</v>
      </c>
      <c r="BT57" s="27" t="b">
        <v>0</v>
      </c>
      <c r="BU57" s="27" t="b">
        <v>0</v>
      </c>
      <c r="BV57" s="27" t="b">
        <v>0</v>
      </c>
      <c r="BW57" s="5" t="s">
        <v>821</v>
      </c>
      <c r="BX57" s="5" t="s">
        <v>823</v>
      </c>
      <c r="BY57" s="5" t="s">
        <v>143</v>
      </c>
      <c r="CY57" s="26"/>
      <c r="CZ57" s="5" t="s">
        <v>895</v>
      </c>
      <c r="DA57" s="5" t="b">
        <f t="shared" si="2"/>
        <v>0</v>
      </c>
      <c r="DB57" s="5" t="s">
        <v>893</v>
      </c>
      <c r="DC57" s="5" t="s">
        <v>134</v>
      </c>
      <c r="DD57" s="6" t="s">
        <v>814</v>
      </c>
      <c r="DE57" s="7">
        <f t="shared" si="1"/>
        <v>630</v>
      </c>
      <c r="DF57" s="7" t="s">
        <v>828</v>
      </c>
      <c r="DG57" s="7" t="s">
        <v>137</v>
      </c>
      <c r="DH57" s="5" t="s">
        <v>138</v>
      </c>
      <c r="DI57" s="8" t="s">
        <v>132</v>
      </c>
      <c r="DJ57" s="5" t="s">
        <v>139</v>
      </c>
      <c r="DK57" s="7" t="s">
        <v>285</v>
      </c>
      <c r="DL57" s="7" t="s">
        <v>829</v>
      </c>
      <c r="DM57" s="5" t="b">
        <v>1</v>
      </c>
      <c r="DN57" s="5" t="b">
        <v>1</v>
      </c>
      <c r="DO57" s="5" t="b">
        <v>1</v>
      </c>
      <c r="DP57" s="5" t="b">
        <v>0</v>
      </c>
      <c r="DQ57" s="5" t="b">
        <v>1</v>
      </c>
      <c r="DR57" s="5" t="b">
        <v>0</v>
      </c>
      <c r="DS57" s="5" t="b">
        <v>0</v>
      </c>
      <c r="DT57" s="5" t="b">
        <v>0</v>
      </c>
      <c r="DU57" s="7" t="s">
        <v>142</v>
      </c>
      <c r="DV57" s="7" t="s">
        <v>830</v>
      </c>
      <c r="DW57" s="7" t="s">
        <v>143</v>
      </c>
      <c r="DX57" s="5" t="s">
        <v>831</v>
      </c>
    </row>
    <row r="58" spans="1:128" ht="195">
      <c r="A58" s="5" t="s">
        <v>896</v>
      </c>
      <c r="B58" s="5" t="s">
        <v>110</v>
      </c>
      <c r="P58" s="5" t="s">
        <v>111</v>
      </c>
      <c r="Q58" s="5" t="s">
        <v>221</v>
      </c>
      <c r="R58" s="5" t="s">
        <v>897</v>
      </c>
      <c r="S58" s="5" t="s">
        <v>898</v>
      </c>
      <c r="T58" s="5" t="s">
        <v>899</v>
      </c>
      <c r="U58" s="5" t="s">
        <v>900</v>
      </c>
      <c r="V58" s="5" t="s">
        <v>901</v>
      </c>
      <c r="W58" s="5" t="s">
        <v>902</v>
      </c>
      <c r="X58" s="5" t="s">
        <v>623</v>
      </c>
      <c r="Y58" s="5" t="s">
        <v>836</v>
      </c>
      <c r="Z58" s="5" t="s">
        <v>276</v>
      </c>
      <c r="AA58" s="5" t="s">
        <v>903</v>
      </c>
      <c r="AC58" s="5" t="s">
        <v>904</v>
      </c>
      <c r="AD58" s="6"/>
      <c r="AE58" s="6"/>
      <c r="AF58" s="5" t="s">
        <v>905</v>
      </c>
      <c r="AG58" s="5" t="s">
        <v>906</v>
      </c>
      <c r="AH58" s="5" t="s">
        <v>906</v>
      </c>
      <c r="AI58" s="5" t="s">
        <v>907</v>
      </c>
      <c r="AJ58" s="5" t="s">
        <v>127</v>
      </c>
      <c r="AK58" s="5" t="s">
        <v>842</v>
      </c>
      <c r="AM58" s="5" t="b">
        <v>1</v>
      </c>
      <c r="AN58" s="5" t="b">
        <v>1</v>
      </c>
      <c r="AO58" s="5" t="b">
        <v>1</v>
      </c>
      <c r="AQ58" s="5" t="b">
        <v>1</v>
      </c>
      <c r="AR58" s="5" t="b">
        <v>1</v>
      </c>
      <c r="AS58" s="5" t="b">
        <v>0</v>
      </c>
      <c r="AT58" s="5" t="b">
        <v>1</v>
      </c>
      <c r="AU58" s="5" t="b">
        <v>1</v>
      </c>
      <c r="AV58" s="5" t="b">
        <v>0</v>
      </c>
      <c r="AW58" s="5" t="b">
        <v>0</v>
      </c>
      <c r="AX58" s="5" t="b">
        <v>0</v>
      </c>
      <c r="AY58" s="5">
        <v>4</v>
      </c>
      <c r="AZ58" s="5" t="s">
        <v>197</v>
      </c>
      <c r="BB58" s="26"/>
      <c r="BC58" s="5" t="s">
        <v>905</v>
      </c>
      <c r="BD58" s="5" t="s">
        <v>906</v>
      </c>
      <c r="BE58" s="5" t="s">
        <v>221</v>
      </c>
      <c r="BF58" s="5" t="s">
        <v>897</v>
      </c>
      <c r="BG58" s="5" t="s">
        <v>898</v>
      </c>
      <c r="BH58" s="5" t="s">
        <v>160</v>
      </c>
      <c r="BI58" s="5" t="s">
        <v>899</v>
      </c>
      <c r="BJ58" s="5" t="s">
        <v>132</v>
      </c>
      <c r="BK58" s="5" t="s">
        <v>901</v>
      </c>
      <c r="BL58" s="5" t="s">
        <v>139</v>
      </c>
      <c r="BM58" s="5" t="s">
        <v>900</v>
      </c>
      <c r="BN58" s="5" t="s">
        <v>902</v>
      </c>
      <c r="BO58" s="27" t="b">
        <v>1</v>
      </c>
      <c r="BP58" s="27" t="b">
        <v>1</v>
      </c>
      <c r="BQ58" s="27" t="b">
        <v>0</v>
      </c>
      <c r="BR58" s="27" t="b">
        <v>1</v>
      </c>
      <c r="BS58" s="27" t="b">
        <v>1</v>
      </c>
      <c r="BT58" s="27" t="b">
        <v>0</v>
      </c>
      <c r="BU58" s="27" t="b">
        <v>0</v>
      </c>
      <c r="BV58" s="27" t="b">
        <v>0</v>
      </c>
      <c r="BW58" s="5" t="s">
        <v>836</v>
      </c>
      <c r="BX58" s="5" t="s">
        <v>903</v>
      </c>
      <c r="BY58" s="5" t="s">
        <v>904</v>
      </c>
      <c r="CY58" s="26"/>
      <c r="CZ58" s="5" t="s">
        <v>908</v>
      </c>
      <c r="DA58" s="5" t="b">
        <f t="shared" si="2"/>
        <v>0</v>
      </c>
      <c r="DB58" s="5" t="s">
        <v>906</v>
      </c>
      <c r="DC58" s="5" t="s">
        <v>134</v>
      </c>
      <c r="DD58" s="7" t="s">
        <v>909</v>
      </c>
      <c r="DE58" s="7">
        <f t="shared" si="1"/>
        <v>83</v>
      </c>
      <c r="DF58" s="14" t="s">
        <v>910</v>
      </c>
      <c r="DG58" s="7" t="s">
        <v>137</v>
      </c>
      <c r="DH58" s="5" t="s">
        <v>138</v>
      </c>
      <c r="DI58" s="8" t="s">
        <v>132</v>
      </c>
      <c r="DJ58" s="5" t="s">
        <v>139</v>
      </c>
      <c r="DK58" s="7" t="s">
        <v>143</v>
      </c>
      <c r="DL58" s="7" t="s">
        <v>911</v>
      </c>
      <c r="DM58" s="5" t="b">
        <v>1</v>
      </c>
      <c r="DN58" s="5" t="b">
        <v>1</v>
      </c>
      <c r="DO58" s="5" t="b">
        <v>1</v>
      </c>
      <c r="DP58" s="5" t="b">
        <v>0</v>
      </c>
      <c r="DQ58" s="5" t="b">
        <v>1</v>
      </c>
      <c r="DR58" s="5" t="b">
        <v>0</v>
      </c>
      <c r="DS58" s="5" t="b">
        <v>0</v>
      </c>
      <c r="DT58" s="5" t="b">
        <v>0</v>
      </c>
      <c r="DU58" s="7" t="s">
        <v>142</v>
      </c>
      <c r="DV58" s="7" t="s">
        <v>332</v>
      </c>
      <c r="DW58" s="7" t="s">
        <v>143</v>
      </c>
      <c r="DX58" s="5" t="s">
        <v>633</v>
      </c>
    </row>
    <row r="59" spans="1:128" ht="30" customHeight="1">
      <c r="A59" s="5" t="s">
        <v>912</v>
      </c>
      <c r="B59" s="5" t="s">
        <v>110</v>
      </c>
      <c r="C59" s="5" t="s">
        <v>221</v>
      </c>
      <c r="D59" s="5" t="s">
        <v>913</v>
      </c>
      <c r="E59" s="5" t="s">
        <v>898</v>
      </c>
      <c r="G59" s="5" t="s">
        <v>914</v>
      </c>
      <c r="H59" s="5" t="s">
        <v>915</v>
      </c>
      <c r="I59" s="5" t="s">
        <v>916</v>
      </c>
      <c r="J59" s="5" t="s">
        <v>917</v>
      </c>
      <c r="K59" s="5" t="s">
        <v>228</v>
      </c>
      <c r="L59" s="5" t="s">
        <v>918</v>
      </c>
      <c r="N59" s="5" t="s">
        <v>919</v>
      </c>
      <c r="O59" s="5" t="s">
        <v>920</v>
      </c>
      <c r="P59" s="5" t="s">
        <v>111</v>
      </c>
      <c r="AA59" s="5" t="s">
        <v>921</v>
      </c>
      <c r="AD59" s="6"/>
      <c r="AE59" s="6"/>
      <c r="AF59" s="5" t="s">
        <v>922</v>
      </c>
      <c r="AG59" s="5" t="s">
        <v>923</v>
      </c>
      <c r="AH59" s="5" t="s">
        <v>923</v>
      </c>
      <c r="AI59" s="5" t="s">
        <v>924</v>
      </c>
      <c r="AJ59" s="5" t="s">
        <v>397</v>
      </c>
      <c r="AK59" s="5" t="s">
        <v>629</v>
      </c>
      <c r="AM59" s="5" t="b">
        <v>0</v>
      </c>
      <c r="AN59" s="5" t="b">
        <v>0</v>
      </c>
      <c r="AO59" s="5" t="b">
        <v>1</v>
      </c>
      <c r="AQ59" s="5" t="b">
        <v>1</v>
      </c>
      <c r="AR59" s="5" t="b">
        <v>1</v>
      </c>
      <c r="AS59" s="5" t="b">
        <v>1</v>
      </c>
      <c r="AT59" s="5" t="b">
        <v>0</v>
      </c>
      <c r="AU59" s="5" t="b">
        <v>1</v>
      </c>
      <c r="AV59" s="5" t="b">
        <v>0</v>
      </c>
      <c r="AW59" s="5" t="b">
        <v>0</v>
      </c>
      <c r="AX59" s="5" t="b">
        <v>0</v>
      </c>
      <c r="AY59" s="5">
        <v>4</v>
      </c>
      <c r="AZ59" s="5" t="s">
        <v>130</v>
      </c>
      <c r="BB59" s="26"/>
      <c r="BC59" s="5" t="s">
        <v>922</v>
      </c>
      <c r="BD59" s="5" t="s">
        <v>923</v>
      </c>
      <c r="BE59" s="5" t="s">
        <v>221</v>
      </c>
      <c r="BF59" s="5" t="s">
        <v>913</v>
      </c>
      <c r="BG59" s="5" t="s">
        <v>898</v>
      </c>
      <c r="BH59" s="5" t="s">
        <v>160</v>
      </c>
      <c r="BI59" s="5">
        <v>0</v>
      </c>
      <c r="BJ59" s="5" t="s">
        <v>139</v>
      </c>
      <c r="BK59" s="5" t="s">
        <v>915</v>
      </c>
      <c r="BM59" s="5" t="s">
        <v>914</v>
      </c>
      <c r="BN59" s="5" t="s">
        <v>916</v>
      </c>
      <c r="BO59" s="27" t="b">
        <v>1</v>
      </c>
      <c r="BP59" s="27" t="b">
        <v>1</v>
      </c>
      <c r="BQ59" s="27" t="b">
        <v>1</v>
      </c>
      <c r="BR59" s="27" t="b">
        <v>0</v>
      </c>
      <c r="BS59" s="27" t="b">
        <v>1</v>
      </c>
      <c r="BT59" s="27" t="b">
        <v>0</v>
      </c>
      <c r="BU59" s="27" t="b">
        <v>0</v>
      </c>
      <c r="BV59" s="27" t="b">
        <v>0</v>
      </c>
      <c r="BW59" s="5" t="s">
        <v>228</v>
      </c>
      <c r="BX59" s="5" t="s">
        <v>921</v>
      </c>
      <c r="BY59" s="5" t="s">
        <v>920</v>
      </c>
      <c r="CY59" s="26"/>
      <c r="CZ59" s="5" t="s">
        <v>925</v>
      </c>
      <c r="DB59" s="5" t="s">
        <v>923</v>
      </c>
      <c r="DC59" s="5" t="s">
        <v>134</v>
      </c>
      <c r="DD59" s="7" t="s">
        <v>926</v>
      </c>
      <c r="DE59" s="7">
        <f t="shared" si="1"/>
        <v>229</v>
      </c>
      <c r="DF59" s="7" t="s">
        <v>927</v>
      </c>
      <c r="DG59" s="7" t="s">
        <v>137</v>
      </c>
      <c r="DH59" s="5" t="s">
        <v>138</v>
      </c>
      <c r="DI59" s="9" t="s">
        <v>139</v>
      </c>
      <c r="DJ59" s="7" t="s">
        <v>928</v>
      </c>
      <c r="DK59" s="7" t="s">
        <v>632</v>
      </c>
      <c r="DL59" s="7" t="s">
        <v>201</v>
      </c>
      <c r="DM59" s="5" t="b">
        <v>1</v>
      </c>
      <c r="DN59" s="5" t="b">
        <v>1</v>
      </c>
      <c r="DO59" s="5" t="b">
        <v>1</v>
      </c>
      <c r="DP59" s="5" t="b">
        <v>0</v>
      </c>
      <c r="DQ59" s="5" t="b">
        <v>1</v>
      </c>
      <c r="DR59" s="5" t="b">
        <v>0</v>
      </c>
      <c r="DS59" s="5" t="b">
        <v>0</v>
      </c>
      <c r="DT59" s="5" t="b">
        <v>0</v>
      </c>
      <c r="DU59" s="7" t="s">
        <v>142</v>
      </c>
      <c r="DV59" s="7" t="s">
        <v>616</v>
      </c>
      <c r="DW59" s="7" t="s">
        <v>143</v>
      </c>
      <c r="DX59" s="6"/>
    </row>
    <row r="60" spans="1:128" ht="193.5" customHeight="1">
      <c r="A60" s="5" t="s">
        <v>929</v>
      </c>
      <c r="B60" s="5" t="s">
        <v>110</v>
      </c>
      <c r="C60" s="5" t="s">
        <v>221</v>
      </c>
      <c r="D60" s="5" t="s">
        <v>930</v>
      </c>
      <c r="E60" s="5" t="s">
        <v>898</v>
      </c>
      <c r="G60" s="5" t="s">
        <v>931</v>
      </c>
      <c r="H60" s="5" t="s">
        <v>932</v>
      </c>
      <c r="I60" s="5" t="s">
        <v>933</v>
      </c>
      <c r="J60" s="5" t="s">
        <v>623</v>
      </c>
      <c r="K60" s="5" t="s">
        <v>228</v>
      </c>
      <c r="L60" s="5" t="s">
        <v>276</v>
      </c>
      <c r="N60" s="5" t="s">
        <v>934</v>
      </c>
      <c r="O60" s="5" t="s">
        <v>935</v>
      </c>
      <c r="P60" s="5" t="s">
        <v>111</v>
      </c>
      <c r="AD60" s="6"/>
      <c r="AE60" s="6"/>
      <c r="AF60" s="5" t="s">
        <v>936</v>
      </c>
      <c r="AG60" s="5" t="s">
        <v>937</v>
      </c>
      <c r="AH60" s="5" t="s">
        <v>937</v>
      </c>
      <c r="AI60" s="5" t="s">
        <v>938</v>
      </c>
      <c r="AJ60" s="5" t="s">
        <v>127</v>
      </c>
      <c r="AK60" s="5" t="s">
        <v>629</v>
      </c>
      <c r="AM60" s="5" t="b">
        <v>0</v>
      </c>
      <c r="AN60" s="5" t="b">
        <v>0</v>
      </c>
      <c r="AO60" s="5" t="b">
        <v>1</v>
      </c>
      <c r="AQ60" s="5" t="b">
        <v>1</v>
      </c>
      <c r="AR60" s="5" t="b">
        <v>1</v>
      </c>
      <c r="AS60" s="5" t="b">
        <v>0</v>
      </c>
      <c r="AT60" s="5" t="b">
        <v>1</v>
      </c>
      <c r="AU60" s="5" t="b">
        <v>1</v>
      </c>
      <c r="AV60" s="5" t="b">
        <v>0</v>
      </c>
      <c r="AW60" s="5" t="b">
        <v>0</v>
      </c>
      <c r="AX60" s="5" t="b">
        <v>0</v>
      </c>
      <c r="AY60" s="5">
        <v>4</v>
      </c>
      <c r="AZ60" s="5" t="s">
        <v>197</v>
      </c>
      <c r="BB60" s="26"/>
      <c r="BC60" s="5" t="s">
        <v>936</v>
      </c>
      <c r="BD60" s="5" t="s">
        <v>937</v>
      </c>
      <c r="BE60" s="5" t="s">
        <v>221</v>
      </c>
      <c r="BF60" s="5" t="s">
        <v>930</v>
      </c>
      <c r="BG60" s="5" t="s">
        <v>898</v>
      </c>
      <c r="BH60" s="5" t="s">
        <v>160</v>
      </c>
      <c r="BI60" s="5">
        <v>0</v>
      </c>
      <c r="BJ60" s="5" t="s">
        <v>139</v>
      </c>
      <c r="BK60" s="5" t="s">
        <v>932</v>
      </c>
      <c r="BL60" s="5" t="s">
        <v>139</v>
      </c>
      <c r="BM60" s="5" t="s">
        <v>931</v>
      </c>
      <c r="BN60" s="5" t="s">
        <v>933</v>
      </c>
      <c r="BO60" s="27" t="b">
        <v>1</v>
      </c>
      <c r="BP60" s="27" t="b">
        <v>1</v>
      </c>
      <c r="BQ60" s="27" t="b">
        <v>0</v>
      </c>
      <c r="BR60" s="27" t="b">
        <v>1</v>
      </c>
      <c r="BS60" s="27" t="b">
        <v>1</v>
      </c>
      <c r="BT60" s="27" t="b">
        <v>0</v>
      </c>
      <c r="BU60" s="27" t="b">
        <v>0</v>
      </c>
      <c r="BV60" s="27" t="b">
        <v>0</v>
      </c>
      <c r="BW60" s="5" t="s">
        <v>228</v>
      </c>
      <c r="BX60" s="5">
        <v>0</v>
      </c>
      <c r="BY60" s="5" t="s">
        <v>935</v>
      </c>
      <c r="CY60" s="26"/>
      <c r="CZ60" s="5" t="s">
        <v>939</v>
      </c>
      <c r="DB60" s="5" t="s">
        <v>937</v>
      </c>
      <c r="DC60" s="5" t="s">
        <v>134</v>
      </c>
      <c r="DD60" s="5" t="s">
        <v>930</v>
      </c>
      <c r="DE60" s="7">
        <f t="shared" si="1"/>
        <v>214</v>
      </c>
      <c r="DF60" s="14" t="s">
        <v>940</v>
      </c>
      <c r="DG60" s="7" t="s">
        <v>137</v>
      </c>
      <c r="DH60" s="5" t="s">
        <v>138</v>
      </c>
      <c r="DI60" s="9" t="s">
        <v>139</v>
      </c>
      <c r="DJ60" s="5" t="s">
        <v>139</v>
      </c>
      <c r="DK60" s="7" t="s">
        <v>632</v>
      </c>
      <c r="DL60" s="8" t="s">
        <v>241</v>
      </c>
      <c r="DM60" s="5" t="b">
        <v>1</v>
      </c>
      <c r="DN60" s="5" t="b">
        <v>1</v>
      </c>
      <c r="DO60" s="5" t="b">
        <v>1</v>
      </c>
      <c r="DP60" s="5" t="b">
        <v>0</v>
      </c>
      <c r="DQ60" s="5" t="b">
        <v>1</v>
      </c>
      <c r="DR60" s="5" t="b">
        <v>0</v>
      </c>
      <c r="DS60" s="5" t="b">
        <v>0</v>
      </c>
      <c r="DT60" s="5" t="b">
        <v>0</v>
      </c>
      <c r="DU60" s="7" t="s">
        <v>142</v>
      </c>
      <c r="DV60" s="7" t="s">
        <v>616</v>
      </c>
      <c r="DW60" s="7" t="s">
        <v>143</v>
      </c>
      <c r="DX60" s="5" t="s">
        <v>633</v>
      </c>
    </row>
    <row r="61" spans="1:128" ht="409.6">
      <c r="A61" s="5" t="s">
        <v>941</v>
      </c>
      <c r="B61" s="5" t="s">
        <v>110</v>
      </c>
      <c r="C61" s="5" t="s">
        <v>221</v>
      </c>
      <c r="D61" s="5" t="s">
        <v>942</v>
      </c>
      <c r="E61" s="5" t="s">
        <v>749</v>
      </c>
      <c r="G61" s="5" t="s">
        <v>943</v>
      </c>
      <c r="H61" s="5" t="s">
        <v>944</v>
      </c>
      <c r="I61" s="5" t="s">
        <v>945</v>
      </c>
      <c r="J61" s="5" t="s">
        <v>623</v>
      </c>
      <c r="K61" s="5" t="s">
        <v>228</v>
      </c>
      <c r="L61" s="5" t="s">
        <v>276</v>
      </c>
      <c r="N61" s="5" t="s">
        <v>946</v>
      </c>
      <c r="O61" s="5" t="s">
        <v>947</v>
      </c>
      <c r="P61" s="5" t="s">
        <v>111</v>
      </c>
      <c r="AD61" s="6"/>
      <c r="AE61" s="6"/>
      <c r="AF61" s="5" t="s">
        <v>948</v>
      </c>
      <c r="AG61" s="5" t="s">
        <v>949</v>
      </c>
      <c r="AH61" s="5" t="s">
        <v>949</v>
      </c>
      <c r="AI61" s="5" t="s">
        <v>950</v>
      </c>
      <c r="AJ61" s="5" t="s">
        <v>127</v>
      </c>
      <c r="AK61" s="5" t="s">
        <v>951</v>
      </c>
      <c r="AM61" s="5" t="b">
        <v>0</v>
      </c>
      <c r="AN61" s="5" t="b">
        <v>0</v>
      </c>
      <c r="AO61" s="5" t="b">
        <v>1</v>
      </c>
      <c r="AQ61" s="5" t="b">
        <v>1</v>
      </c>
      <c r="AR61" s="5" t="b">
        <v>1</v>
      </c>
      <c r="AS61" s="5" t="b">
        <v>0</v>
      </c>
      <c r="AT61" s="5" t="b">
        <v>1</v>
      </c>
      <c r="AU61" s="5" t="b">
        <v>1</v>
      </c>
      <c r="AV61" s="5" t="b">
        <v>0</v>
      </c>
      <c r="AW61" s="5" t="b">
        <v>0</v>
      </c>
      <c r="AX61" s="5" t="b">
        <v>0</v>
      </c>
      <c r="AY61" s="5">
        <v>4</v>
      </c>
      <c r="AZ61" s="5" t="s">
        <v>197</v>
      </c>
      <c r="BB61" s="26"/>
      <c r="BC61" s="5" t="s">
        <v>948</v>
      </c>
      <c r="BD61" s="5" t="s">
        <v>949</v>
      </c>
      <c r="BE61" s="5" t="s">
        <v>221</v>
      </c>
      <c r="BF61" s="5" t="s">
        <v>942</v>
      </c>
      <c r="BG61" s="5" t="s">
        <v>749</v>
      </c>
      <c r="BH61" s="5" t="s">
        <v>160</v>
      </c>
      <c r="BI61" s="5">
        <v>0</v>
      </c>
      <c r="BJ61" s="5" t="s">
        <v>139</v>
      </c>
      <c r="BK61" s="5" t="s">
        <v>944</v>
      </c>
      <c r="BL61" s="5" t="s">
        <v>139</v>
      </c>
      <c r="BM61" s="5" t="s">
        <v>943</v>
      </c>
      <c r="BN61" s="5" t="s">
        <v>945</v>
      </c>
      <c r="BO61" s="27" t="b">
        <v>1</v>
      </c>
      <c r="BP61" s="27" t="b">
        <v>1</v>
      </c>
      <c r="BQ61" s="27" t="b">
        <v>0</v>
      </c>
      <c r="BR61" s="27" t="b">
        <v>1</v>
      </c>
      <c r="BS61" s="27" t="b">
        <v>1</v>
      </c>
      <c r="BT61" s="27" t="b">
        <v>0</v>
      </c>
      <c r="BU61" s="27" t="b">
        <v>0</v>
      </c>
      <c r="BV61" s="27" t="b">
        <v>0</v>
      </c>
      <c r="BW61" s="5" t="s">
        <v>228</v>
      </c>
      <c r="BX61" s="5">
        <v>0</v>
      </c>
      <c r="BY61" s="5" t="s">
        <v>947</v>
      </c>
      <c r="CY61" s="26"/>
      <c r="CZ61" s="5" t="s">
        <v>952</v>
      </c>
      <c r="DB61" s="5" t="s">
        <v>949</v>
      </c>
      <c r="DC61" s="5" t="s">
        <v>134</v>
      </c>
      <c r="DD61" s="7" t="s">
        <v>953</v>
      </c>
      <c r="DE61" s="7">
        <f t="shared" si="1"/>
        <v>89</v>
      </c>
      <c r="DF61" s="14" t="s">
        <v>954</v>
      </c>
      <c r="DG61" s="7" t="s">
        <v>182</v>
      </c>
      <c r="DH61" s="5" t="s">
        <v>138</v>
      </c>
      <c r="DI61" s="9" t="s">
        <v>139</v>
      </c>
      <c r="DJ61" s="5" t="s">
        <v>139</v>
      </c>
      <c r="DK61" s="7" t="s">
        <v>632</v>
      </c>
      <c r="DL61" s="7" t="s">
        <v>286</v>
      </c>
      <c r="DM61" s="5" t="b">
        <v>1</v>
      </c>
      <c r="DN61" s="5" t="b">
        <v>1</v>
      </c>
      <c r="DO61" s="5" t="b">
        <v>1</v>
      </c>
      <c r="DP61" s="5" t="b">
        <v>0</v>
      </c>
      <c r="DQ61" s="5" t="b">
        <v>1</v>
      </c>
      <c r="DR61" s="5" t="b">
        <v>0</v>
      </c>
      <c r="DS61" s="5" t="b">
        <v>0</v>
      </c>
      <c r="DT61" s="5" t="b">
        <v>0</v>
      </c>
      <c r="DU61" s="7" t="s">
        <v>142</v>
      </c>
      <c r="DV61" s="7" t="s">
        <v>616</v>
      </c>
      <c r="DW61" s="7" t="s">
        <v>143</v>
      </c>
      <c r="DX61" s="5" t="s">
        <v>633</v>
      </c>
    </row>
    <row r="62" spans="1:128" ht="105" customHeight="1">
      <c r="A62" s="5" t="s">
        <v>955</v>
      </c>
      <c r="B62" s="5" t="s">
        <v>110</v>
      </c>
      <c r="C62" s="5" t="s">
        <v>221</v>
      </c>
      <c r="D62" s="5" t="s">
        <v>956</v>
      </c>
      <c r="E62" s="5" t="s">
        <v>898</v>
      </c>
      <c r="G62" s="5" t="s">
        <v>957</v>
      </c>
      <c r="H62" s="5" t="s">
        <v>958</v>
      </c>
      <c r="I62" s="5" t="s">
        <v>959</v>
      </c>
      <c r="J62" s="5" t="s">
        <v>623</v>
      </c>
      <c r="K62" s="5" t="s">
        <v>228</v>
      </c>
      <c r="L62" s="5" t="s">
        <v>276</v>
      </c>
      <c r="N62" s="5" t="s">
        <v>960</v>
      </c>
      <c r="O62" s="5" t="s">
        <v>961</v>
      </c>
      <c r="P62" s="5" t="s">
        <v>111</v>
      </c>
      <c r="AD62" s="6"/>
      <c r="AE62" s="6"/>
      <c r="AF62" s="5" t="s">
        <v>962</v>
      </c>
      <c r="AG62" s="5" t="s">
        <v>963</v>
      </c>
      <c r="AH62" s="5" t="s">
        <v>963</v>
      </c>
      <c r="AI62" s="5" t="s">
        <v>964</v>
      </c>
      <c r="AJ62" s="5">
        <v>0</v>
      </c>
      <c r="AK62" s="5" t="s">
        <v>951</v>
      </c>
      <c r="AM62" s="5" t="b">
        <v>0</v>
      </c>
      <c r="AN62" s="5" t="b">
        <v>0</v>
      </c>
      <c r="AO62" s="5" t="b">
        <v>1</v>
      </c>
      <c r="AQ62" s="5" t="b">
        <v>1</v>
      </c>
      <c r="AR62" s="5" t="b">
        <v>1</v>
      </c>
      <c r="AS62" s="5" t="b">
        <v>0</v>
      </c>
      <c r="AT62" s="5" t="b">
        <v>1</v>
      </c>
      <c r="AU62" s="5" t="b">
        <v>1</v>
      </c>
      <c r="AV62" s="5" t="b">
        <v>0</v>
      </c>
      <c r="AW62" s="5" t="b">
        <v>0</v>
      </c>
      <c r="AX62" s="5" t="b">
        <v>0</v>
      </c>
      <c r="AY62" s="5">
        <v>4</v>
      </c>
      <c r="AZ62" s="5" t="s">
        <v>197</v>
      </c>
      <c r="BB62" s="26"/>
      <c r="BC62" s="5" t="s">
        <v>962</v>
      </c>
      <c r="BD62" s="5" t="s">
        <v>963</v>
      </c>
      <c r="BE62" s="5" t="s">
        <v>221</v>
      </c>
      <c r="BF62" s="5" t="s">
        <v>956</v>
      </c>
      <c r="BG62" s="5" t="s">
        <v>898</v>
      </c>
      <c r="BH62" s="5" t="s">
        <v>160</v>
      </c>
      <c r="BI62" s="5">
        <v>0</v>
      </c>
      <c r="BJ62" s="5" t="s">
        <v>139</v>
      </c>
      <c r="BK62" s="5" t="s">
        <v>958</v>
      </c>
      <c r="BL62" s="5" t="s">
        <v>139</v>
      </c>
      <c r="BM62" s="5" t="s">
        <v>957</v>
      </c>
      <c r="BN62" s="5" t="s">
        <v>959</v>
      </c>
      <c r="BO62" s="27" t="b">
        <v>1</v>
      </c>
      <c r="BP62" s="27" t="b">
        <v>1</v>
      </c>
      <c r="BQ62" s="27" t="b">
        <v>0</v>
      </c>
      <c r="BR62" s="27" t="b">
        <v>1</v>
      </c>
      <c r="BS62" s="27" t="b">
        <v>1</v>
      </c>
      <c r="BT62" s="27" t="b">
        <v>0</v>
      </c>
      <c r="BU62" s="27" t="b">
        <v>0</v>
      </c>
      <c r="BV62" s="27" t="b">
        <v>0</v>
      </c>
      <c r="BW62" s="5" t="s">
        <v>228</v>
      </c>
      <c r="BX62" s="5">
        <v>0</v>
      </c>
      <c r="BY62" s="5" t="s">
        <v>961</v>
      </c>
      <c r="CY62" s="26"/>
      <c r="CZ62" s="5" t="s">
        <v>965</v>
      </c>
      <c r="DB62" s="5" t="s">
        <v>963</v>
      </c>
      <c r="DC62" s="5" t="s">
        <v>134</v>
      </c>
      <c r="DD62" s="7" t="s">
        <v>966</v>
      </c>
      <c r="DE62" s="7">
        <f t="shared" si="1"/>
        <v>119</v>
      </c>
      <c r="DF62" s="14" t="s">
        <v>967</v>
      </c>
      <c r="DG62" s="7" t="s">
        <v>137</v>
      </c>
      <c r="DH62" s="5" t="s">
        <v>138</v>
      </c>
      <c r="DI62" s="9" t="s">
        <v>139</v>
      </c>
      <c r="DJ62" s="5" t="s">
        <v>139</v>
      </c>
      <c r="DK62" s="7" t="s">
        <v>632</v>
      </c>
      <c r="DL62" s="7" t="s">
        <v>263</v>
      </c>
      <c r="DM62" s="5" t="b">
        <v>1</v>
      </c>
      <c r="DN62" s="5" t="b">
        <v>1</v>
      </c>
      <c r="DO62" s="5" t="b">
        <v>1</v>
      </c>
      <c r="DP62" s="5" t="b">
        <v>0</v>
      </c>
      <c r="DQ62" s="5" t="b">
        <v>1</v>
      </c>
      <c r="DR62" s="5" t="b">
        <v>0</v>
      </c>
      <c r="DS62" s="5" t="b">
        <v>0</v>
      </c>
      <c r="DT62" s="5" t="b">
        <v>0</v>
      </c>
      <c r="DU62" s="7" t="s">
        <v>142</v>
      </c>
      <c r="DV62" s="7" t="s">
        <v>968</v>
      </c>
      <c r="DW62" s="7" t="s">
        <v>143</v>
      </c>
      <c r="DX62" s="5" t="s">
        <v>633</v>
      </c>
    </row>
    <row r="63" spans="1:128" ht="124.5" customHeight="1">
      <c r="A63" s="5" t="s">
        <v>969</v>
      </c>
      <c r="B63" s="5" t="s">
        <v>110</v>
      </c>
      <c r="C63" s="5" t="s">
        <v>221</v>
      </c>
      <c r="D63" s="5" t="s">
        <v>970</v>
      </c>
      <c r="E63" s="5" t="s">
        <v>971</v>
      </c>
      <c r="G63" s="5" t="s">
        <v>972</v>
      </c>
      <c r="H63" s="5" t="s">
        <v>973</v>
      </c>
      <c r="I63" s="5" t="s">
        <v>974</v>
      </c>
      <c r="J63" s="5" t="s">
        <v>623</v>
      </c>
      <c r="K63" s="5" t="s">
        <v>228</v>
      </c>
      <c r="L63" s="5" t="s">
        <v>276</v>
      </c>
      <c r="N63" s="5" t="s">
        <v>975</v>
      </c>
      <c r="O63" s="5" t="s">
        <v>754</v>
      </c>
      <c r="P63" s="5" t="s">
        <v>111</v>
      </c>
      <c r="AD63" s="6"/>
      <c r="AE63" s="6"/>
      <c r="AF63" s="5" t="s">
        <v>976</v>
      </c>
      <c r="AG63" s="5" t="s">
        <v>977</v>
      </c>
      <c r="AH63" s="5" t="s">
        <v>977</v>
      </c>
      <c r="AI63" s="5" t="s">
        <v>978</v>
      </c>
      <c r="AJ63" s="5" t="s">
        <v>127</v>
      </c>
      <c r="AK63" s="5" t="s">
        <v>979</v>
      </c>
      <c r="AM63" s="5" t="b">
        <v>0</v>
      </c>
      <c r="AN63" s="5" t="b">
        <v>0</v>
      </c>
      <c r="AO63" s="5" t="b">
        <v>0</v>
      </c>
      <c r="AQ63" s="5" t="b">
        <v>1</v>
      </c>
      <c r="AR63" s="5" t="b">
        <v>1</v>
      </c>
      <c r="AS63" s="5" t="b">
        <v>0</v>
      </c>
      <c r="AT63" s="5" t="b">
        <v>1</v>
      </c>
      <c r="AU63" s="5" t="b">
        <v>1</v>
      </c>
      <c r="AV63" s="5" t="b">
        <v>0</v>
      </c>
      <c r="AW63" s="5" t="b">
        <v>0</v>
      </c>
      <c r="AX63" s="5" t="b">
        <v>0</v>
      </c>
      <c r="AY63" s="5">
        <v>4</v>
      </c>
      <c r="AZ63" s="5" t="s">
        <v>197</v>
      </c>
      <c r="BB63" s="26"/>
      <c r="BC63" s="5" t="s">
        <v>976</v>
      </c>
      <c r="BD63" s="5" t="s">
        <v>977</v>
      </c>
      <c r="BE63" s="5" t="s">
        <v>221</v>
      </c>
      <c r="BF63" s="5" t="s">
        <v>970</v>
      </c>
      <c r="BG63" s="5" t="s">
        <v>971</v>
      </c>
      <c r="BH63" s="5" t="s">
        <v>131</v>
      </c>
      <c r="BI63" s="5">
        <v>0</v>
      </c>
      <c r="BJ63" s="5" t="s">
        <v>139</v>
      </c>
      <c r="BK63" s="5" t="s">
        <v>973</v>
      </c>
      <c r="BL63" s="5" t="s">
        <v>139</v>
      </c>
      <c r="BM63" s="5" t="s">
        <v>972</v>
      </c>
      <c r="BN63" s="5" t="s">
        <v>974</v>
      </c>
      <c r="BO63" s="27" t="b">
        <v>1</v>
      </c>
      <c r="BP63" s="27" t="b">
        <v>1</v>
      </c>
      <c r="BQ63" s="27" t="b">
        <v>0</v>
      </c>
      <c r="BR63" s="27" t="b">
        <v>1</v>
      </c>
      <c r="BS63" s="27" t="b">
        <v>1</v>
      </c>
      <c r="BT63" s="27" t="b">
        <v>0</v>
      </c>
      <c r="BU63" s="27" t="b">
        <v>0</v>
      </c>
      <c r="BV63" s="27" t="b">
        <v>0</v>
      </c>
      <c r="BW63" s="5" t="s">
        <v>228</v>
      </c>
      <c r="BX63" s="5">
        <v>0</v>
      </c>
      <c r="BY63" s="5" t="s">
        <v>754</v>
      </c>
      <c r="CY63" s="26"/>
      <c r="CZ63" s="5" t="s">
        <v>980</v>
      </c>
      <c r="DB63" s="5" t="s">
        <v>977</v>
      </c>
      <c r="DC63" s="5" t="s">
        <v>134</v>
      </c>
      <c r="DD63" s="7" t="s">
        <v>981</v>
      </c>
      <c r="DE63" s="7">
        <f t="shared" si="1"/>
        <v>141</v>
      </c>
      <c r="DF63" s="14" t="s">
        <v>982</v>
      </c>
      <c r="DG63" s="7" t="s">
        <v>137</v>
      </c>
      <c r="DH63" s="5" t="s">
        <v>138</v>
      </c>
      <c r="DI63" s="9" t="s">
        <v>139</v>
      </c>
      <c r="DJ63" s="5" t="s">
        <v>139</v>
      </c>
      <c r="DK63" s="7" t="s">
        <v>632</v>
      </c>
      <c r="DL63" s="7" t="s">
        <v>286</v>
      </c>
      <c r="DM63" s="5" t="b">
        <v>1</v>
      </c>
      <c r="DN63" s="5" t="b">
        <v>1</v>
      </c>
      <c r="DO63" s="5" t="b">
        <v>1</v>
      </c>
      <c r="DP63" s="5" t="b">
        <v>0</v>
      </c>
      <c r="DQ63" s="5" t="b">
        <v>1</v>
      </c>
      <c r="DR63" s="5" t="b">
        <v>0</v>
      </c>
      <c r="DS63" s="5" t="b">
        <v>0</v>
      </c>
      <c r="DT63" s="5" t="b">
        <v>0</v>
      </c>
      <c r="DU63" s="7" t="s">
        <v>142</v>
      </c>
      <c r="DV63" s="7" t="s">
        <v>616</v>
      </c>
      <c r="DW63" s="7" t="s">
        <v>143</v>
      </c>
      <c r="DX63" s="5" t="s">
        <v>633</v>
      </c>
    </row>
    <row r="64" spans="1:128" ht="30" customHeight="1">
      <c r="A64" s="5" t="s">
        <v>983</v>
      </c>
      <c r="B64" s="5" t="s">
        <v>110</v>
      </c>
      <c r="C64" s="5" t="s">
        <v>221</v>
      </c>
      <c r="D64" s="5" t="s">
        <v>984</v>
      </c>
      <c r="E64" s="5" t="s">
        <v>223</v>
      </c>
      <c r="G64" s="5" t="s">
        <v>254</v>
      </c>
      <c r="H64" s="5" t="s">
        <v>254</v>
      </c>
      <c r="I64" s="5" t="s">
        <v>985</v>
      </c>
      <c r="J64" s="5" t="s">
        <v>227</v>
      </c>
      <c r="K64" s="5" t="s">
        <v>986</v>
      </c>
      <c r="L64" s="5" t="s">
        <v>154</v>
      </c>
      <c r="N64" s="5" t="s">
        <v>229</v>
      </c>
      <c r="O64" s="5" t="s">
        <v>225</v>
      </c>
      <c r="P64" s="5" t="s">
        <v>111</v>
      </c>
      <c r="Q64" s="5" t="s">
        <v>225</v>
      </c>
      <c r="R64" s="5" t="s">
        <v>225</v>
      </c>
      <c r="AC64" s="5" t="s">
        <v>225</v>
      </c>
      <c r="AD64" s="6"/>
      <c r="AE64" s="6"/>
      <c r="AF64" s="5" t="s">
        <v>987</v>
      </c>
      <c r="AG64" s="5" t="s">
        <v>988</v>
      </c>
      <c r="AH64" s="5" t="s">
        <v>988</v>
      </c>
      <c r="AI64" s="5" t="s">
        <v>989</v>
      </c>
      <c r="AJ64" s="5" t="s">
        <v>397</v>
      </c>
      <c r="AK64" s="5" t="s">
        <v>797</v>
      </c>
      <c r="AM64" s="5" t="b">
        <v>1</v>
      </c>
      <c r="AN64" s="5" t="b">
        <v>0</v>
      </c>
      <c r="AO64" s="5" t="b">
        <v>0</v>
      </c>
      <c r="AQ64" s="5" t="b">
        <v>1</v>
      </c>
      <c r="AR64" s="5" t="b">
        <v>1</v>
      </c>
      <c r="AS64" s="5" t="b">
        <v>1</v>
      </c>
      <c r="AT64" s="5" t="b">
        <v>0</v>
      </c>
      <c r="AU64" s="5" t="b">
        <v>1</v>
      </c>
      <c r="AV64" s="5" t="b">
        <v>0</v>
      </c>
      <c r="AW64" s="5" t="b">
        <v>1</v>
      </c>
      <c r="AX64" s="5" t="b">
        <v>0</v>
      </c>
      <c r="AY64" s="5">
        <v>3</v>
      </c>
      <c r="AZ64" s="5" t="s">
        <v>197</v>
      </c>
      <c r="BB64" s="26"/>
      <c r="BC64" s="5" t="s">
        <v>987</v>
      </c>
      <c r="BD64" s="5" t="s">
        <v>988</v>
      </c>
      <c r="BE64" s="5" t="s">
        <v>221</v>
      </c>
      <c r="BF64" s="5" t="s">
        <v>984</v>
      </c>
      <c r="BG64" s="5" t="s">
        <v>223</v>
      </c>
      <c r="BH64" s="5" t="s">
        <v>235</v>
      </c>
      <c r="BI64" s="5">
        <v>0</v>
      </c>
      <c r="BJ64" s="5" t="s">
        <v>139</v>
      </c>
      <c r="BK64" s="5" t="s">
        <v>254</v>
      </c>
      <c r="BL64" s="5" t="s">
        <v>139</v>
      </c>
      <c r="BM64" s="5" t="s">
        <v>254</v>
      </c>
      <c r="BN64" s="5" t="s">
        <v>985</v>
      </c>
      <c r="BO64" s="27" t="b">
        <v>1</v>
      </c>
      <c r="BP64" s="27" t="b">
        <v>1</v>
      </c>
      <c r="BQ64" s="27" t="b">
        <v>1</v>
      </c>
      <c r="BR64" s="27" t="b">
        <v>0</v>
      </c>
      <c r="BS64" s="27" t="b">
        <v>1</v>
      </c>
      <c r="BT64" s="27" t="b">
        <v>0</v>
      </c>
      <c r="BU64" s="27" t="b">
        <v>1</v>
      </c>
      <c r="BV64" s="27" t="b">
        <v>0</v>
      </c>
      <c r="BW64" s="5" t="s">
        <v>986</v>
      </c>
      <c r="BX64" s="5">
        <v>0</v>
      </c>
      <c r="BY64" s="5" t="s">
        <v>225</v>
      </c>
      <c r="CY64" s="26"/>
      <c r="CZ64" s="5" t="s">
        <v>987</v>
      </c>
      <c r="DB64" s="5" t="s">
        <v>988</v>
      </c>
      <c r="DC64" s="5" t="s">
        <v>134</v>
      </c>
      <c r="DD64" s="5" t="s">
        <v>984</v>
      </c>
      <c r="DE64" s="7">
        <f t="shared" si="1"/>
        <v>144</v>
      </c>
      <c r="DF64" s="5" t="s">
        <v>990</v>
      </c>
      <c r="DG64" s="7" t="s">
        <v>239</v>
      </c>
      <c r="DH64" s="5" t="s">
        <v>240</v>
      </c>
      <c r="DI64" s="9" t="s">
        <v>139</v>
      </c>
      <c r="DJ64" s="5" t="s">
        <v>139</v>
      </c>
      <c r="DK64" s="7" t="s">
        <v>143</v>
      </c>
      <c r="DL64" s="5" t="s">
        <v>991</v>
      </c>
      <c r="DM64" s="5" t="b">
        <v>1</v>
      </c>
      <c r="DN64" s="5" t="b">
        <v>1</v>
      </c>
      <c r="DO64" s="5" t="b">
        <v>1</v>
      </c>
      <c r="DP64" s="5" t="b">
        <v>0</v>
      </c>
      <c r="DQ64" s="5" t="b">
        <v>1</v>
      </c>
      <c r="DR64" s="5" t="b">
        <v>0</v>
      </c>
      <c r="DS64" s="5" t="b">
        <v>1</v>
      </c>
      <c r="DT64" s="5" t="b">
        <v>1</v>
      </c>
      <c r="DU64" s="7" t="s">
        <v>142</v>
      </c>
      <c r="DW64" s="7" t="s">
        <v>143</v>
      </c>
      <c r="DX64" s="6"/>
    </row>
    <row r="65" spans="1:128" ht="99" customHeight="1">
      <c r="A65" s="5" t="s">
        <v>992</v>
      </c>
      <c r="B65" s="5" t="s">
        <v>110</v>
      </c>
      <c r="C65" s="5" t="s">
        <v>993</v>
      </c>
      <c r="J65" s="5" t="s">
        <v>993</v>
      </c>
      <c r="O65" s="5" t="s">
        <v>754</v>
      </c>
      <c r="P65" s="5" t="s">
        <v>111</v>
      </c>
      <c r="Q65" s="5" t="s">
        <v>221</v>
      </c>
      <c r="R65" s="5" t="s">
        <v>994</v>
      </c>
      <c r="U65" s="5" t="s">
        <v>995</v>
      </c>
      <c r="V65" s="5" t="s">
        <v>996</v>
      </c>
      <c r="W65" s="5" t="s">
        <v>997</v>
      </c>
      <c r="X65" s="5" t="s">
        <v>998</v>
      </c>
      <c r="Y65" s="5" t="s">
        <v>999</v>
      </c>
      <c r="AB65" s="5" t="s">
        <v>1000</v>
      </c>
      <c r="AD65" s="6"/>
      <c r="AE65" s="6"/>
      <c r="AF65" s="5" t="s">
        <v>1001</v>
      </c>
      <c r="AG65" s="5" t="s">
        <v>1002</v>
      </c>
      <c r="AH65" s="5" t="s">
        <v>1002</v>
      </c>
      <c r="AI65" s="5" t="s">
        <v>1003</v>
      </c>
      <c r="AJ65" s="5" t="s">
        <v>397</v>
      </c>
      <c r="AK65" s="5" t="s">
        <v>797</v>
      </c>
      <c r="AM65" s="5" t="b">
        <v>1</v>
      </c>
      <c r="AN65" s="5" t="b">
        <v>1</v>
      </c>
      <c r="AO65" s="5" t="b">
        <v>1</v>
      </c>
      <c r="AQ65" s="5" t="b">
        <v>0</v>
      </c>
      <c r="AR65" s="5" t="b">
        <v>0</v>
      </c>
      <c r="AS65" s="5" t="b">
        <v>0</v>
      </c>
      <c r="AT65" s="5" t="b">
        <v>0</v>
      </c>
      <c r="AU65" s="5" t="b">
        <v>0</v>
      </c>
      <c r="AV65" s="5" t="b">
        <v>0</v>
      </c>
      <c r="AW65" s="5" t="b">
        <v>0</v>
      </c>
      <c r="AX65" s="5" t="b">
        <v>0</v>
      </c>
      <c r="AY65" s="5">
        <v>8</v>
      </c>
      <c r="AZ65" s="5" t="s">
        <v>197</v>
      </c>
      <c r="BB65" s="26"/>
      <c r="BC65" s="5" t="s">
        <v>1001</v>
      </c>
      <c r="BD65" s="5" t="s">
        <v>1002</v>
      </c>
      <c r="BE65" s="5" t="s">
        <v>993</v>
      </c>
      <c r="BF65" s="5" t="s">
        <v>994</v>
      </c>
      <c r="BG65" s="5">
        <v>0</v>
      </c>
      <c r="BH65" s="5" t="s">
        <v>160</v>
      </c>
      <c r="BI65" s="5">
        <v>0</v>
      </c>
      <c r="BJ65" s="5" t="s">
        <v>139</v>
      </c>
      <c r="BK65" s="5" t="s">
        <v>996</v>
      </c>
      <c r="BL65" s="5" t="s">
        <v>139</v>
      </c>
      <c r="BM65" s="5" t="s">
        <v>995</v>
      </c>
      <c r="BN65" s="5" t="s">
        <v>997</v>
      </c>
      <c r="BO65" s="27" t="b">
        <v>0</v>
      </c>
      <c r="BP65" s="27" t="b">
        <v>0</v>
      </c>
      <c r="BQ65" s="27" t="b">
        <v>0</v>
      </c>
      <c r="BR65" s="27" t="b">
        <v>0</v>
      </c>
      <c r="BS65" s="27" t="b">
        <v>0</v>
      </c>
      <c r="BT65" s="27" t="b">
        <v>0</v>
      </c>
      <c r="BU65" s="27" t="b">
        <v>0</v>
      </c>
      <c r="BV65" s="27" t="b">
        <v>0</v>
      </c>
      <c r="BW65" s="5" t="s">
        <v>999</v>
      </c>
      <c r="BX65" s="5">
        <v>0</v>
      </c>
      <c r="BY65" s="5" t="s">
        <v>754</v>
      </c>
      <c r="CY65" s="26"/>
      <c r="CZ65" s="5" t="s">
        <v>1004</v>
      </c>
      <c r="DB65" s="5" t="s">
        <v>1002</v>
      </c>
      <c r="DC65" s="6" t="s">
        <v>993</v>
      </c>
      <c r="DD65" s="7" t="s">
        <v>1005</v>
      </c>
      <c r="DE65" s="7">
        <f t="shared" si="1"/>
        <v>60</v>
      </c>
      <c r="DF65" s="14" t="s">
        <v>1006</v>
      </c>
      <c r="DG65" s="7" t="s">
        <v>239</v>
      </c>
      <c r="DH65" s="5" t="s">
        <v>240</v>
      </c>
      <c r="DI65" s="9" t="s">
        <v>139</v>
      </c>
      <c r="DJ65" s="5" t="s">
        <v>139</v>
      </c>
      <c r="DK65" s="7" t="s">
        <v>143</v>
      </c>
      <c r="DL65" s="7" t="s">
        <v>286</v>
      </c>
      <c r="DM65" s="5" t="b">
        <v>1</v>
      </c>
      <c r="DN65" s="5" t="b">
        <v>1</v>
      </c>
      <c r="DO65" s="5" t="b">
        <v>1</v>
      </c>
      <c r="DP65" s="5" t="b">
        <v>0</v>
      </c>
      <c r="DQ65" s="5" t="b">
        <v>1</v>
      </c>
      <c r="DR65" s="5" t="b">
        <v>0</v>
      </c>
      <c r="DS65" s="5" t="b">
        <v>1</v>
      </c>
      <c r="DT65" s="5" t="b">
        <v>1</v>
      </c>
      <c r="DU65" s="7" t="s">
        <v>142</v>
      </c>
      <c r="DW65" s="7" t="s">
        <v>143</v>
      </c>
      <c r="DX65" s="6"/>
    </row>
    <row r="66" spans="1:128" ht="225">
      <c r="A66" s="5" t="s">
        <v>1007</v>
      </c>
      <c r="B66" s="5" t="s">
        <v>110</v>
      </c>
      <c r="C66" s="5" t="s">
        <v>993</v>
      </c>
      <c r="J66" s="5" t="s">
        <v>993</v>
      </c>
      <c r="O66" s="5" t="s">
        <v>754</v>
      </c>
      <c r="P66" s="5" t="s">
        <v>111</v>
      </c>
      <c r="Q66" s="5" t="s">
        <v>221</v>
      </c>
      <c r="R66" s="5" t="s">
        <v>1008</v>
      </c>
      <c r="U66" s="5" t="s">
        <v>995</v>
      </c>
      <c r="V66" s="5" t="s">
        <v>996</v>
      </c>
      <c r="W66" s="5" t="s">
        <v>1009</v>
      </c>
      <c r="X66" s="5" t="s">
        <v>1010</v>
      </c>
      <c r="Y66" s="5" t="s">
        <v>1011</v>
      </c>
      <c r="AB66" s="5" t="s">
        <v>1012</v>
      </c>
      <c r="AD66" s="6"/>
      <c r="AE66" s="6"/>
      <c r="AF66" s="5" t="s">
        <v>1013</v>
      </c>
      <c r="AG66" s="5" t="s">
        <v>1014</v>
      </c>
      <c r="AH66" s="5" t="s">
        <v>1014</v>
      </c>
      <c r="AI66" s="5" t="s">
        <v>1015</v>
      </c>
      <c r="AJ66" s="5" t="s">
        <v>397</v>
      </c>
      <c r="AK66" s="5" t="s">
        <v>797</v>
      </c>
      <c r="AM66" s="5" t="b">
        <v>1</v>
      </c>
      <c r="AN66" s="5" t="b">
        <v>1</v>
      </c>
      <c r="AO66" s="5" t="b">
        <v>1</v>
      </c>
      <c r="AQ66" s="5" t="b">
        <v>0</v>
      </c>
      <c r="AR66" s="5" t="b">
        <v>0</v>
      </c>
      <c r="AS66" s="5" t="b">
        <v>0</v>
      </c>
      <c r="AT66" s="5" t="b">
        <v>0</v>
      </c>
      <c r="AU66" s="5" t="b">
        <v>0</v>
      </c>
      <c r="AV66" s="5" t="b">
        <v>0</v>
      </c>
      <c r="AW66" s="5" t="b">
        <v>0</v>
      </c>
      <c r="AX66" s="5" t="b">
        <v>0</v>
      </c>
      <c r="AY66" s="5">
        <v>8</v>
      </c>
      <c r="AZ66" s="5" t="s">
        <v>197</v>
      </c>
      <c r="BB66" s="26"/>
      <c r="BC66" s="5" t="s">
        <v>1013</v>
      </c>
      <c r="BD66" s="5" t="s">
        <v>1014</v>
      </c>
      <c r="BE66" s="5" t="s">
        <v>993</v>
      </c>
      <c r="BF66" s="5" t="s">
        <v>1008</v>
      </c>
      <c r="BG66" s="5">
        <v>0</v>
      </c>
      <c r="BH66" s="5" t="s">
        <v>160</v>
      </c>
      <c r="BI66" s="5">
        <v>0</v>
      </c>
      <c r="BJ66" s="5" t="s">
        <v>139</v>
      </c>
      <c r="BK66" s="5" t="s">
        <v>996</v>
      </c>
      <c r="BL66" s="5" t="s">
        <v>139</v>
      </c>
      <c r="BM66" s="5" t="s">
        <v>995</v>
      </c>
      <c r="BN66" s="5" t="s">
        <v>1009</v>
      </c>
      <c r="BO66" s="27" t="b">
        <v>0</v>
      </c>
      <c r="BP66" s="27" t="b">
        <v>0</v>
      </c>
      <c r="BQ66" s="27" t="b">
        <v>0</v>
      </c>
      <c r="BR66" s="27" t="b">
        <v>0</v>
      </c>
      <c r="BS66" s="27" t="b">
        <v>0</v>
      </c>
      <c r="BT66" s="27" t="b">
        <v>0</v>
      </c>
      <c r="BU66" s="27" t="b">
        <v>0</v>
      </c>
      <c r="BV66" s="27" t="b">
        <v>0</v>
      </c>
      <c r="BW66" s="5" t="s">
        <v>1011</v>
      </c>
      <c r="BX66" s="5">
        <v>0</v>
      </c>
      <c r="BY66" s="5" t="s">
        <v>754</v>
      </c>
      <c r="CY66" s="26"/>
      <c r="CZ66" s="5" t="s">
        <v>1016</v>
      </c>
      <c r="DB66" s="5" t="s">
        <v>1014</v>
      </c>
      <c r="DC66" s="8" t="s">
        <v>134</v>
      </c>
      <c r="DD66" s="7" t="s">
        <v>1017</v>
      </c>
      <c r="DE66" s="7">
        <f t="shared" si="1"/>
        <v>206</v>
      </c>
      <c r="DF66" s="7" t="s">
        <v>1018</v>
      </c>
      <c r="DG66" s="7" t="s">
        <v>239</v>
      </c>
      <c r="DH66" s="5" t="s">
        <v>240</v>
      </c>
      <c r="DI66" s="9" t="s">
        <v>139</v>
      </c>
      <c r="DJ66" s="5" t="s">
        <v>139</v>
      </c>
      <c r="DK66" s="7" t="s">
        <v>143</v>
      </c>
      <c r="DL66" s="7" t="s">
        <v>593</v>
      </c>
      <c r="DM66" s="5" t="b">
        <v>1</v>
      </c>
      <c r="DN66" s="5" t="b">
        <v>1</v>
      </c>
      <c r="DO66" s="5" t="b">
        <v>1</v>
      </c>
      <c r="DP66" s="5" t="b">
        <v>0</v>
      </c>
      <c r="DQ66" s="5" t="b">
        <v>1</v>
      </c>
      <c r="DR66" s="5" t="b">
        <v>0</v>
      </c>
      <c r="DS66" s="5" t="b">
        <v>1</v>
      </c>
      <c r="DT66" s="5" t="b">
        <v>1</v>
      </c>
      <c r="DU66" s="7" t="s">
        <v>142</v>
      </c>
      <c r="DV66" s="7" t="s">
        <v>1019</v>
      </c>
      <c r="DW66" s="7" t="s">
        <v>143</v>
      </c>
      <c r="DX66" s="6"/>
    </row>
    <row r="67" spans="1:128" ht="247.5" customHeight="1">
      <c r="A67" s="5" t="s">
        <v>1020</v>
      </c>
      <c r="Q67" s="5" t="s">
        <v>1021</v>
      </c>
      <c r="R67" s="5" t="s">
        <v>1022</v>
      </c>
      <c r="S67" s="5" t="s">
        <v>1023</v>
      </c>
      <c r="T67" s="5" t="s">
        <v>1024</v>
      </c>
      <c r="U67" s="5" t="s">
        <v>1025</v>
      </c>
      <c r="V67" s="5" t="s">
        <v>150</v>
      </c>
      <c r="W67" s="5" t="s">
        <v>1026</v>
      </c>
      <c r="X67" s="5" t="s">
        <v>175</v>
      </c>
      <c r="Y67" s="5" t="s">
        <v>1027</v>
      </c>
      <c r="Z67" s="5" t="s">
        <v>154</v>
      </c>
      <c r="AA67" s="5" t="s">
        <v>155</v>
      </c>
      <c r="AC67" s="5" t="s">
        <v>150</v>
      </c>
      <c r="AD67" s="6"/>
      <c r="AE67" s="6"/>
      <c r="AF67" s="5" t="s">
        <v>1028</v>
      </c>
      <c r="AG67" s="5" t="s">
        <v>1029</v>
      </c>
      <c r="AH67" s="5" t="s">
        <v>1029</v>
      </c>
      <c r="AI67" s="5" t="s">
        <v>1030</v>
      </c>
      <c r="AJ67" s="5" t="s">
        <v>127</v>
      </c>
      <c r="AK67" s="5" t="s">
        <v>159</v>
      </c>
      <c r="AM67" s="5" t="b">
        <v>1</v>
      </c>
      <c r="AN67" s="5" t="b">
        <v>1</v>
      </c>
      <c r="AO67" s="5" t="b">
        <v>1</v>
      </c>
      <c r="AQ67" s="5" t="b">
        <v>1</v>
      </c>
      <c r="AR67" s="5" t="b">
        <v>1</v>
      </c>
      <c r="AS67" s="5" t="b">
        <v>1</v>
      </c>
      <c r="AT67" s="5" t="b">
        <v>0</v>
      </c>
      <c r="AU67" s="5" t="b">
        <v>1</v>
      </c>
      <c r="AV67" s="5" t="b">
        <v>0</v>
      </c>
      <c r="AW67" s="5" t="b">
        <v>0</v>
      </c>
      <c r="AX67" s="5" t="b">
        <v>0</v>
      </c>
      <c r="AY67" s="5">
        <v>4</v>
      </c>
      <c r="AZ67" s="5" t="s">
        <v>130</v>
      </c>
      <c r="BB67" s="26"/>
      <c r="BC67" s="5" t="s">
        <v>1028</v>
      </c>
      <c r="BD67" s="5" t="s">
        <v>1029</v>
      </c>
      <c r="BE67" s="5" t="s">
        <v>1021</v>
      </c>
      <c r="BF67" s="5" t="s">
        <v>1022</v>
      </c>
      <c r="BG67" s="5" t="s">
        <v>1023</v>
      </c>
      <c r="BH67" s="5" t="s">
        <v>160</v>
      </c>
      <c r="BI67" s="5" t="s">
        <v>1024</v>
      </c>
      <c r="BJ67" s="5" t="s">
        <v>132</v>
      </c>
      <c r="BK67" s="5" t="s">
        <v>150</v>
      </c>
      <c r="BL67" s="5" t="s">
        <v>139</v>
      </c>
      <c r="BM67" s="5" t="s">
        <v>1025</v>
      </c>
      <c r="BN67" s="5" t="s">
        <v>1026</v>
      </c>
      <c r="BO67" s="27" t="b">
        <v>1</v>
      </c>
      <c r="BP67" s="27" t="b">
        <v>1</v>
      </c>
      <c r="BQ67" s="27" t="b">
        <v>1</v>
      </c>
      <c r="BR67" s="27" t="b">
        <v>0</v>
      </c>
      <c r="BS67" s="27" t="b">
        <v>1</v>
      </c>
      <c r="BT67" s="27" t="b">
        <v>0</v>
      </c>
      <c r="BU67" s="27" t="b">
        <v>0</v>
      </c>
      <c r="BV67" s="27" t="b">
        <v>0</v>
      </c>
      <c r="BW67" s="5" t="s">
        <v>1027</v>
      </c>
      <c r="BX67" s="5" t="s">
        <v>155</v>
      </c>
      <c r="BY67" s="5" t="s">
        <v>150</v>
      </c>
      <c r="CY67" s="26"/>
      <c r="CZ67" s="5" t="s">
        <v>1031</v>
      </c>
      <c r="DA67" s="5" t="b">
        <f>IF(RIGHT(CZ67,1)= " ",TRUE,FALSE)</f>
        <v>0</v>
      </c>
      <c r="DB67" s="5" t="s">
        <v>1029</v>
      </c>
      <c r="DC67" s="5" t="s">
        <v>1032</v>
      </c>
      <c r="DD67" s="6" t="s">
        <v>1022</v>
      </c>
      <c r="DE67" s="7">
        <f t="shared" ref="DE67:DE78" si="3">LEN(DD67)</f>
        <v>651</v>
      </c>
      <c r="DF67" s="7" t="s">
        <v>1033</v>
      </c>
      <c r="DG67" s="7" t="s">
        <v>137</v>
      </c>
      <c r="DH67" s="5" t="s">
        <v>138</v>
      </c>
      <c r="DI67" s="8" t="s">
        <v>132</v>
      </c>
      <c r="DJ67" s="5" t="s">
        <v>139</v>
      </c>
      <c r="DK67" s="7" t="s">
        <v>143</v>
      </c>
      <c r="DL67" s="7" t="s">
        <v>263</v>
      </c>
      <c r="DM67" s="5" t="b">
        <v>1</v>
      </c>
      <c r="DN67" s="5" t="b">
        <v>1</v>
      </c>
      <c r="DO67" s="5" t="b">
        <v>1</v>
      </c>
      <c r="DP67" s="5" t="b">
        <v>0</v>
      </c>
      <c r="DQ67" s="5" t="b">
        <v>1</v>
      </c>
      <c r="DR67" s="5" t="b">
        <v>0</v>
      </c>
      <c r="DS67" s="5" t="b">
        <v>0</v>
      </c>
      <c r="DT67" s="5" t="b">
        <v>0</v>
      </c>
      <c r="DU67" s="7" t="s">
        <v>142</v>
      </c>
      <c r="DV67" s="7" t="s">
        <v>166</v>
      </c>
      <c r="DW67" s="7" t="s">
        <v>143</v>
      </c>
      <c r="DX67" s="5" t="s">
        <v>1034</v>
      </c>
    </row>
    <row r="68" spans="1:128" ht="300">
      <c r="A68" s="5" t="s">
        <v>1035</v>
      </c>
      <c r="B68" s="5" t="s">
        <v>110</v>
      </c>
      <c r="C68" s="5" t="s">
        <v>1036</v>
      </c>
      <c r="D68" s="5" t="s">
        <v>1037</v>
      </c>
      <c r="E68" s="5" t="s">
        <v>223</v>
      </c>
      <c r="G68" s="5" t="s">
        <v>1038</v>
      </c>
      <c r="H68" s="5" t="s">
        <v>1039</v>
      </c>
      <c r="I68" s="5" t="s">
        <v>1040</v>
      </c>
      <c r="J68" s="5" t="s">
        <v>1041</v>
      </c>
      <c r="K68" s="5" t="s">
        <v>254</v>
      </c>
      <c r="L68" s="5" t="s">
        <v>1042</v>
      </c>
      <c r="N68" s="5" t="s">
        <v>1043</v>
      </c>
      <c r="O68" s="5" t="s">
        <v>1044</v>
      </c>
      <c r="P68" s="5" t="s">
        <v>111</v>
      </c>
      <c r="AD68" s="6"/>
      <c r="AE68" s="6"/>
      <c r="AF68" s="5" t="s">
        <v>1045</v>
      </c>
      <c r="AG68" s="5" t="s">
        <v>1046</v>
      </c>
      <c r="AH68" s="5" t="s">
        <v>1046</v>
      </c>
      <c r="AI68" s="5" t="s">
        <v>1047</v>
      </c>
      <c r="AJ68" s="5" t="s">
        <v>397</v>
      </c>
      <c r="AK68" s="5" t="s">
        <v>1048</v>
      </c>
      <c r="AM68" s="5" t="b">
        <v>1</v>
      </c>
      <c r="AN68" s="5" t="b">
        <v>0</v>
      </c>
      <c r="AO68" s="5" t="b">
        <v>0</v>
      </c>
      <c r="AQ68" s="5" t="b">
        <v>1</v>
      </c>
      <c r="AR68" s="5" t="b">
        <v>1</v>
      </c>
      <c r="AS68" s="5" t="b">
        <v>0</v>
      </c>
      <c r="AT68" s="5" t="b">
        <v>0</v>
      </c>
      <c r="AU68" s="5" t="b">
        <v>1</v>
      </c>
      <c r="AV68" s="5" t="b">
        <v>0</v>
      </c>
      <c r="AW68" s="5" t="b">
        <v>1</v>
      </c>
      <c r="AX68" s="5" t="b">
        <v>0</v>
      </c>
      <c r="AY68" s="5">
        <v>4</v>
      </c>
      <c r="AZ68" s="5" t="s">
        <v>197</v>
      </c>
      <c r="BB68" s="26"/>
      <c r="BC68" s="5" t="s">
        <v>1045</v>
      </c>
      <c r="BD68" s="5" t="s">
        <v>1046</v>
      </c>
      <c r="BE68" s="5" t="s">
        <v>1036</v>
      </c>
      <c r="BF68" s="5" t="s">
        <v>1037</v>
      </c>
      <c r="BG68" s="5" t="s">
        <v>223</v>
      </c>
      <c r="BH68" s="5" t="s">
        <v>235</v>
      </c>
      <c r="BI68" s="5">
        <v>0</v>
      </c>
      <c r="BJ68" s="5" t="s">
        <v>139</v>
      </c>
      <c r="BK68" s="5" t="s">
        <v>1039</v>
      </c>
      <c r="BL68" s="5" t="s">
        <v>139</v>
      </c>
      <c r="BM68" s="5" t="s">
        <v>1038</v>
      </c>
      <c r="BN68" s="5" t="s">
        <v>1040</v>
      </c>
      <c r="BO68" s="27" t="b">
        <v>1</v>
      </c>
      <c r="BP68" s="27" t="b">
        <v>1</v>
      </c>
      <c r="BQ68" s="27" t="b">
        <v>0</v>
      </c>
      <c r="BR68" s="27" t="b">
        <v>0</v>
      </c>
      <c r="BS68" s="27" t="b">
        <v>1</v>
      </c>
      <c r="BT68" s="27" t="b">
        <v>0</v>
      </c>
      <c r="BU68" s="27" t="b">
        <v>1</v>
      </c>
      <c r="BV68" s="27" t="b">
        <v>0</v>
      </c>
      <c r="BW68" s="5" t="s">
        <v>254</v>
      </c>
      <c r="BX68" s="5">
        <v>0</v>
      </c>
      <c r="BY68" s="5" t="s">
        <v>1044</v>
      </c>
      <c r="CY68" s="26"/>
      <c r="CZ68" s="5" t="s">
        <v>1049</v>
      </c>
      <c r="DB68" s="5" t="s">
        <v>1046</v>
      </c>
      <c r="DC68" s="5" t="s">
        <v>134</v>
      </c>
      <c r="DD68" s="6" t="s">
        <v>1050</v>
      </c>
      <c r="DE68" s="7">
        <f t="shared" si="3"/>
        <v>325</v>
      </c>
      <c r="DF68" s="14" t="s">
        <v>1051</v>
      </c>
      <c r="DG68" s="7" t="s">
        <v>239</v>
      </c>
      <c r="DH68" s="5" t="s">
        <v>240</v>
      </c>
      <c r="DI68" s="9" t="s">
        <v>139</v>
      </c>
      <c r="DJ68" s="5" t="s">
        <v>139</v>
      </c>
      <c r="DK68" s="5" t="s">
        <v>1052</v>
      </c>
      <c r="DL68" s="8" t="s">
        <v>241</v>
      </c>
      <c r="DM68" s="5" t="b">
        <v>1</v>
      </c>
      <c r="DN68" s="5" t="b">
        <v>1</v>
      </c>
      <c r="DO68" s="5" t="b">
        <v>1</v>
      </c>
      <c r="DP68" s="5" t="b">
        <v>0</v>
      </c>
      <c r="DQ68" s="5" t="b">
        <v>1</v>
      </c>
      <c r="DR68" s="5" t="b">
        <v>0</v>
      </c>
      <c r="DS68" s="5" t="b">
        <v>1</v>
      </c>
      <c r="DT68" s="5" t="b">
        <v>1</v>
      </c>
      <c r="DU68" s="7" t="s">
        <v>142</v>
      </c>
      <c r="DW68" s="7" t="s">
        <v>143</v>
      </c>
      <c r="DX68" s="6"/>
    </row>
    <row r="69" spans="1:128" ht="409.6">
      <c r="A69" s="5" t="s">
        <v>1053</v>
      </c>
      <c r="B69" s="5" t="s">
        <v>110</v>
      </c>
      <c r="C69" s="5" t="s">
        <v>1054</v>
      </c>
      <c r="D69" s="5" t="s">
        <v>1055</v>
      </c>
      <c r="E69" s="5" t="s">
        <v>1056</v>
      </c>
      <c r="G69" s="5" t="s">
        <v>1057</v>
      </c>
      <c r="H69" s="5" t="s">
        <v>143</v>
      </c>
      <c r="I69" s="5" t="s">
        <v>1058</v>
      </c>
      <c r="J69" s="5" t="s">
        <v>1059</v>
      </c>
      <c r="K69" s="5" t="s">
        <v>1060</v>
      </c>
      <c r="L69" s="5" t="s">
        <v>276</v>
      </c>
      <c r="M69" s="5" t="s">
        <v>254</v>
      </c>
      <c r="N69" s="5" t="s">
        <v>1061</v>
      </c>
      <c r="O69" s="5" t="s">
        <v>143</v>
      </c>
      <c r="P69" s="5" t="s">
        <v>111</v>
      </c>
      <c r="AD69" s="6"/>
      <c r="AE69" s="6"/>
      <c r="AF69" s="5" t="s">
        <v>1062</v>
      </c>
      <c r="AG69" s="5" t="s">
        <v>1063</v>
      </c>
      <c r="AH69" s="5" t="s">
        <v>1063</v>
      </c>
      <c r="AI69" s="5" t="s">
        <v>1064</v>
      </c>
      <c r="AJ69" s="5" t="s">
        <v>397</v>
      </c>
      <c r="AK69" s="5" t="s">
        <v>1065</v>
      </c>
      <c r="AM69" s="5" t="b">
        <v>0</v>
      </c>
      <c r="AN69" s="5" t="b">
        <v>0</v>
      </c>
      <c r="AO69" s="5" t="b">
        <v>1</v>
      </c>
      <c r="AQ69" s="5" t="b">
        <v>0</v>
      </c>
      <c r="AR69" s="5" t="b">
        <v>0</v>
      </c>
      <c r="AS69" s="5" t="b">
        <v>0</v>
      </c>
      <c r="AT69" s="5" t="b">
        <v>0</v>
      </c>
      <c r="AU69" s="5" t="b">
        <v>0</v>
      </c>
      <c r="AV69" s="5" t="b">
        <v>0</v>
      </c>
      <c r="AW69" s="5" t="b">
        <v>0</v>
      </c>
      <c r="AX69" s="5" t="b">
        <v>0</v>
      </c>
      <c r="AY69" s="5">
        <v>8</v>
      </c>
      <c r="AZ69" s="5" t="s">
        <v>197</v>
      </c>
      <c r="BB69" s="26"/>
      <c r="BC69" s="5" t="s">
        <v>1062</v>
      </c>
      <c r="BD69" s="5" t="s">
        <v>1063</v>
      </c>
      <c r="BE69" s="5" t="s">
        <v>1054</v>
      </c>
      <c r="BF69" s="5" t="s">
        <v>1055</v>
      </c>
      <c r="BG69" s="5" t="s">
        <v>1056</v>
      </c>
      <c r="BH69" s="5" t="s">
        <v>160</v>
      </c>
      <c r="BI69" s="5">
        <v>0</v>
      </c>
      <c r="BJ69" s="5" t="s">
        <v>139</v>
      </c>
      <c r="BK69" s="5" t="s">
        <v>143</v>
      </c>
      <c r="BL69" s="5" t="s">
        <v>139</v>
      </c>
      <c r="BM69" s="5" t="s">
        <v>1057</v>
      </c>
      <c r="BN69" s="5" t="s">
        <v>1058</v>
      </c>
      <c r="BO69" s="27" t="b">
        <v>0</v>
      </c>
      <c r="BP69" s="27" t="b">
        <v>0</v>
      </c>
      <c r="BQ69" s="27" t="b">
        <v>0</v>
      </c>
      <c r="BR69" s="27" t="b">
        <v>0</v>
      </c>
      <c r="BS69" s="27" t="b">
        <v>0</v>
      </c>
      <c r="BT69" s="27" t="b">
        <v>0</v>
      </c>
      <c r="BU69" s="27" t="b">
        <v>0</v>
      </c>
      <c r="BV69" s="27" t="b">
        <v>0</v>
      </c>
      <c r="BW69" s="5" t="s">
        <v>1060</v>
      </c>
      <c r="BX69" s="5" t="s">
        <v>254</v>
      </c>
      <c r="BY69" s="5" t="s">
        <v>143</v>
      </c>
      <c r="CY69" s="26"/>
      <c r="CZ69" s="6" t="s">
        <v>1066</v>
      </c>
      <c r="DB69" s="5" t="s">
        <v>1063</v>
      </c>
      <c r="DC69" s="5" t="s">
        <v>134</v>
      </c>
      <c r="DD69" s="7" t="s">
        <v>1067</v>
      </c>
      <c r="DE69" s="7">
        <f t="shared" si="3"/>
        <v>61</v>
      </c>
      <c r="DF69" s="14" t="s">
        <v>1068</v>
      </c>
      <c r="DG69" s="7" t="s">
        <v>137</v>
      </c>
      <c r="DH69" s="5" t="s">
        <v>138</v>
      </c>
      <c r="DI69" s="9" t="s">
        <v>139</v>
      </c>
      <c r="DJ69" s="5" t="s">
        <v>139</v>
      </c>
      <c r="DL69" s="7" t="s">
        <v>286</v>
      </c>
      <c r="DM69" s="5" t="b">
        <v>1</v>
      </c>
      <c r="DN69" s="5" t="b">
        <v>1</v>
      </c>
      <c r="DO69" s="5" t="b">
        <v>1</v>
      </c>
      <c r="DP69" s="5" t="b">
        <v>0</v>
      </c>
      <c r="DQ69" s="5" t="b">
        <v>1</v>
      </c>
      <c r="DR69" s="5" t="b">
        <v>0</v>
      </c>
      <c r="DS69" s="5" t="b">
        <v>0</v>
      </c>
      <c r="DT69" s="5" t="b">
        <v>0</v>
      </c>
      <c r="DU69" s="7" t="s">
        <v>142</v>
      </c>
      <c r="DV69" s="7" t="s">
        <v>143</v>
      </c>
      <c r="DW69" s="7" t="s">
        <v>143</v>
      </c>
      <c r="DX69" s="6"/>
    </row>
    <row r="70" spans="1:128" ht="120">
      <c r="A70" s="5" t="s">
        <v>1069</v>
      </c>
      <c r="B70" s="5" t="s">
        <v>110</v>
      </c>
      <c r="P70" s="5" t="s">
        <v>111</v>
      </c>
      <c r="Q70" s="5" t="s">
        <v>1070</v>
      </c>
      <c r="R70" s="5" t="s">
        <v>1071</v>
      </c>
      <c r="S70" s="5" t="s">
        <v>360</v>
      </c>
      <c r="T70" s="5" t="s">
        <v>361</v>
      </c>
      <c r="U70" s="5" t="s">
        <v>1072</v>
      </c>
      <c r="V70" s="5" t="s">
        <v>363</v>
      </c>
      <c r="W70" s="5" t="s">
        <v>364</v>
      </c>
      <c r="X70" s="5" t="s">
        <v>1073</v>
      </c>
      <c r="Y70" s="5" t="s">
        <v>1074</v>
      </c>
      <c r="Z70" s="5" t="s">
        <v>1075</v>
      </c>
      <c r="AA70" s="5" t="s">
        <v>1076</v>
      </c>
      <c r="AC70" s="5" t="s">
        <v>1077</v>
      </c>
      <c r="AD70" s="6"/>
      <c r="AE70" s="6"/>
      <c r="AF70" s="5" t="s">
        <v>1078</v>
      </c>
      <c r="AG70" s="5" t="s">
        <v>1079</v>
      </c>
      <c r="AH70" s="5" t="s">
        <v>1079</v>
      </c>
      <c r="AI70" s="5" t="s">
        <v>1080</v>
      </c>
      <c r="AJ70" s="5" t="s">
        <v>127</v>
      </c>
      <c r="AK70" s="5" t="s">
        <v>1081</v>
      </c>
      <c r="AM70" s="5" t="b">
        <v>1</v>
      </c>
      <c r="AN70" s="5" t="b">
        <v>1</v>
      </c>
      <c r="AO70" s="5" t="b">
        <v>1</v>
      </c>
      <c r="AQ70" s="5" t="b">
        <v>0</v>
      </c>
      <c r="AR70" s="5" t="b">
        <v>0</v>
      </c>
      <c r="AS70" s="5" t="b">
        <v>0</v>
      </c>
      <c r="AT70" s="5" t="b">
        <v>0</v>
      </c>
      <c r="AU70" s="5" t="b">
        <v>0</v>
      </c>
      <c r="AV70" s="5" t="b">
        <v>0</v>
      </c>
      <c r="AW70" s="5" t="b">
        <v>0</v>
      </c>
      <c r="AX70" s="5" t="b">
        <v>0</v>
      </c>
      <c r="AY70" s="5">
        <v>8</v>
      </c>
      <c r="AZ70" s="5" t="s">
        <v>197</v>
      </c>
      <c r="BB70" s="26"/>
      <c r="BC70" s="5" t="s">
        <v>1078</v>
      </c>
      <c r="BD70" s="5" t="s">
        <v>1079</v>
      </c>
      <c r="BE70" s="5" t="s">
        <v>1070</v>
      </c>
      <c r="BF70" s="5" t="s">
        <v>1071</v>
      </c>
      <c r="BG70" s="5" t="s">
        <v>360</v>
      </c>
      <c r="BH70" s="5" t="s">
        <v>160</v>
      </c>
      <c r="BI70" s="5" t="s">
        <v>361</v>
      </c>
      <c r="BJ70" s="5" t="s">
        <v>132</v>
      </c>
      <c r="BK70" s="5" t="s">
        <v>363</v>
      </c>
      <c r="BL70" s="5" t="s">
        <v>139</v>
      </c>
      <c r="BM70" s="5" t="s">
        <v>1072</v>
      </c>
      <c r="BN70" s="5" t="s">
        <v>364</v>
      </c>
      <c r="BO70" s="27" t="b">
        <v>0</v>
      </c>
      <c r="BP70" s="27" t="b">
        <v>0</v>
      </c>
      <c r="BQ70" s="27" t="b">
        <v>0</v>
      </c>
      <c r="BR70" s="27" t="b">
        <v>0</v>
      </c>
      <c r="BS70" s="27" t="b">
        <v>0</v>
      </c>
      <c r="BT70" s="27" t="b">
        <v>0</v>
      </c>
      <c r="BU70" s="27" t="b">
        <v>0</v>
      </c>
      <c r="BV70" s="27" t="b">
        <v>0</v>
      </c>
      <c r="BW70" s="5" t="s">
        <v>1074</v>
      </c>
      <c r="BX70" s="5" t="s">
        <v>1076</v>
      </c>
      <c r="BY70" s="5" t="s">
        <v>1077</v>
      </c>
      <c r="CY70" s="26"/>
      <c r="CZ70" s="5" t="s">
        <v>1082</v>
      </c>
      <c r="DA70" s="5" t="b">
        <f>IF(RIGHT(CZ70,1)= " ",TRUE,FALSE)</f>
        <v>0</v>
      </c>
      <c r="DB70" s="5" t="s">
        <v>1079</v>
      </c>
      <c r="DC70" s="5" t="s">
        <v>460</v>
      </c>
      <c r="DD70" s="5" t="s">
        <v>1071</v>
      </c>
      <c r="DE70" s="7">
        <f t="shared" si="3"/>
        <v>124</v>
      </c>
      <c r="DF70" s="14" t="s">
        <v>1083</v>
      </c>
      <c r="DG70" s="7" t="s">
        <v>137</v>
      </c>
      <c r="DH70" s="5" t="s">
        <v>138</v>
      </c>
      <c r="DI70" s="8" t="s">
        <v>132</v>
      </c>
      <c r="DJ70" s="5" t="s">
        <v>139</v>
      </c>
      <c r="DK70" s="5" t="s">
        <v>460</v>
      </c>
      <c r="DL70" s="8" t="s">
        <v>286</v>
      </c>
      <c r="DM70" s="5" t="b">
        <v>1</v>
      </c>
      <c r="DN70" s="5" t="b">
        <v>1</v>
      </c>
      <c r="DO70" s="5" t="b">
        <v>1</v>
      </c>
      <c r="DP70" s="5" t="b">
        <v>0</v>
      </c>
      <c r="DQ70" s="5" t="b">
        <v>1</v>
      </c>
      <c r="DR70" s="5" t="b">
        <v>0</v>
      </c>
      <c r="DS70" s="5" t="b">
        <v>0</v>
      </c>
      <c r="DT70" s="5" t="b">
        <v>0</v>
      </c>
      <c r="DU70" s="7" t="s">
        <v>665</v>
      </c>
      <c r="DV70" s="7" t="s">
        <v>351</v>
      </c>
      <c r="DW70" s="7" t="s">
        <v>380</v>
      </c>
      <c r="DX70" s="31" t="s">
        <v>1084</v>
      </c>
    </row>
    <row r="71" spans="1:128" ht="330">
      <c r="A71" s="5" t="s">
        <v>1085</v>
      </c>
      <c r="B71" s="5" t="s">
        <v>110</v>
      </c>
      <c r="C71" s="5" t="s">
        <v>221</v>
      </c>
      <c r="D71" s="5" t="s">
        <v>1086</v>
      </c>
      <c r="E71" s="5" t="s">
        <v>223</v>
      </c>
      <c r="G71" s="5" t="s">
        <v>1087</v>
      </c>
      <c r="H71" s="5" t="s">
        <v>254</v>
      </c>
      <c r="I71" s="5" t="s">
        <v>1088</v>
      </c>
      <c r="J71" s="5" t="s">
        <v>227</v>
      </c>
      <c r="K71" s="5" t="s">
        <v>1089</v>
      </c>
      <c r="L71" s="5" t="s">
        <v>276</v>
      </c>
      <c r="N71" s="5" t="s">
        <v>1090</v>
      </c>
      <c r="O71" s="5" t="s">
        <v>439</v>
      </c>
      <c r="P71" s="5" t="s">
        <v>111</v>
      </c>
      <c r="AD71" s="6"/>
      <c r="AE71" s="6"/>
      <c r="AF71" s="5" t="s">
        <v>1091</v>
      </c>
      <c r="AG71" s="5" t="s">
        <v>1092</v>
      </c>
      <c r="AH71" s="5" t="s">
        <v>1092</v>
      </c>
      <c r="AI71" s="5" t="s">
        <v>1093</v>
      </c>
      <c r="AJ71" s="5" t="s">
        <v>233</v>
      </c>
      <c r="AK71" s="5" t="s">
        <v>590</v>
      </c>
      <c r="AM71" s="5" t="b">
        <v>1</v>
      </c>
      <c r="AN71" s="5" t="b">
        <v>0</v>
      </c>
      <c r="AO71" s="5" t="b">
        <v>0</v>
      </c>
      <c r="AQ71" s="5" t="b">
        <v>1</v>
      </c>
      <c r="AR71" s="5" t="b">
        <v>1</v>
      </c>
      <c r="AS71" s="5" t="b">
        <v>1</v>
      </c>
      <c r="AT71" s="5" t="b">
        <v>0</v>
      </c>
      <c r="AU71" s="5" t="b">
        <v>1</v>
      </c>
      <c r="AV71" s="5" t="b">
        <v>0</v>
      </c>
      <c r="AW71" s="5" t="b">
        <v>1</v>
      </c>
      <c r="AX71" s="5" t="b">
        <v>0</v>
      </c>
      <c r="AY71" s="5">
        <v>3</v>
      </c>
      <c r="AZ71" s="5" t="s">
        <v>197</v>
      </c>
      <c r="BB71" s="26"/>
      <c r="BC71" s="5" t="s">
        <v>1091</v>
      </c>
      <c r="BD71" s="5" t="s">
        <v>1092</v>
      </c>
      <c r="BE71" s="5" t="s">
        <v>221</v>
      </c>
      <c r="BF71" s="5" t="s">
        <v>1086</v>
      </c>
      <c r="BG71" s="5" t="s">
        <v>223</v>
      </c>
      <c r="BH71" s="5" t="s">
        <v>1094</v>
      </c>
      <c r="BI71" s="5">
        <v>0</v>
      </c>
      <c r="BJ71" s="5" t="s">
        <v>139</v>
      </c>
      <c r="BK71" s="5" t="s">
        <v>254</v>
      </c>
      <c r="BL71" s="5" t="s">
        <v>139</v>
      </c>
      <c r="BM71" s="5" t="s">
        <v>1087</v>
      </c>
      <c r="BN71" s="5" t="s">
        <v>1088</v>
      </c>
      <c r="BO71" s="27" t="b">
        <v>1</v>
      </c>
      <c r="BP71" s="27" t="b">
        <v>1</v>
      </c>
      <c r="BQ71" s="27" t="b">
        <v>1</v>
      </c>
      <c r="BR71" s="27" t="b">
        <v>0</v>
      </c>
      <c r="BS71" s="27" t="b">
        <v>1</v>
      </c>
      <c r="BT71" s="27" t="b">
        <v>0</v>
      </c>
      <c r="BU71" s="27" t="b">
        <v>1</v>
      </c>
      <c r="BV71" s="27" t="b">
        <v>0</v>
      </c>
      <c r="BW71" s="5" t="s">
        <v>1089</v>
      </c>
      <c r="BX71" s="5">
        <v>0</v>
      </c>
      <c r="BY71" s="5" t="s">
        <v>439</v>
      </c>
      <c r="CY71" s="26"/>
      <c r="CZ71" s="5" t="s">
        <v>1095</v>
      </c>
      <c r="DB71" s="5" t="s">
        <v>1092</v>
      </c>
      <c r="DC71" s="5" t="s">
        <v>134</v>
      </c>
      <c r="DD71" s="32" t="s">
        <v>1096</v>
      </c>
      <c r="DE71" s="7">
        <f t="shared" si="3"/>
        <v>230</v>
      </c>
      <c r="DF71" s="14" t="s">
        <v>1096</v>
      </c>
      <c r="DG71" s="7" t="s">
        <v>239</v>
      </c>
      <c r="DH71" s="5" t="s">
        <v>240</v>
      </c>
      <c r="DI71" s="9" t="s">
        <v>139</v>
      </c>
      <c r="DJ71" s="5" t="s">
        <v>139</v>
      </c>
      <c r="DK71" s="5" t="s">
        <v>1087</v>
      </c>
      <c r="DL71" s="7" t="s">
        <v>263</v>
      </c>
      <c r="DM71" s="5" t="b">
        <v>1</v>
      </c>
      <c r="DN71" s="5" t="b">
        <v>1</v>
      </c>
      <c r="DO71" s="5" t="b">
        <v>1</v>
      </c>
      <c r="DP71" s="5" t="b">
        <v>0</v>
      </c>
      <c r="DQ71" s="5" t="b">
        <v>1</v>
      </c>
      <c r="DR71" s="5" t="b">
        <v>0</v>
      </c>
      <c r="DS71" s="5" t="b">
        <v>1</v>
      </c>
      <c r="DT71" s="5" t="b">
        <v>1</v>
      </c>
      <c r="DU71" s="7" t="s">
        <v>142</v>
      </c>
      <c r="DW71" s="7" t="s">
        <v>143</v>
      </c>
      <c r="DX71" s="6"/>
    </row>
    <row r="72" spans="1:128" ht="105">
      <c r="A72" s="5" t="s">
        <v>1097</v>
      </c>
      <c r="B72" s="5" t="s">
        <v>110</v>
      </c>
      <c r="P72" s="5" t="s">
        <v>111</v>
      </c>
      <c r="Q72" s="5" t="s">
        <v>1098</v>
      </c>
      <c r="R72" s="5" t="s">
        <v>1099</v>
      </c>
      <c r="S72" s="5" t="s">
        <v>1100</v>
      </c>
      <c r="T72" s="5" t="s">
        <v>361</v>
      </c>
      <c r="U72" s="5" t="s">
        <v>1101</v>
      </c>
      <c r="V72" s="5" t="s">
        <v>363</v>
      </c>
      <c r="W72" s="5" t="s">
        <v>364</v>
      </c>
      <c r="X72" s="5" t="s">
        <v>1102</v>
      </c>
      <c r="Y72" s="5" t="s">
        <v>1103</v>
      </c>
      <c r="Z72" s="5" t="s">
        <v>1104</v>
      </c>
      <c r="AA72" s="5" t="s">
        <v>1076</v>
      </c>
      <c r="AC72" s="5" t="s">
        <v>1077</v>
      </c>
      <c r="AD72" s="6"/>
      <c r="AE72" s="6"/>
      <c r="AF72" s="5" t="s">
        <v>1105</v>
      </c>
      <c r="AG72" s="5" t="s">
        <v>1106</v>
      </c>
      <c r="AH72" s="5" t="s">
        <v>1106</v>
      </c>
      <c r="AI72" s="5" t="s">
        <v>1107</v>
      </c>
      <c r="AJ72" s="5" t="s">
        <v>127</v>
      </c>
      <c r="AK72" s="5" t="s">
        <v>1108</v>
      </c>
      <c r="AM72" s="5" t="b">
        <v>1</v>
      </c>
      <c r="AN72" s="5" t="b">
        <v>1</v>
      </c>
      <c r="AO72" s="5" t="b">
        <v>1</v>
      </c>
      <c r="AQ72" s="5" t="b">
        <v>0</v>
      </c>
      <c r="AR72" s="5" t="b">
        <v>0</v>
      </c>
      <c r="AS72" s="5" t="b">
        <v>0</v>
      </c>
      <c r="AT72" s="5" t="b">
        <v>0</v>
      </c>
      <c r="AU72" s="5" t="b">
        <v>0</v>
      </c>
      <c r="AV72" s="5" t="b">
        <v>0</v>
      </c>
      <c r="AW72" s="5" t="b">
        <v>0</v>
      </c>
      <c r="AX72" s="5" t="b">
        <v>0</v>
      </c>
      <c r="AY72" s="5">
        <v>8</v>
      </c>
      <c r="AZ72" s="5" t="s">
        <v>197</v>
      </c>
      <c r="BB72" s="26"/>
      <c r="BC72" s="5" t="s">
        <v>1105</v>
      </c>
      <c r="BD72" s="5" t="s">
        <v>1106</v>
      </c>
      <c r="BE72" s="5" t="s">
        <v>1098</v>
      </c>
      <c r="BF72" s="5" t="s">
        <v>1099</v>
      </c>
      <c r="BG72" s="5" t="s">
        <v>1100</v>
      </c>
      <c r="BH72" s="5" t="s">
        <v>160</v>
      </c>
      <c r="BI72" s="5" t="s">
        <v>361</v>
      </c>
      <c r="BJ72" s="5" t="s">
        <v>132</v>
      </c>
      <c r="BK72" s="5" t="s">
        <v>363</v>
      </c>
      <c r="BL72" s="5" t="s">
        <v>139</v>
      </c>
      <c r="BM72" s="5" t="s">
        <v>1101</v>
      </c>
      <c r="BN72" s="5" t="s">
        <v>364</v>
      </c>
      <c r="BO72" s="27" t="b">
        <v>0</v>
      </c>
      <c r="BP72" s="27" t="b">
        <v>0</v>
      </c>
      <c r="BQ72" s="27" t="b">
        <v>0</v>
      </c>
      <c r="BR72" s="27" t="b">
        <v>0</v>
      </c>
      <c r="BS72" s="27" t="b">
        <v>0</v>
      </c>
      <c r="BT72" s="27" t="b">
        <v>0</v>
      </c>
      <c r="BU72" s="27" t="b">
        <v>0</v>
      </c>
      <c r="BV72" s="27" t="b">
        <v>0</v>
      </c>
      <c r="BW72" s="5" t="s">
        <v>1103</v>
      </c>
      <c r="BX72" s="5" t="s">
        <v>1076</v>
      </c>
      <c r="BY72" s="5" t="s">
        <v>1077</v>
      </c>
      <c r="CY72" s="26"/>
      <c r="CZ72" s="5" t="s">
        <v>1109</v>
      </c>
      <c r="DA72" s="5" t="b">
        <f t="shared" ref="DA72:DA78" si="4">IF(RIGHT(CZ72,1)= " ",TRUE,FALSE)</f>
        <v>0</v>
      </c>
      <c r="DB72" s="5" t="s">
        <v>1106</v>
      </c>
      <c r="DC72" s="5" t="s">
        <v>460</v>
      </c>
      <c r="DD72" s="5" t="s">
        <v>1099</v>
      </c>
      <c r="DE72" s="7">
        <f t="shared" si="3"/>
        <v>141</v>
      </c>
      <c r="DF72" s="14" t="s">
        <v>1110</v>
      </c>
      <c r="DG72" s="6" t="s">
        <v>1100</v>
      </c>
      <c r="DH72" s="5" t="s">
        <v>138</v>
      </c>
      <c r="DI72" s="8" t="s">
        <v>132</v>
      </c>
      <c r="DJ72" s="5" t="s">
        <v>139</v>
      </c>
      <c r="DK72" s="5" t="s">
        <v>1111</v>
      </c>
      <c r="DL72" s="8" t="s">
        <v>286</v>
      </c>
      <c r="DM72" s="5" t="b">
        <v>1</v>
      </c>
      <c r="DN72" s="5" t="b">
        <v>1</v>
      </c>
      <c r="DO72" s="5" t="b">
        <v>1</v>
      </c>
      <c r="DP72" s="5" t="b">
        <v>1</v>
      </c>
      <c r="DQ72" s="5" t="b">
        <v>0</v>
      </c>
      <c r="DR72" s="5" t="b">
        <v>0</v>
      </c>
      <c r="DS72" s="5" t="b">
        <v>0</v>
      </c>
      <c r="DT72" s="5" t="b">
        <v>0</v>
      </c>
      <c r="DU72" s="7" t="s">
        <v>1112</v>
      </c>
      <c r="DV72" s="7" t="s">
        <v>351</v>
      </c>
      <c r="DW72" s="7" t="s">
        <v>380</v>
      </c>
      <c r="DX72" s="5" t="s">
        <v>1084</v>
      </c>
    </row>
    <row r="73" spans="1:128" ht="88.5" customHeight="1">
      <c r="A73" s="5" t="s">
        <v>1113</v>
      </c>
      <c r="B73" s="5" t="s">
        <v>110</v>
      </c>
      <c r="P73" s="5" t="s">
        <v>111</v>
      </c>
      <c r="Q73" s="5" t="s">
        <v>1114</v>
      </c>
      <c r="R73" s="5" t="s">
        <v>1115</v>
      </c>
      <c r="S73" s="5" t="s">
        <v>360</v>
      </c>
      <c r="T73" s="5" t="s">
        <v>361</v>
      </c>
      <c r="U73" s="5" t="s">
        <v>1116</v>
      </c>
      <c r="V73" s="5" t="s">
        <v>363</v>
      </c>
      <c r="W73" s="5" t="s">
        <v>364</v>
      </c>
      <c r="X73" s="5" t="s">
        <v>1073</v>
      </c>
      <c r="Y73" s="5" t="s">
        <v>1074</v>
      </c>
      <c r="Z73" s="5" t="s">
        <v>1075</v>
      </c>
      <c r="AA73" s="5" t="s">
        <v>1117</v>
      </c>
      <c r="AC73" s="5" t="s">
        <v>1118</v>
      </c>
      <c r="AD73" s="6"/>
      <c r="AE73" s="6"/>
      <c r="AF73" s="5" t="s">
        <v>1119</v>
      </c>
      <c r="AG73" s="5" t="s">
        <v>1120</v>
      </c>
      <c r="AH73" s="5" t="s">
        <v>1120</v>
      </c>
      <c r="AI73" s="5" t="s">
        <v>1121</v>
      </c>
      <c r="AJ73" s="5" t="s">
        <v>127</v>
      </c>
      <c r="AK73" s="5" t="s">
        <v>373</v>
      </c>
      <c r="AM73" s="5" t="b">
        <v>1</v>
      </c>
      <c r="AN73" s="5" t="b">
        <v>1</v>
      </c>
      <c r="AO73" s="5" t="b">
        <v>1</v>
      </c>
      <c r="AQ73" s="5" t="b">
        <v>0</v>
      </c>
      <c r="AR73" s="5" t="b">
        <v>0</v>
      </c>
      <c r="AS73" s="5" t="b">
        <v>0</v>
      </c>
      <c r="AT73" s="5" t="b">
        <v>0</v>
      </c>
      <c r="AU73" s="5" t="b">
        <v>0</v>
      </c>
      <c r="AV73" s="5" t="b">
        <v>0</v>
      </c>
      <c r="AW73" s="5" t="b">
        <v>0</v>
      </c>
      <c r="AX73" s="5" t="b">
        <v>0</v>
      </c>
      <c r="AY73" s="5">
        <v>8</v>
      </c>
      <c r="AZ73" s="5" t="s">
        <v>197</v>
      </c>
      <c r="BB73" s="26"/>
      <c r="BC73" s="5" t="s">
        <v>1119</v>
      </c>
      <c r="BD73" s="5" t="s">
        <v>1120</v>
      </c>
      <c r="BE73" s="5" t="s">
        <v>1114</v>
      </c>
      <c r="BF73" s="5" t="s">
        <v>1115</v>
      </c>
      <c r="BG73" s="5" t="s">
        <v>360</v>
      </c>
      <c r="BH73" s="5" t="s">
        <v>160</v>
      </c>
      <c r="BI73" s="5" t="s">
        <v>361</v>
      </c>
      <c r="BJ73" s="5" t="s">
        <v>132</v>
      </c>
      <c r="BK73" s="5" t="s">
        <v>363</v>
      </c>
      <c r="BL73" s="5" t="s">
        <v>139</v>
      </c>
      <c r="BM73" s="5" t="s">
        <v>1116</v>
      </c>
      <c r="BN73" s="5" t="s">
        <v>364</v>
      </c>
      <c r="BO73" s="27" t="b">
        <v>0</v>
      </c>
      <c r="BP73" s="27" t="b">
        <v>0</v>
      </c>
      <c r="BQ73" s="27" t="b">
        <v>0</v>
      </c>
      <c r="BR73" s="27" t="b">
        <v>0</v>
      </c>
      <c r="BS73" s="27" t="b">
        <v>0</v>
      </c>
      <c r="BT73" s="27" t="b">
        <v>0</v>
      </c>
      <c r="BU73" s="27" t="b">
        <v>0</v>
      </c>
      <c r="BV73" s="27" t="b">
        <v>0</v>
      </c>
      <c r="BW73" s="5" t="s">
        <v>1074</v>
      </c>
      <c r="BX73" s="5" t="s">
        <v>1117</v>
      </c>
      <c r="BY73" s="5" t="s">
        <v>1118</v>
      </c>
      <c r="CY73" s="26"/>
      <c r="CZ73" s="5" t="s">
        <v>1122</v>
      </c>
      <c r="DA73" s="5" t="b">
        <f t="shared" si="4"/>
        <v>0</v>
      </c>
      <c r="DB73" s="5" t="s">
        <v>1120</v>
      </c>
      <c r="DC73" s="5" t="s">
        <v>460</v>
      </c>
      <c r="DD73" s="8" t="s">
        <v>1123</v>
      </c>
      <c r="DE73" s="7">
        <f t="shared" si="3"/>
        <v>122</v>
      </c>
      <c r="DF73" s="8" t="s">
        <v>1124</v>
      </c>
      <c r="DG73" s="7" t="s">
        <v>137</v>
      </c>
      <c r="DH73" s="5" t="s">
        <v>138</v>
      </c>
      <c r="DI73" s="8" t="s">
        <v>132</v>
      </c>
      <c r="DJ73" s="5" t="s">
        <v>139</v>
      </c>
      <c r="DK73" s="7" t="s">
        <v>143</v>
      </c>
      <c r="DL73" s="8" t="s">
        <v>286</v>
      </c>
      <c r="DM73" s="5" t="b">
        <v>1</v>
      </c>
      <c r="DN73" s="5" t="b">
        <v>1</v>
      </c>
      <c r="DO73" s="5" t="b">
        <v>1</v>
      </c>
      <c r="DP73" s="5" t="b">
        <v>0</v>
      </c>
      <c r="DQ73" s="5" t="b">
        <v>1</v>
      </c>
      <c r="DR73" s="5" t="b">
        <v>0</v>
      </c>
      <c r="DS73" s="5" t="b">
        <v>0</v>
      </c>
      <c r="DT73" s="5" t="b">
        <v>0</v>
      </c>
      <c r="DU73" s="7" t="s">
        <v>665</v>
      </c>
      <c r="DV73" s="7" t="s">
        <v>1125</v>
      </c>
      <c r="DW73" s="7" t="s">
        <v>143</v>
      </c>
      <c r="DX73" s="6"/>
    </row>
    <row r="74" spans="1:128" ht="120">
      <c r="A74" s="5" t="s">
        <v>1126</v>
      </c>
      <c r="B74" s="5" t="s">
        <v>110</v>
      </c>
      <c r="P74" s="5" t="s">
        <v>111</v>
      </c>
      <c r="Q74" s="5" t="s">
        <v>1114</v>
      </c>
      <c r="R74" s="5" t="s">
        <v>407</v>
      </c>
      <c r="S74" s="5" t="s">
        <v>360</v>
      </c>
      <c r="T74" s="5" t="s">
        <v>361</v>
      </c>
      <c r="U74" s="5" t="s">
        <v>1127</v>
      </c>
      <c r="V74" s="5" t="s">
        <v>363</v>
      </c>
      <c r="W74" s="5" t="s">
        <v>364</v>
      </c>
      <c r="X74" s="5" t="s">
        <v>1073</v>
      </c>
      <c r="Y74" s="5" t="s">
        <v>1074</v>
      </c>
      <c r="Z74" s="5" t="s">
        <v>1075</v>
      </c>
      <c r="AA74" s="5" t="s">
        <v>368</v>
      </c>
      <c r="AC74" s="5" t="s">
        <v>409</v>
      </c>
      <c r="AD74" s="6"/>
      <c r="AE74" s="6"/>
      <c r="AF74" s="5" t="s">
        <v>1128</v>
      </c>
      <c r="AG74" s="5" t="s">
        <v>1129</v>
      </c>
      <c r="AH74" s="5" t="s">
        <v>1129</v>
      </c>
      <c r="AI74" s="5" t="s">
        <v>1130</v>
      </c>
      <c r="AJ74" s="5" t="s">
        <v>127</v>
      </c>
      <c r="AK74" s="5" t="s">
        <v>1131</v>
      </c>
      <c r="AM74" s="5" t="b">
        <v>1</v>
      </c>
      <c r="AN74" s="5" t="b">
        <v>1</v>
      </c>
      <c r="AO74" s="5" t="b">
        <v>1</v>
      </c>
      <c r="AQ74" s="5" t="b">
        <v>0</v>
      </c>
      <c r="AR74" s="5" t="b">
        <v>0</v>
      </c>
      <c r="AS74" s="5" t="b">
        <v>0</v>
      </c>
      <c r="AT74" s="5" t="b">
        <v>0</v>
      </c>
      <c r="AU74" s="5" t="b">
        <v>0</v>
      </c>
      <c r="AV74" s="5" t="b">
        <v>0</v>
      </c>
      <c r="AW74" s="5" t="b">
        <v>0</v>
      </c>
      <c r="AX74" s="5" t="b">
        <v>0</v>
      </c>
      <c r="AY74" s="5">
        <v>8</v>
      </c>
      <c r="AZ74" s="5" t="s">
        <v>197</v>
      </c>
      <c r="BB74" s="26"/>
      <c r="BC74" s="5" t="s">
        <v>1128</v>
      </c>
      <c r="BD74" s="5" t="s">
        <v>1129</v>
      </c>
      <c r="BE74" s="5" t="s">
        <v>1114</v>
      </c>
      <c r="BF74" s="5" t="s">
        <v>407</v>
      </c>
      <c r="BG74" s="5" t="s">
        <v>360</v>
      </c>
      <c r="BH74" s="5" t="s">
        <v>160</v>
      </c>
      <c r="BI74" s="5" t="s">
        <v>361</v>
      </c>
      <c r="BJ74" s="5" t="s">
        <v>132</v>
      </c>
      <c r="BK74" s="5" t="s">
        <v>363</v>
      </c>
      <c r="BL74" s="5" t="s">
        <v>139</v>
      </c>
      <c r="BM74" s="5" t="s">
        <v>1127</v>
      </c>
      <c r="BN74" s="5" t="s">
        <v>364</v>
      </c>
      <c r="BO74" s="27" t="b">
        <v>0</v>
      </c>
      <c r="BP74" s="27" t="b">
        <v>0</v>
      </c>
      <c r="BQ74" s="27" t="b">
        <v>0</v>
      </c>
      <c r="BR74" s="27" t="b">
        <v>0</v>
      </c>
      <c r="BS74" s="27" t="b">
        <v>0</v>
      </c>
      <c r="BT74" s="27" t="b">
        <v>0</v>
      </c>
      <c r="BU74" s="27" t="b">
        <v>0</v>
      </c>
      <c r="BV74" s="27" t="b">
        <v>0</v>
      </c>
      <c r="BW74" s="5" t="s">
        <v>1074</v>
      </c>
      <c r="BX74" s="5" t="s">
        <v>368</v>
      </c>
      <c r="BY74" s="5" t="s">
        <v>409</v>
      </c>
      <c r="CY74" s="26"/>
      <c r="CZ74" s="12" t="s">
        <v>1132</v>
      </c>
      <c r="DA74" s="5" t="b">
        <f t="shared" si="4"/>
        <v>0</v>
      </c>
      <c r="DB74" s="5" t="s">
        <v>1129</v>
      </c>
      <c r="DC74" s="5" t="s">
        <v>460</v>
      </c>
      <c r="DD74" s="7" t="s">
        <v>1133</v>
      </c>
      <c r="DE74" s="7">
        <f t="shared" si="3"/>
        <v>78</v>
      </c>
      <c r="DF74" s="14" t="s">
        <v>1134</v>
      </c>
      <c r="DG74" s="7" t="s">
        <v>137</v>
      </c>
      <c r="DH74" s="5" t="s">
        <v>138</v>
      </c>
      <c r="DI74" s="8" t="s">
        <v>132</v>
      </c>
      <c r="DJ74" s="5" t="s">
        <v>139</v>
      </c>
      <c r="DK74" s="5" t="s">
        <v>460</v>
      </c>
      <c r="DL74" s="8" t="s">
        <v>286</v>
      </c>
      <c r="DM74" s="5" t="b">
        <v>1</v>
      </c>
      <c r="DN74" s="5" t="b">
        <v>1</v>
      </c>
      <c r="DO74" s="5" t="b">
        <v>1</v>
      </c>
      <c r="DP74" s="5" t="b">
        <v>0</v>
      </c>
      <c r="DQ74" s="5" t="b">
        <v>1</v>
      </c>
      <c r="DR74" s="5" t="b">
        <v>0</v>
      </c>
      <c r="DS74" s="5" t="b">
        <v>0</v>
      </c>
      <c r="DT74" s="5" t="b">
        <v>0</v>
      </c>
      <c r="DU74" s="7" t="s">
        <v>665</v>
      </c>
      <c r="DV74" s="7" t="s">
        <v>1135</v>
      </c>
      <c r="DW74" s="7" t="s">
        <v>380</v>
      </c>
      <c r="DX74" s="5" t="s">
        <v>1136</v>
      </c>
    </row>
    <row r="75" spans="1:128" ht="120">
      <c r="A75" s="5" t="s">
        <v>1137</v>
      </c>
      <c r="B75" s="5" t="s">
        <v>110</v>
      </c>
      <c r="P75" s="5" t="s">
        <v>111</v>
      </c>
      <c r="Q75" s="5" t="s">
        <v>1114</v>
      </c>
      <c r="R75" s="5" t="s">
        <v>359</v>
      </c>
      <c r="S75" s="5" t="s">
        <v>360</v>
      </c>
      <c r="T75" s="5" t="s">
        <v>361</v>
      </c>
      <c r="U75" s="5" t="s">
        <v>1127</v>
      </c>
      <c r="V75" s="5" t="s">
        <v>363</v>
      </c>
      <c r="W75" s="5" t="s">
        <v>364</v>
      </c>
      <c r="X75" s="5" t="s">
        <v>1073</v>
      </c>
      <c r="Y75" s="5" t="s">
        <v>1074</v>
      </c>
      <c r="Z75" s="5" t="s">
        <v>1075</v>
      </c>
      <c r="AA75" s="5" t="s">
        <v>368</v>
      </c>
      <c r="AC75" s="5" t="s">
        <v>369</v>
      </c>
      <c r="AD75" s="6"/>
      <c r="AE75" s="6"/>
      <c r="AF75" s="5" t="s">
        <v>1138</v>
      </c>
      <c r="AG75" s="5" t="s">
        <v>1139</v>
      </c>
      <c r="AH75" s="5" t="s">
        <v>1139</v>
      </c>
      <c r="AI75" s="5" t="s">
        <v>372</v>
      </c>
      <c r="AJ75" s="5" t="s">
        <v>127</v>
      </c>
      <c r="AK75" s="5" t="s">
        <v>373</v>
      </c>
      <c r="AM75" s="5" t="b">
        <v>1</v>
      </c>
      <c r="AN75" s="5" t="b">
        <v>1</v>
      </c>
      <c r="AO75" s="5" t="b">
        <v>1</v>
      </c>
      <c r="AQ75" s="5" t="b">
        <v>0</v>
      </c>
      <c r="AR75" s="5" t="b">
        <v>0</v>
      </c>
      <c r="AS75" s="5" t="b">
        <v>0</v>
      </c>
      <c r="AT75" s="5" t="b">
        <v>0</v>
      </c>
      <c r="AU75" s="5" t="b">
        <v>0</v>
      </c>
      <c r="AV75" s="5" t="b">
        <v>0</v>
      </c>
      <c r="AW75" s="5" t="b">
        <v>0</v>
      </c>
      <c r="AX75" s="5" t="b">
        <v>0</v>
      </c>
      <c r="AY75" s="5">
        <v>8</v>
      </c>
      <c r="AZ75" s="5" t="s">
        <v>197</v>
      </c>
      <c r="BB75" s="26"/>
      <c r="BC75" s="5" t="s">
        <v>1138</v>
      </c>
      <c r="BD75" s="5" t="s">
        <v>1139</v>
      </c>
      <c r="BE75" s="5" t="s">
        <v>1114</v>
      </c>
      <c r="BF75" s="5" t="s">
        <v>359</v>
      </c>
      <c r="BG75" s="5" t="s">
        <v>360</v>
      </c>
      <c r="BH75" s="5" t="s">
        <v>160</v>
      </c>
      <c r="BI75" s="5" t="s">
        <v>361</v>
      </c>
      <c r="BJ75" s="5" t="s">
        <v>132</v>
      </c>
      <c r="BK75" s="5" t="s">
        <v>363</v>
      </c>
      <c r="BL75" s="5" t="s">
        <v>139</v>
      </c>
      <c r="BM75" s="5" t="s">
        <v>1127</v>
      </c>
      <c r="BN75" s="5" t="s">
        <v>364</v>
      </c>
      <c r="BO75" s="27" t="b">
        <v>0</v>
      </c>
      <c r="BP75" s="27" t="b">
        <v>0</v>
      </c>
      <c r="BQ75" s="27" t="b">
        <v>0</v>
      </c>
      <c r="BR75" s="27" t="b">
        <v>0</v>
      </c>
      <c r="BS75" s="27" t="b">
        <v>0</v>
      </c>
      <c r="BT75" s="27" t="b">
        <v>0</v>
      </c>
      <c r="BU75" s="27" t="b">
        <v>0</v>
      </c>
      <c r="BV75" s="27" t="b">
        <v>0</v>
      </c>
      <c r="BW75" s="5" t="s">
        <v>1074</v>
      </c>
      <c r="BX75" s="5" t="s">
        <v>368</v>
      </c>
      <c r="BY75" s="5" t="s">
        <v>369</v>
      </c>
      <c r="CY75" s="26"/>
      <c r="CZ75" s="5" t="s">
        <v>1140</v>
      </c>
      <c r="DA75" s="5" t="b">
        <f t="shared" si="4"/>
        <v>0</v>
      </c>
      <c r="DB75" s="5" t="s">
        <v>1139</v>
      </c>
      <c r="DC75" s="5" t="s">
        <v>460</v>
      </c>
      <c r="DD75" s="7" t="s">
        <v>1141</v>
      </c>
      <c r="DE75" s="7">
        <f t="shared" si="3"/>
        <v>82</v>
      </c>
      <c r="DF75" s="14" t="s">
        <v>1134</v>
      </c>
      <c r="DG75" s="7" t="s">
        <v>137</v>
      </c>
      <c r="DH75" s="5" t="s">
        <v>138</v>
      </c>
      <c r="DI75" s="8" t="s">
        <v>132</v>
      </c>
      <c r="DJ75" s="5" t="s">
        <v>139</v>
      </c>
      <c r="DK75" s="7" t="s">
        <v>143</v>
      </c>
      <c r="DL75" s="8" t="s">
        <v>286</v>
      </c>
      <c r="DM75" s="5" t="b">
        <v>1</v>
      </c>
      <c r="DN75" s="5" t="b">
        <v>1</v>
      </c>
      <c r="DO75" s="5" t="b">
        <v>1</v>
      </c>
      <c r="DP75" s="5" t="b">
        <v>0</v>
      </c>
      <c r="DQ75" s="5" t="b">
        <v>1</v>
      </c>
      <c r="DR75" s="5" t="b">
        <v>0</v>
      </c>
      <c r="DS75" s="5" t="b">
        <v>0</v>
      </c>
      <c r="DT75" s="5" t="b">
        <v>0</v>
      </c>
      <c r="DU75" s="7" t="s">
        <v>665</v>
      </c>
      <c r="DV75" s="7" t="s">
        <v>1135</v>
      </c>
      <c r="DW75" s="7" t="s">
        <v>380</v>
      </c>
      <c r="DX75" s="5" t="s">
        <v>381</v>
      </c>
    </row>
    <row r="76" spans="1:128" ht="88.9" customHeight="1">
      <c r="A76" s="5" t="s">
        <v>1142</v>
      </c>
      <c r="B76" s="5" t="s">
        <v>110</v>
      </c>
      <c r="C76" s="5" t="s">
        <v>221</v>
      </c>
      <c r="D76" s="5" t="s">
        <v>1143</v>
      </c>
      <c r="E76" s="5" t="s">
        <v>223</v>
      </c>
      <c r="G76" s="5" t="s">
        <v>1144</v>
      </c>
      <c r="H76" s="5" t="s">
        <v>439</v>
      </c>
      <c r="I76" s="5" t="s">
        <v>584</v>
      </c>
      <c r="J76" s="5" t="s">
        <v>227</v>
      </c>
      <c r="K76" s="5" t="s">
        <v>1145</v>
      </c>
      <c r="L76" s="5" t="s">
        <v>276</v>
      </c>
      <c r="N76" s="5" t="s">
        <v>254</v>
      </c>
      <c r="O76" s="5" t="s">
        <v>254</v>
      </c>
      <c r="P76" s="5" t="s">
        <v>111</v>
      </c>
      <c r="AD76" s="6"/>
      <c r="AE76" s="6"/>
      <c r="AF76" s="5" t="s">
        <v>1146</v>
      </c>
      <c r="AG76" s="5" t="s">
        <v>1147</v>
      </c>
      <c r="AH76" s="5" t="s">
        <v>1147</v>
      </c>
      <c r="AI76" s="5" t="s">
        <v>1148</v>
      </c>
      <c r="AJ76" s="5" t="s">
        <v>397</v>
      </c>
      <c r="AK76" s="5" t="s">
        <v>590</v>
      </c>
      <c r="AM76" s="5" t="b">
        <v>1</v>
      </c>
      <c r="AN76" s="5" t="b">
        <v>0</v>
      </c>
      <c r="AO76" s="5" t="b">
        <v>0</v>
      </c>
      <c r="AQ76" s="5" t="b">
        <v>1</v>
      </c>
      <c r="AR76" s="5" t="b">
        <v>1</v>
      </c>
      <c r="AS76" s="5" t="b">
        <v>1</v>
      </c>
      <c r="AT76" s="5" t="b">
        <v>0</v>
      </c>
      <c r="AU76" s="5" t="b">
        <v>1</v>
      </c>
      <c r="AV76" s="5" t="b">
        <v>0</v>
      </c>
      <c r="AW76" s="5" t="b">
        <v>1</v>
      </c>
      <c r="AX76" s="5" t="b">
        <v>0</v>
      </c>
      <c r="AY76" s="5">
        <v>3</v>
      </c>
      <c r="AZ76" s="5" t="s">
        <v>197</v>
      </c>
      <c r="BC76" s="5" t="s">
        <v>1146</v>
      </c>
      <c r="BD76" s="5" t="s">
        <v>1147</v>
      </c>
      <c r="BE76" s="5" t="s">
        <v>221</v>
      </c>
      <c r="BF76" s="5" t="s">
        <v>1143</v>
      </c>
      <c r="BG76" s="5" t="s">
        <v>223</v>
      </c>
      <c r="BH76" s="5" t="s">
        <v>1094</v>
      </c>
      <c r="BI76" s="5">
        <v>0</v>
      </c>
      <c r="BJ76" s="5" t="s">
        <v>139</v>
      </c>
      <c r="BK76" s="5" t="s">
        <v>439</v>
      </c>
      <c r="BL76" s="5" t="s">
        <v>139</v>
      </c>
      <c r="BM76" s="5" t="s">
        <v>1144</v>
      </c>
      <c r="BN76" s="5" t="s">
        <v>584</v>
      </c>
      <c r="BO76" s="27" t="b">
        <v>1</v>
      </c>
      <c r="BP76" s="27" t="b">
        <v>1</v>
      </c>
      <c r="BQ76" s="27" t="b">
        <v>1</v>
      </c>
      <c r="BR76" s="27" t="b">
        <v>0</v>
      </c>
      <c r="BS76" s="27" t="b">
        <v>1</v>
      </c>
      <c r="BT76" s="27" t="b">
        <v>0</v>
      </c>
      <c r="BU76" s="27" t="b">
        <v>1</v>
      </c>
      <c r="BV76" s="27" t="b">
        <v>0</v>
      </c>
      <c r="BW76" s="5" t="s">
        <v>1145</v>
      </c>
      <c r="BX76" s="5">
        <v>0</v>
      </c>
      <c r="BY76" s="5" t="s">
        <v>254</v>
      </c>
      <c r="CZ76" s="6" t="s">
        <v>1149</v>
      </c>
      <c r="DA76" s="5" t="b">
        <f t="shared" si="4"/>
        <v>0</v>
      </c>
      <c r="DB76" s="5" t="s">
        <v>1147</v>
      </c>
      <c r="DC76" s="5" t="s">
        <v>134</v>
      </c>
      <c r="DD76" s="7" t="s">
        <v>1150</v>
      </c>
      <c r="DE76" s="7">
        <f t="shared" si="3"/>
        <v>210</v>
      </c>
      <c r="DF76" s="7" t="s">
        <v>1151</v>
      </c>
      <c r="DG76" s="7" t="s">
        <v>239</v>
      </c>
      <c r="DH76" s="5" t="s">
        <v>240</v>
      </c>
      <c r="DI76" s="9" t="s">
        <v>139</v>
      </c>
      <c r="DJ76" s="5" t="s">
        <v>139</v>
      </c>
      <c r="DK76" s="7" t="s">
        <v>143</v>
      </c>
      <c r="DL76" s="7" t="s">
        <v>1152</v>
      </c>
      <c r="DM76" s="5" t="b">
        <v>1</v>
      </c>
      <c r="DN76" s="5" t="b">
        <v>1</v>
      </c>
      <c r="DO76" s="5" t="b">
        <v>1</v>
      </c>
      <c r="DP76" s="5" t="b">
        <v>0</v>
      </c>
      <c r="DQ76" s="5" t="b">
        <v>1</v>
      </c>
      <c r="DR76" s="5" t="b">
        <v>0</v>
      </c>
      <c r="DS76" s="5" t="b">
        <v>1</v>
      </c>
      <c r="DT76" s="5" t="b">
        <v>1</v>
      </c>
      <c r="DU76" s="7" t="s">
        <v>142</v>
      </c>
      <c r="DW76" s="7" t="s">
        <v>143</v>
      </c>
      <c r="DX76" s="6"/>
    </row>
    <row r="77" spans="1:128" ht="88.9" customHeight="1">
      <c r="A77" s="5" t="s">
        <v>1153</v>
      </c>
      <c r="B77" s="5" t="s">
        <v>110</v>
      </c>
      <c r="C77" s="5" t="s">
        <v>221</v>
      </c>
      <c r="D77" s="5" t="s">
        <v>1154</v>
      </c>
      <c r="E77" s="5" t="s">
        <v>223</v>
      </c>
      <c r="G77" s="5" t="s">
        <v>1155</v>
      </c>
      <c r="H77" s="5" t="s">
        <v>1156</v>
      </c>
      <c r="I77" s="5" t="s">
        <v>1157</v>
      </c>
      <c r="J77" s="5" t="s">
        <v>1158</v>
      </c>
      <c r="K77" s="5" t="s">
        <v>228</v>
      </c>
      <c r="L77" s="5" t="s">
        <v>154</v>
      </c>
      <c r="N77" s="5" t="s">
        <v>229</v>
      </c>
      <c r="O77" s="5" t="s">
        <v>225</v>
      </c>
      <c r="P77" s="5" t="s">
        <v>111</v>
      </c>
      <c r="Q77" s="5" t="s">
        <v>221</v>
      </c>
      <c r="R77" s="5" t="s">
        <v>1154</v>
      </c>
      <c r="S77" s="5" t="s">
        <v>223</v>
      </c>
      <c r="T77" s="5" t="s">
        <v>1159</v>
      </c>
      <c r="U77" s="5" t="s">
        <v>1155</v>
      </c>
      <c r="V77" s="5" t="s">
        <v>1156</v>
      </c>
      <c r="W77" s="5" t="s">
        <v>1157</v>
      </c>
      <c r="X77" s="5" t="s">
        <v>1158</v>
      </c>
      <c r="Z77" s="5" t="s">
        <v>154</v>
      </c>
      <c r="AA77" s="5" t="s">
        <v>1160</v>
      </c>
      <c r="AC77" s="5" t="s">
        <v>225</v>
      </c>
      <c r="AD77" s="6"/>
      <c r="AE77" s="6"/>
      <c r="AF77" s="5" t="s">
        <v>1161</v>
      </c>
      <c r="AG77" s="5" t="s">
        <v>1162</v>
      </c>
      <c r="AH77" s="5" t="s">
        <v>1162</v>
      </c>
      <c r="AI77" s="5" t="s">
        <v>1163</v>
      </c>
      <c r="AJ77" s="5" t="s">
        <v>397</v>
      </c>
      <c r="AK77" s="5" t="s">
        <v>1164</v>
      </c>
      <c r="AM77" s="5" t="b">
        <v>1</v>
      </c>
      <c r="AN77" s="5" t="b">
        <v>0</v>
      </c>
      <c r="AO77" s="5" t="b">
        <v>0</v>
      </c>
      <c r="AQ77" s="5" t="b">
        <v>0</v>
      </c>
      <c r="AR77" s="5" t="b">
        <v>0</v>
      </c>
      <c r="AS77" s="5" t="b">
        <v>0</v>
      </c>
      <c r="AT77" s="5" t="b">
        <v>0</v>
      </c>
      <c r="AU77" s="5" t="b">
        <v>0</v>
      </c>
      <c r="AV77" s="5" t="b">
        <v>0</v>
      </c>
      <c r="AW77" s="5" t="b">
        <v>0</v>
      </c>
      <c r="AX77" s="5" t="b">
        <v>0</v>
      </c>
      <c r="AY77" s="5">
        <v>8</v>
      </c>
      <c r="AZ77" s="5" t="s">
        <v>197</v>
      </c>
      <c r="BC77" s="5" t="s">
        <v>1161</v>
      </c>
      <c r="BD77" s="5" t="s">
        <v>1162</v>
      </c>
      <c r="BE77" s="5" t="s">
        <v>221</v>
      </c>
      <c r="BF77" s="5" t="s">
        <v>1154</v>
      </c>
      <c r="BG77" s="5" t="s">
        <v>223</v>
      </c>
      <c r="BH77" s="5" t="s">
        <v>1094</v>
      </c>
      <c r="BI77" s="5" t="s">
        <v>1159</v>
      </c>
      <c r="BJ77" s="5" t="s">
        <v>132</v>
      </c>
      <c r="BK77" s="5" t="s">
        <v>1156</v>
      </c>
      <c r="BM77" s="5" t="s">
        <v>1155</v>
      </c>
      <c r="BN77" s="5" t="s">
        <v>1157</v>
      </c>
      <c r="BO77" s="27" t="b">
        <v>0</v>
      </c>
      <c r="BP77" s="27" t="b">
        <v>0</v>
      </c>
      <c r="BQ77" s="27" t="b">
        <v>0</v>
      </c>
      <c r="BR77" s="27" t="b">
        <v>0</v>
      </c>
      <c r="BS77" s="27" t="b">
        <v>0</v>
      </c>
      <c r="BT77" s="27" t="b">
        <v>0</v>
      </c>
      <c r="BU77" s="27" t="b">
        <v>0</v>
      </c>
      <c r="BV77" s="27" t="b">
        <v>0</v>
      </c>
      <c r="BW77" s="5" t="s">
        <v>228</v>
      </c>
      <c r="BX77" s="5" t="s">
        <v>1160</v>
      </c>
      <c r="BY77" s="5" t="s">
        <v>225</v>
      </c>
      <c r="CZ77" s="5" t="s">
        <v>1165</v>
      </c>
      <c r="DA77" s="5" t="b">
        <f t="shared" si="4"/>
        <v>0</v>
      </c>
      <c r="DB77" s="5" t="s">
        <v>1162</v>
      </c>
      <c r="DC77" s="5" t="s">
        <v>134</v>
      </c>
      <c r="DD77" s="7" t="s">
        <v>1166</v>
      </c>
      <c r="DE77" s="7">
        <f t="shared" si="3"/>
        <v>207</v>
      </c>
      <c r="DF77" s="7" t="s">
        <v>1167</v>
      </c>
      <c r="DG77" s="7" t="s">
        <v>239</v>
      </c>
      <c r="DH77" s="5" t="s">
        <v>240</v>
      </c>
      <c r="DI77" s="8" t="s">
        <v>132</v>
      </c>
      <c r="DJ77" s="7" t="s">
        <v>1168</v>
      </c>
      <c r="DK77" s="7" t="s">
        <v>143</v>
      </c>
      <c r="DL77" s="7" t="s">
        <v>1169</v>
      </c>
      <c r="DM77" s="5" t="b">
        <v>1</v>
      </c>
      <c r="DN77" s="5" t="b">
        <v>1</v>
      </c>
      <c r="DO77" s="5" t="b">
        <v>1</v>
      </c>
      <c r="DP77" s="5" t="b">
        <v>0</v>
      </c>
      <c r="DQ77" s="5" t="b">
        <v>1</v>
      </c>
      <c r="DR77" s="5" t="b">
        <v>0</v>
      </c>
      <c r="DS77" s="5" t="b">
        <v>1</v>
      </c>
      <c r="DT77" s="5" t="b">
        <v>1</v>
      </c>
      <c r="DU77" s="7" t="s">
        <v>142</v>
      </c>
      <c r="DV77" s="7" t="s">
        <v>1170</v>
      </c>
      <c r="DW77" s="7" t="s">
        <v>143</v>
      </c>
      <c r="DX77" s="6"/>
    </row>
    <row r="78" spans="1:128" ht="241.15" customHeight="1">
      <c r="A78" s="5" t="s">
        <v>1171</v>
      </c>
      <c r="B78" s="5" t="s">
        <v>110</v>
      </c>
      <c r="C78" s="5" t="s">
        <v>1172</v>
      </c>
      <c r="D78" s="5" t="s">
        <v>1173</v>
      </c>
      <c r="E78" s="5" t="s">
        <v>1174</v>
      </c>
      <c r="G78" s="5" t="s">
        <v>1175</v>
      </c>
      <c r="H78" s="5" t="s">
        <v>254</v>
      </c>
      <c r="I78" s="5" t="s">
        <v>1176</v>
      </c>
      <c r="J78" s="5" t="s">
        <v>1177</v>
      </c>
      <c r="K78" s="5" t="s">
        <v>1178</v>
      </c>
      <c r="L78" s="5" t="s">
        <v>1179</v>
      </c>
      <c r="N78" s="5" t="s">
        <v>254</v>
      </c>
      <c r="O78" s="5" t="s">
        <v>254</v>
      </c>
      <c r="P78" s="5" t="s">
        <v>111</v>
      </c>
      <c r="AF78" s="5" t="s">
        <v>1180</v>
      </c>
      <c r="AG78" s="5" t="s">
        <v>1181</v>
      </c>
      <c r="AH78" s="5" t="s">
        <v>1181</v>
      </c>
      <c r="AI78" s="5" t="s">
        <v>1182</v>
      </c>
      <c r="AJ78" s="5" t="s">
        <v>233</v>
      </c>
      <c r="AK78" s="5" t="s">
        <v>1183</v>
      </c>
      <c r="AM78" s="5" t="b">
        <v>1</v>
      </c>
      <c r="AN78" s="5" t="b">
        <v>1</v>
      </c>
      <c r="AO78" s="5" t="b">
        <v>0</v>
      </c>
      <c r="AQ78" s="5" t="b">
        <v>1</v>
      </c>
      <c r="AR78" s="5" t="b">
        <v>1</v>
      </c>
      <c r="AS78" s="5" t="b">
        <v>1</v>
      </c>
      <c r="AT78" s="5" t="b">
        <v>1</v>
      </c>
      <c r="AU78" s="5" t="b">
        <v>1</v>
      </c>
      <c r="AV78" s="5" t="b">
        <v>1</v>
      </c>
      <c r="AW78" s="5" t="b">
        <v>0</v>
      </c>
      <c r="AX78" s="5" t="b">
        <v>0</v>
      </c>
      <c r="AY78" s="5">
        <v>2</v>
      </c>
      <c r="AZ78" s="5" t="s">
        <v>1184</v>
      </c>
      <c r="BC78" s="5" t="s">
        <v>1180</v>
      </c>
      <c r="BD78" s="5" t="s">
        <v>1181</v>
      </c>
      <c r="BE78" s="5" t="s">
        <v>1172</v>
      </c>
      <c r="BF78" s="5" t="s">
        <v>1173</v>
      </c>
      <c r="BG78" s="5" t="s">
        <v>1174</v>
      </c>
      <c r="BH78" s="5" t="s">
        <v>1185</v>
      </c>
      <c r="BI78" s="5">
        <v>0</v>
      </c>
      <c r="BJ78" s="5" t="s">
        <v>139</v>
      </c>
      <c r="BK78" s="5" t="s">
        <v>254</v>
      </c>
      <c r="BL78" s="5" t="s">
        <v>139</v>
      </c>
      <c r="BM78" s="5" t="s">
        <v>1175</v>
      </c>
      <c r="BN78" s="5" t="s">
        <v>1176</v>
      </c>
      <c r="BO78" s="27" t="b">
        <v>1</v>
      </c>
      <c r="BP78" s="27" t="b">
        <v>1</v>
      </c>
      <c r="BQ78" s="27" t="b">
        <v>1</v>
      </c>
      <c r="BR78" s="27" t="b">
        <v>1</v>
      </c>
      <c r="BS78" s="27" t="b">
        <v>1</v>
      </c>
      <c r="BT78" s="27" t="b">
        <v>1</v>
      </c>
      <c r="BU78" s="27" t="b">
        <v>0</v>
      </c>
      <c r="BV78" s="27" t="b">
        <v>0</v>
      </c>
      <c r="BW78" s="5" t="s">
        <v>1178</v>
      </c>
      <c r="BX78" s="5">
        <v>0</v>
      </c>
      <c r="BY78" s="5" t="s">
        <v>254</v>
      </c>
      <c r="CZ78" s="5" t="s">
        <v>1186</v>
      </c>
      <c r="DA78" s="5" t="b">
        <f t="shared" si="4"/>
        <v>0</v>
      </c>
      <c r="DB78" s="5" t="s">
        <v>1181</v>
      </c>
      <c r="DC78" s="5" t="s">
        <v>134</v>
      </c>
      <c r="DD78" s="6" t="s">
        <v>1173</v>
      </c>
      <c r="DE78" s="7">
        <f t="shared" si="3"/>
        <v>477</v>
      </c>
      <c r="DF78" s="7" t="s">
        <v>1187</v>
      </c>
      <c r="DG78" s="7" t="s">
        <v>1188</v>
      </c>
      <c r="DH78" s="5" t="s">
        <v>1188</v>
      </c>
      <c r="DI78" s="9" t="s">
        <v>139</v>
      </c>
      <c r="DJ78" s="7" t="s">
        <v>1189</v>
      </c>
      <c r="DK78" s="7" t="s">
        <v>143</v>
      </c>
      <c r="DL78" s="7" t="s">
        <v>1190</v>
      </c>
      <c r="DM78" s="5" t="b">
        <v>1</v>
      </c>
      <c r="DN78" s="5" t="b">
        <v>1</v>
      </c>
      <c r="DO78" s="5" t="b">
        <v>1</v>
      </c>
      <c r="DP78" s="5" t="b">
        <v>1</v>
      </c>
      <c r="DQ78" s="5" t="b">
        <v>1</v>
      </c>
      <c r="DR78" s="5" t="b">
        <v>1</v>
      </c>
      <c r="DS78" s="5" t="b">
        <v>0</v>
      </c>
      <c r="DT78" s="5" t="b">
        <v>0</v>
      </c>
      <c r="DU78" s="7" t="s">
        <v>1191</v>
      </c>
      <c r="DW78" s="7" t="s">
        <v>143</v>
      </c>
      <c r="DX78" s="6"/>
    </row>
    <row r="80" spans="1:128">
      <c r="DH80" s="5" t="s">
        <v>160</v>
      </c>
    </row>
  </sheetData>
  <autoFilter ref="CY1:DX78" xr:uid="{0EB0CD15-318D-40EC-B2C9-ED22F7532D00}"/>
  <conditionalFormatting sqref="AQ2:AY78">
    <cfRule type="cellIs" dxfId="215" priority="2" operator="equal">
      <formula>TRUE</formula>
    </cfRule>
  </conditionalFormatting>
  <conditionalFormatting sqref="DX1:DX1048576">
    <cfRule type="duplicateValues" dxfId="214" priority="1"/>
  </conditionalFormatting>
  <hyperlinks>
    <hyperlink ref="CZ74" r:id="rId1" display="https://digital.nhs.uk/bowel-cancer-screening" xr:uid="{DB76FED0-58F8-444C-B3D8-AE86FD52A5D2}"/>
    <hyperlink ref="A1" location="'4th May 2018 macro'!CW1" display="CLICK HERE TO GO TO FINAL CONTENT FOR CHECKING / EDITING" xr:uid="{E4E8274D-1676-4393-B934-7267F3A2535A}"/>
    <hyperlink ref="DX70" r:id="rId2" xr:uid="{C0D3BF85-97F0-4C48-A1F0-39F4C43BF42F}"/>
  </hyperlinks>
  <pageMargins left="0.25" right="0.25" top="0.75" bottom="0.75" header="0.3" footer="0.3"/>
  <pageSetup paperSize="8" scale="10" fitToHeight="0" orientation="landscape" r:id="rId3"/>
  <legacyDrawing r:id="rId4"/>
  <tableParts count="1">
    <tablePart r:id="rId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38513-9FFC-4E5F-A7E1-39B255F38B6E}">
  <dimension ref="A1:D116"/>
  <sheetViews>
    <sheetView zoomScale="150" zoomScaleNormal="150" workbookViewId="0" xr3:uid="{680C95FE-AE6F-52AF-8BE4-E9C2FF1165D7}">
      <selection activeCell="B2" sqref="B2:B116"/>
    </sheetView>
  </sheetViews>
  <sheetFormatPr defaultColWidth="8.88671875" defaultRowHeight="13.15"/>
  <cols>
    <col min="1" max="1" width="3.44140625" style="72" customWidth="1"/>
    <col min="2" max="2" width="25.109375" style="72" customWidth="1"/>
    <col min="3" max="3" width="55.33203125" style="75" customWidth="1"/>
    <col min="4" max="16384" width="8.88671875" style="72"/>
  </cols>
  <sheetData>
    <row r="1" spans="1:4">
      <c r="A1" s="70" t="s">
        <v>2754</v>
      </c>
      <c r="B1" s="70" t="s">
        <v>2755</v>
      </c>
      <c r="C1" s="71" t="s">
        <v>2756</v>
      </c>
    </row>
    <row r="2" spans="1:4" ht="39.6">
      <c r="A2" s="73">
        <v>1</v>
      </c>
      <c r="B2" s="73" t="s">
        <v>2757</v>
      </c>
      <c r="C2" s="74" t="s">
        <v>2758</v>
      </c>
      <c r="D2" s="72" t="e">
        <f t="shared" ref="D2:D33" si="0">VLOOKUP(B2,may,1,FALSE)</f>
        <v>#N/A</v>
      </c>
    </row>
    <row r="3" spans="1:4" ht="26.45">
      <c r="A3" s="73">
        <v>2</v>
      </c>
      <c r="B3" s="73" t="s">
        <v>2757</v>
      </c>
      <c r="C3" s="74" t="s">
        <v>2759</v>
      </c>
      <c r="D3" s="72" t="e">
        <f t="shared" si="0"/>
        <v>#N/A</v>
      </c>
    </row>
    <row r="4" spans="1:4" ht="39.6">
      <c r="A4" s="73">
        <v>3</v>
      </c>
      <c r="B4" s="73" t="s">
        <v>348</v>
      </c>
      <c r="C4" s="74" t="s">
        <v>2760</v>
      </c>
      <c r="D4" s="72" t="str">
        <f t="shared" si="0"/>
        <v>IAR0000183</v>
      </c>
    </row>
    <row r="5" spans="1:4" ht="39.6">
      <c r="A5" s="73">
        <v>4</v>
      </c>
      <c r="B5" s="73" t="s">
        <v>314</v>
      </c>
      <c r="C5" s="74" t="s">
        <v>2761</v>
      </c>
      <c r="D5" s="72" t="str">
        <f t="shared" si="0"/>
        <v>IAR0000129</v>
      </c>
    </row>
    <row r="6" spans="1:4" ht="26.45">
      <c r="A6" s="73">
        <v>5</v>
      </c>
      <c r="B6" s="73" t="s">
        <v>658</v>
      </c>
      <c r="C6" s="74" t="s">
        <v>2762</v>
      </c>
      <c r="D6" s="72" t="str">
        <f t="shared" si="0"/>
        <v>IAR0000377</v>
      </c>
    </row>
    <row r="7" spans="1:4" ht="39.6">
      <c r="A7" s="73">
        <v>6</v>
      </c>
      <c r="B7" s="73" t="s">
        <v>1063</v>
      </c>
      <c r="C7" s="74" t="s">
        <v>2763</v>
      </c>
      <c r="D7" s="72" t="str">
        <f t="shared" si="0"/>
        <v>IAR0000609</v>
      </c>
    </row>
    <row r="8" spans="1:4" ht="39.6">
      <c r="A8" s="73">
        <v>7</v>
      </c>
      <c r="B8" s="73" t="s">
        <v>299</v>
      </c>
      <c r="C8" s="74" t="s">
        <v>2764</v>
      </c>
      <c r="D8" s="72" t="str">
        <f t="shared" si="0"/>
        <v>IAR0000128</v>
      </c>
    </row>
    <row r="9" spans="1:4" ht="39.6">
      <c r="A9" s="73">
        <v>8</v>
      </c>
      <c r="B9" s="73" t="s">
        <v>279</v>
      </c>
      <c r="C9" s="74" t="s">
        <v>2765</v>
      </c>
      <c r="D9" s="72" t="str">
        <f t="shared" si="0"/>
        <v>IAR0000092</v>
      </c>
    </row>
    <row r="10" spans="1:4" ht="39.6">
      <c r="A10" s="73">
        <v>9</v>
      </c>
      <c r="B10" s="73" t="s">
        <v>1203</v>
      </c>
      <c r="C10" s="74" t="s">
        <v>2766</v>
      </c>
      <c r="D10" s="72" t="str">
        <f t="shared" si="0"/>
        <v>DCR0000117</v>
      </c>
    </row>
    <row r="11" spans="1:4" ht="26.45">
      <c r="A11" s="73">
        <v>10</v>
      </c>
      <c r="B11" s="73" t="s">
        <v>1303</v>
      </c>
      <c r="C11" s="74" t="s">
        <v>2767</v>
      </c>
      <c r="D11" s="72" t="str">
        <f t="shared" si="0"/>
        <v>IAR0000372</v>
      </c>
    </row>
    <row r="12" spans="1:4" ht="26.45">
      <c r="A12" s="73">
        <v>11</v>
      </c>
      <c r="B12" s="73" t="s">
        <v>1299</v>
      </c>
      <c r="C12" s="74" t="s">
        <v>2768</v>
      </c>
      <c r="D12" s="72" t="str">
        <f t="shared" si="0"/>
        <v>IAR0000356</v>
      </c>
    </row>
    <row r="13" spans="1:4" ht="39.6">
      <c r="A13" s="73">
        <v>12</v>
      </c>
      <c r="B13" s="73" t="s">
        <v>1310</v>
      </c>
      <c r="C13" s="74" t="s">
        <v>2769</v>
      </c>
      <c r="D13" s="72" t="str">
        <f t="shared" si="0"/>
        <v>IAR0000383</v>
      </c>
    </row>
    <row r="14" spans="1:4" ht="39.6">
      <c r="A14" s="73">
        <v>13</v>
      </c>
      <c r="B14" s="73" t="s">
        <v>1312</v>
      </c>
      <c r="C14" s="74" t="s">
        <v>2770</v>
      </c>
      <c r="D14" s="72" t="str">
        <f t="shared" si="0"/>
        <v>IAR0000384</v>
      </c>
    </row>
    <row r="15" spans="1:4" ht="39.6">
      <c r="A15" s="73">
        <v>14</v>
      </c>
      <c r="B15" s="73" t="s">
        <v>1319</v>
      </c>
      <c r="C15" s="74" t="s">
        <v>2771</v>
      </c>
      <c r="D15" s="72" t="str">
        <f t="shared" si="0"/>
        <v>IAR0000402</v>
      </c>
    </row>
    <row r="16" spans="1:4" ht="39.6">
      <c r="A16" s="73">
        <v>15</v>
      </c>
      <c r="B16" s="73" t="s">
        <v>1323</v>
      </c>
      <c r="C16" s="74" t="s">
        <v>2772</v>
      </c>
      <c r="D16" s="72" t="str">
        <f t="shared" si="0"/>
        <v>IAR0000670</v>
      </c>
    </row>
    <row r="17" spans="1:4" ht="39.6">
      <c r="A17" s="73">
        <v>16</v>
      </c>
      <c r="B17" s="73" t="s">
        <v>1315</v>
      </c>
      <c r="C17" s="74" t="s">
        <v>2773</v>
      </c>
      <c r="D17" s="72" t="str">
        <f t="shared" si="0"/>
        <v>IAR0000397</v>
      </c>
    </row>
    <row r="18" spans="1:4" ht="39.6">
      <c r="A18" s="73">
        <v>17</v>
      </c>
      <c r="B18" s="73" t="s">
        <v>776</v>
      </c>
      <c r="C18" s="74" t="s">
        <v>2774</v>
      </c>
      <c r="D18" s="72" t="str">
        <f t="shared" si="0"/>
        <v>IAR0000506</v>
      </c>
    </row>
    <row r="19" spans="1:4" ht="52.9">
      <c r="A19" s="73">
        <v>18</v>
      </c>
      <c r="B19" s="73" t="s">
        <v>784</v>
      </c>
      <c r="C19" s="74" t="s">
        <v>2775</v>
      </c>
      <c r="D19" s="72" t="str">
        <f t="shared" si="0"/>
        <v>IAR0000507</v>
      </c>
    </row>
    <row r="20" spans="1:4" ht="39.6">
      <c r="A20" s="73">
        <v>19</v>
      </c>
      <c r="B20" s="73" t="s">
        <v>470</v>
      </c>
      <c r="C20" s="74" t="s">
        <v>2776</v>
      </c>
      <c r="D20" s="72" t="str">
        <f t="shared" si="0"/>
        <v>IAR0000310</v>
      </c>
    </row>
    <row r="21" spans="1:4" ht="26.45">
      <c r="A21" s="73">
        <v>20</v>
      </c>
      <c r="B21" s="73" t="s">
        <v>692</v>
      </c>
      <c r="C21" s="74" t="s">
        <v>2777</v>
      </c>
      <c r="D21" s="72" t="str">
        <f t="shared" si="0"/>
        <v>IAR0000379</v>
      </c>
    </row>
    <row r="22" spans="1:4" ht="39.6">
      <c r="A22" s="73">
        <v>21</v>
      </c>
      <c r="B22" s="73" t="s">
        <v>178</v>
      </c>
      <c r="C22" s="74" t="s">
        <v>2778</v>
      </c>
      <c r="D22" s="72" t="str">
        <f t="shared" si="0"/>
        <v>IAR0000007</v>
      </c>
    </row>
    <row r="23" spans="1:4" ht="52.9">
      <c r="A23" s="73">
        <v>22</v>
      </c>
      <c r="B23" s="73" t="s">
        <v>395</v>
      </c>
      <c r="C23" s="74" t="s">
        <v>2779</v>
      </c>
      <c r="D23" s="72" t="str">
        <f t="shared" si="0"/>
        <v>IAR0000211</v>
      </c>
    </row>
    <row r="24" spans="1:4" ht="39.6">
      <c r="A24" s="73">
        <v>23</v>
      </c>
      <c r="B24" s="73" t="s">
        <v>555</v>
      </c>
      <c r="C24" s="74" t="s">
        <v>2780</v>
      </c>
      <c r="D24" s="72" t="str">
        <f t="shared" si="0"/>
        <v>IAR0000329</v>
      </c>
    </row>
    <row r="25" spans="1:4" ht="39.6">
      <c r="A25" s="73">
        <v>24</v>
      </c>
      <c r="B25" s="73" t="s">
        <v>125</v>
      </c>
      <c r="C25" s="74" t="s">
        <v>2781</v>
      </c>
      <c r="D25" s="72" t="str">
        <f t="shared" si="0"/>
        <v>IAR0000001</v>
      </c>
    </row>
    <row r="26" spans="1:4" ht="39.6">
      <c r="A26" s="73">
        <v>25</v>
      </c>
      <c r="B26" s="73" t="s">
        <v>1162</v>
      </c>
      <c r="C26" s="74" t="s">
        <v>2782</v>
      </c>
      <c r="D26" s="72" t="str">
        <f t="shared" si="0"/>
        <v>IAR0000627</v>
      </c>
    </row>
    <row r="27" spans="1:4" ht="39.6">
      <c r="A27" s="73">
        <v>26</v>
      </c>
      <c r="B27" s="73" t="s">
        <v>642</v>
      </c>
      <c r="C27" s="74" t="s">
        <v>2783</v>
      </c>
      <c r="D27" s="72" t="str">
        <f t="shared" si="0"/>
        <v>IAR0000376</v>
      </c>
    </row>
    <row r="28" spans="1:4" ht="39.6">
      <c r="A28" s="73">
        <v>27</v>
      </c>
      <c r="B28" s="73" t="s">
        <v>1181</v>
      </c>
      <c r="C28" s="74" t="s">
        <v>2784</v>
      </c>
      <c r="D28" s="72" t="str">
        <f t="shared" si="0"/>
        <v>IAR0000660</v>
      </c>
    </row>
    <row r="29" spans="1:4" ht="39.6">
      <c r="A29" s="73">
        <v>28</v>
      </c>
      <c r="B29" s="73" t="s">
        <v>1330</v>
      </c>
      <c r="C29" s="74" t="s">
        <v>2785</v>
      </c>
      <c r="D29" s="72" t="str">
        <f t="shared" si="0"/>
        <v>IAR0000680</v>
      </c>
    </row>
    <row r="30" spans="1:4" ht="26.45">
      <c r="A30" s="73">
        <v>29</v>
      </c>
      <c r="B30" s="73" t="s">
        <v>1289</v>
      </c>
      <c r="C30" s="74" t="s">
        <v>2786</v>
      </c>
      <c r="D30" s="72" t="str">
        <f t="shared" si="0"/>
        <v>IAR0000334</v>
      </c>
    </row>
    <row r="31" spans="1:4" ht="39.6">
      <c r="A31" s="73">
        <v>30</v>
      </c>
      <c r="B31" s="73" t="s">
        <v>1277</v>
      </c>
      <c r="C31" s="74" t="s">
        <v>2787</v>
      </c>
      <c r="D31" s="72" t="str">
        <f t="shared" si="0"/>
        <v>IAR0000272</v>
      </c>
    </row>
    <row r="32" spans="1:4" ht="26.45">
      <c r="A32" s="73">
        <v>31</v>
      </c>
      <c r="B32" s="73" t="s">
        <v>1281</v>
      </c>
      <c r="C32" s="74" t="s">
        <v>2788</v>
      </c>
      <c r="D32" s="72" t="str">
        <f t="shared" si="0"/>
        <v>IAR0000285</v>
      </c>
    </row>
    <row r="33" spans="1:4" ht="79.150000000000006">
      <c r="A33" s="73">
        <v>32</v>
      </c>
      <c r="B33" s="73" t="s">
        <v>1273</v>
      </c>
      <c r="C33" s="74" t="s">
        <v>2789</v>
      </c>
      <c r="D33" s="72" t="str">
        <f t="shared" si="0"/>
        <v>IAR0000193</v>
      </c>
    </row>
    <row r="34" spans="1:4" ht="26.45">
      <c r="A34" s="73">
        <v>33</v>
      </c>
      <c r="B34" s="73" t="s">
        <v>1285</v>
      </c>
      <c r="C34" s="74" t="s">
        <v>2790</v>
      </c>
      <c r="D34" s="72" t="str">
        <f t="shared" ref="D34:D65" si="1">VLOOKUP(B34,may,1,FALSE)</f>
        <v>IAR0000305</v>
      </c>
    </row>
    <row r="35" spans="1:4" ht="39.6">
      <c r="A35" s="73">
        <v>34</v>
      </c>
      <c r="B35" s="73" t="s">
        <v>1253</v>
      </c>
      <c r="C35" s="74" t="s">
        <v>2791</v>
      </c>
      <c r="D35" s="72" t="str">
        <f t="shared" si="1"/>
        <v>IAR0000089</v>
      </c>
    </row>
    <row r="36" spans="1:4" ht="39.6">
      <c r="A36" s="73">
        <v>35</v>
      </c>
      <c r="B36" s="73" t="s">
        <v>1258</v>
      </c>
      <c r="C36" s="74" t="s">
        <v>2792</v>
      </c>
      <c r="D36" s="72" t="str">
        <f t="shared" si="1"/>
        <v>IAR0000090</v>
      </c>
    </row>
    <row r="37" spans="1:4" ht="52.9">
      <c r="A37" s="73">
        <v>36</v>
      </c>
      <c r="B37" s="73" t="s">
        <v>1270</v>
      </c>
      <c r="C37" s="74" t="s">
        <v>2793</v>
      </c>
      <c r="D37" s="72" t="str">
        <f t="shared" si="1"/>
        <v>IAR0000169</v>
      </c>
    </row>
    <row r="38" spans="1:4" ht="26.45">
      <c r="A38" s="73">
        <v>37</v>
      </c>
      <c r="B38" s="73" t="s">
        <v>1265</v>
      </c>
      <c r="C38" s="74" t="s">
        <v>2794</v>
      </c>
      <c r="D38" s="72" t="str">
        <f t="shared" si="1"/>
        <v>IAR0000122</v>
      </c>
    </row>
    <row r="39" spans="1:4" ht="39.6">
      <c r="A39" s="73">
        <v>38</v>
      </c>
      <c r="B39" s="73" t="s">
        <v>1238</v>
      </c>
      <c r="C39" s="74" t="s">
        <v>2795</v>
      </c>
      <c r="D39" s="72" t="str">
        <f t="shared" si="1"/>
        <v>IAR0000044</v>
      </c>
    </row>
    <row r="40" spans="1:4" ht="52.9">
      <c r="A40" s="73">
        <v>39</v>
      </c>
      <c r="B40" s="73" t="s">
        <v>1247</v>
      </c>
      <c r="C40" s="74" t="s">
        <v>2796</v>
      </c>
      <c r="D40" s="72" t="str">
        <f t="shared" si="1"/>
        <v>IAR0000072</v>
      </c>
    </row>
    <row r="41" spans="1:4" ht="52.9">
      <c r="A41" s="73">
        <v>40</v>
      </c>
      <c r="B41" s="73" t="s">
        <v>1243</v>
      </c>
      <c r="C41" s="74" t="s">
        <v>2797</v>
      </c>
      <c r="D41" s="72" t="str">
        <f t="shared" si="1"/>
        <v>IAR0000071</v>
      </c>
    </row>
    <row r="42" spans="1:4" ht="39.6">
      <c r="A42" s="73">
        <v>41</v>
      </c>
      <c r="B42" s="73" t="s">
        <v>2798</v>
      </c>
      <c r="C42" s="74" t="s">
        <v>2799</v>
      </c>
      <c r="D42" s="72" t="e">
        <f t="shared" si="1"/>
        <v>#N/A</v>
      </c>
    </row>
    <row r="43" spans="1:4" ht="39.6">
      <c r="A43" s="73">
        <v>42</v>
      </c>
      <c r="B43" s="73" t="s">
        <v>1232</v>
      </c>
      <c r="C43" s="74" t="s">
        <v>2800</v>
      </c>
      <c r="D43" s="72" t="str">
        <f t="shared" si="1"/>
        <v>IAR0000041</v>
      </c>
    </row>
    <row r="44" spans="1:4" ht="39.6">
      <c r="A44" s="73">
        <v>43</v>
      </c>
      <c r="B44" s="73" t="s">
        <v>1235</v>
      </c>
      <c r="C44" s="74" t="s">
        <v>2801</v>
      </c>
      <c r="D44" s="72" t="str">
        <f t="shared" si="1"/>
        <v>IAR0000042</v>
      </c>
    </row>
    <row r="45" spans="1:4" ht="39.6">
      <c r="A45" s="73">
        <v>44</v>
      </c>
      <c r="B45" s="73" t="s">
        <v>1226</v>
      </c>
      <c r="C45" s="74" t="s">
        <v>2802</v>
      </c>
      <c r="D45" s="72" t="str">
        <f t="shared" si="1"/>
        <v>IAR0000032</v>
      </c>
    </row>
    <row r="46" spans="1:4" ht="39.6">
      <c r="A46" s="73">
        <v>45</v>
      </c>
      <c r="B46" s="73" t="s">
        <v>1229</v>
      </c>
      <c r="C46" s="74" t="s">
        <v>2803</v>
      </c>
      <c r="D46" s="72" t="str">
        <f t="shared" si="1"/>
        <v>IAR0000040</v>
      </c>
    </row>
    <row r="47" spans="1:4" ht="26.45">
      <c r="A47" s="73">
        <v>46</v>
      </c>
      <c r="B47" s="73" t="s">
        <v>1213</v>
      </c>
      <c r="C47" s="74" t="s">
        <v>2804</v>
      </c>
      <c r="D47" s="72" t="str">
        <f t="shared" si="1"/>
        <v>IAR0000166</v>
      </c>
    </row>
    <row r="48" spans="1:4" ht="39.6">
      <c r="A48" s="73">
        <v>47</v>
      </c>
      <c r="B48" s="73" t="s">
        <v>1327</v>
      </c>
      <c r="C48" s="74" t="s">
        <v>2805</v>
      </c>
      <c r="D48" s="72" t="str">
        <f t="shared" si="1"/>
        <v>IAR0000671</v>
      </c>
    </row>
    <row r="49" spans="1:4" ht="26.45">
      <c r="A49" s="73">
        <v>48</v>
      </c>
      <c r="B49" s="73" t="s">
        <v>1333</v>
      </c>
      <c r="C49" s="74" t="s">
        <v>2806</v>
      </c>
      <c r="D49" s="72" t="str">
        <f t="shared" si="1"/>
        <v>IAR0000688</v>
      </c>
    </row>
    <row r="50" spans="1:4" ht="39.6">
      <c r="A50" s="73">
        <v>49</v>
      </c>
      <c r="B50" s="73" t="s">
        <v>1219</v>
      </c>
      <c r="C50" s="74" t="s">
        <v>2807</v>
      </c>
      <c r="D50" s="72" t="str">
        <f t="shared" si="1"/>
        <v>IAR0000027</v>
      </c>
    </row>
    <row r="51" spans="1:4" ht="39.6">
      <c r="A51" s="73">
        <v>50</v>
      </c>
      <c r="B51" s="73" t="s">
        <v>1223</v>
      </c>
      <c r="C51" s="74" t="s">
        <v>2808</v>
      </c>
      <c r="D51" s="72" t="str">
        <f t="shared" si="1"/>
        <v>IAR0000031</v>
      </c>
    </row>
    <row r="52" spans="1:4" ht="39.6">
      <c r="A52" s="73">
        <v>51</v>
      </c>
      <c r="B52" s="73" t="s">
        <v>1336</v>
      </c>
      <c r="C52" s="74" t="s">
        <v>2809</v>
      </c>
      <c r="D52" s="72" t="str">
        <f t="shared" si="1"/>
        <v>IAR0000696</v>
      </c>
    </row>
    <row r="53" spans="1:4" ht="39.6">
      <c r="A53" s="73">
        <v>52</v>
      </c>
      <c r="B53" s="73" t="s">
        <v>1092</v>
      </c>
      <c r="C53" s="74" t="s">
        <v>2810</v>
      </c>
      <c r="D53" s="72" t="str">
        <f t="shared" si="1"/>
        <v>IAR0000614</v>
      </c>
    </row>
    <row r="54" spans="1:4" ht="26.45">
      <c r="A54" s="73">
        <v>53</v>
      </c>
      <c r="B54" s="73" t="s">
        <v>795</v>
      </c>
      <c r="C54" s="74" t="s">
        <v>2811</v>
      </c>
      <c r="D54" s="72" t="str">
        <f t="shared" si="1"/>
        <v>IAR0000517</v>
      </c>
    </row>
    <row r="55" spans="1:4" ht="39.6">
      <c r="A55" s="73">
        <v>54</v>
      </c>
      <c r="B55" s="73" t="s">
        <v>441</v>
      </c>
      <c r="C55" s="74" t="s">
        <v>2812</v>
      </c>
      <c r="D55" s="72" t="str">
        <f t="shared" si="1"/>
        <v>IAR0000284</v>
      </c>
    </row>
    <row r="56" spans="1:4" ht="26.45">
      <c r="A56" s="73">
        <v>55</v>
      </c>
      <c r="B56" s="73" t="s">
        <v>717</v>
      </c>
      <c r="C56" s="74" t="s">
        <v>2813</v>
      </c>
      <c r="D56" s="72" t="str">
        <f t="shared" si="1"/>
        <v>IAR0000386</v>
      </c>
    </row>
    <row r="57" spans="1:4" ht="26.45">
      <c r="A57" s="73">
        <v>56</v>
      </c>
      <c r="B57" s="73" t="s">
        <v>1147</v>
      </c>
      <c r="C57" s="74" t="s">
        <v>2814</v>
      </c>
      <c r="D57" s="72" t="str">
        <f t="shared" si="1"/>
        <v>IAR0000622</v>
      </c>
    </row>
    <row r="58" spans="1:4" ht="26.45">
      <c r="A58" s="73">
        <v>57</v>
      </c>
      <c r="B58" s="73" t="s">
        <v>743</v>
      </c>
      <c r="C58" s="74" t="s">
        <v>2815</v>
      </c>
      <c r="D58" s="72" t="str">
        <f t="shared" si="1"/>
        <v>IAR0000487</v>
      </c>
    </row>
    <row r="59" spans="1:4" ht="26.45">
      <c r="A59" s="73">
        <v>58</v>
      </c>
      <c r="B59" s="73" t="s">
        <v>609</v>
      </c>
      <c r="C59" s="74" t="s">
        <v>2816</v>
      </c>
      <c r="D59" s="72" t="str">
        <f t="shared" si="1"/>
        <v>IAR0000371</v>
      </c>
    </row>
    <row r="60" spans="1:4" ht="39.6">
      <c r="A60" s="73">
        <v>59</v>
      </c>
      <c r="B60" s="73" t="s">
        <v>411</v>
      </c>
      <c r="C60" s="74" t="s">
        <v>2817</v>
      </c>
      <c r="D60" s="72" t="str">
        <f t="shared" si="1"/>
        <v>IAR0000229</v>
      </c>
    </row>
    <row r="61" spans="1:4" ht="39.6">
      <c r="A61" s="73">
        <v>60</v>
      </c>
      <c r="B61" s="73" t="s">
        <v>1129</v>
      </c>
      <c r="C61" s="74" t="s">
        <v>2818</v>
      </c>
      <c r="D61" s="72" t="str">
        <f t="shared" si="1"/>
        <v>IAR0000617</v>
      </c>
    </row>
    <row r="62" spans="1:4" ht="39.6">
      <c r="A62" s="73">
        <v>61</v>
      </c>
      <c r="B62" s="73" t="s">
        <v>195</v>
      </c>
      <c r="C62" s="74" t="s">
        <v>2819</v>
      </c>
      <c r="D62" s="72" t="str">
        <f t="shared" si="1"/>
        <v>IAR0000008</v>
      </c>
    </row>
    <row r="63" spans="1:4" ht="52.9">
      <c r="A63" s="73">
        <v>62</v>
      </c>
      <c r="B63" s="73" t="s">
        <v>1029</v>
      </c>
      <c r="C63" s="74" t="s">
        <v>2820</v>
      </c>
      <c r="D63" s="72" t="str">
        <f t="shared" si="1"/>
        <v>IAR0000603</v>
      </c>
    </row>
    <row r="64" spans="1:4" ht="26.45">
      <c r="A64" s="73">
        <v>63</v>
      </c>
      <c r="B64" s="73" t="s">
        <v>428</v>
      </c>
      <c r="C64" s="74" t="s">
        <v>2821</v>
      </c>
      <c r="D64" s="72" t="str">
        <f t="shared" si="1"/>
        <v>IAR0000236</v>
      </c>
    </row>
    <row r="65" spans="1:4" ht="39.6">
      <c r="A65" s="73">
        <v>64</v>
      </c>
      <c r="B65" s="73" t="s">
        <v>1139</v>
      </c>
      <c r="C65" s="74" t="s">
        <v>2822</v>
      </c>
      <c r="D65" s="72" t="str">
        <f t="shared" si="1"/>
        <v>IAR0000618</v>
      </c>
    </row>
    <row r="66" spans="1:4" ht="39.6">
      <c r="A66" s="73">
        <v>65</v>
      </c>
      <c r="B66" s="73" t="s">
        <v>157</v>
      </c>
      <c r="C66" s="74" t="s">
        <v>2823</v>
      </c>
      <c r="D66" s="72" t="str">
        <f t="shared" ref="D66:D97" si="2">VLOOKUP(B66,may,1,FALSE)</f>
        <v>IAR0000006</v>
      </c>
    </row>
    <row r="67" spans="1:4" ht="39.6">
      <c r="A67" s="73">
        <v>66</v>
      </c>
      <c r="B67" s="73" t="s">
        <v>371</v>
      </c>
      <c r="C67" s="74" t="s">
        <v>2824</v>
      </c>
      <c r="D67" s="72" t="str">
        <f t="shared" si="2"/>
        <v>IAR0000204</v>
      </c>
    </row>
    <row r="68" spans="1:4" ht="39.6">
      <c r="A68" s="73">
        <v>67</v>
      </c>
      <c r="B68" s="73" t="s">
        <v>1120</v>
      </c>
      <c r="C68" s="74" t="s">
        <v>2825</v>
      </c>
      <c r="D68" s="72" t="str">
        <f t="shared" si="2"/>
        <v>IAR0000616</v>
      </c>
    </row>
    <row r="69" spans="1:4" ht="39.6">
      <c r="A69" s="73">
        <v>68</v>
      </c>
      <c r="B69" s="73" t="s">
        <v>1106</v>
      </c>
      <c r="C69" s="74" t="s">
        <v>2826</v>
      </c>
      <c r="D69" s="72" t="str">
        <f t="shared" si="2"/>
        <v>IAR0000615</v>
      </c>
    </row>
    <row r="70" spans="1:4" ht="39.6">
      <c r="A70" s="73">
        <v>69</v>
      </c>
      <c r="B70" s="73" t="s">
        <v>1079</v>
      </c>
      <c r="C70" s="74" t="s">
        <v>2827</v>
      </c>
      <c r="D70" s="72" t="str">
        <f t="shared" si="2"/>
        <v>IAR0000613</v>
      </c>
    </row>
    <row r="71" spans="1:4" ht="26.45">
      <c r="A71" s="73">
        <v>70</v>
      </c>
      <c r="B71" s="73" t="s">
        <v>455</v>
      </c>
      <c r="C71" s="74" t="s">
        <v>2828</v>
      </c>
      <c r="D71" s="72" t="str">
        <f t="shared" si="2"/>
        <v>IAR0000307</v>
      </c>
    </row>
    <row r="72" spans="1:4" ht="26.45">
      <c r="A72" s="73">
        <v>71</v>
      </c>
      <c r="B72" s="73" t="s">
        <v>676</v>
      </c>
      <c r="C72" s="74" t="s">
        <v>2829</v>
      </c>
      <c r="D72" s="72" t="str">
        <f t="shared" si="2"/>
        <v>IAR0000378</v>
      </c>
    </row>
    <row r="73" spans="1:4" ht="26.45">
      <c r="A73" s="73">
        <v>72</v>
      </c>
      <c r="B73" s="73" t="s">
        <v>231</v>
      </c>
      <c r="C73" s="74" t="s">
        <v>2830</v>
      </c>
      <c r="D73" s="72" t="str">
        <f t="shared" si="2"/>
        <v>IAR0000088</v>
      </c>
    </row>
    <row r="74" spans="1:4" ht="39.6">
      <c r="A74" s="73">
        <v>73</v>
      </c>
      <c r="B74" s="73" t="s">
        <v>1002</v>
      </c>
      <c r="C74" s="74" t="s">
        <v>2831</v>
      </c>
      <c r="D74" s="72" t="str">
        <f t="shared" si="2"/>
        <v>IAR0000588</v>
      </c>
    </row>
    <row r="75" spans="1:4" ht="26.45">
      <c r="A75" s="73">
        <v>74</v>
      </c>
      <c r="B75" s="73" t="s">
        <v>1014</v>
      </c>
      <c r="C75" s="74" t="s">
        <v>2832</v>
      </c>
      <c r="D75" s="72" t="str">
        <f t="shared" si="2"/>
        <v>IAR0000592</v>
      </c>
    </row>
    <row r="76" spans="1:4" ht="26.45">
      <c r="A76" s="73">
        <v>75</v>
      </c>
      <c r="B76" s="73" t="s">
        <v>524</v>
      </c>
      <c r="C76" s="74" t="s">
        <v>2833</v>
      </c>
      <c r="D76" s="72" t="str">
        <f t="shared" si="2"/>
        <v>IAR0000326</v>
      </c>
    </row>
    <row r="77" spans="1:4" ht="52.9">
      <c r="A77" s="73">
        <v>76</v>
      </c>
      <c r="B77" s="73" t="s">
        <v>483</v>
      </c>
      <c r="C77" s="74" t="s">
        <v>2834</v>
      </c>
      <c r="D77" s="72" t="str">
        <f t="shared" si="2"/>
        <v>IAR0000319</v>
      </c>
    </row>
    <row r="78" spans="1:4" ht="39.6">
      <c r="A78" s="73">
        <v>77</v>
      </c>
      <c r="B78" s="73" t="s">
        <v>256</v>
      </c>
      <c r="C78" s="74" t="s">
        <v>2835</v>
      </c>
      <c r="D78" s="72" t="str">
        <f t="shared" si="2"/>
        <v>IAR0000091</v>
      </c>
    </row>
    <row r="79" spans="1:4" ht="26.45">
      <c r="A79" s="73">
        <v>78</v>
      </c>
      <c r="B79" s="73" t="s">
        <v>988</v>
      </c>
      <c r="C79" s="74" t="s">
        <v>2836</v>
      </c>
      <c r="D79" s="72" t="str">
        <f t="shared" si="2"/>
        <v>IAR0000568</v>
      </c>
    </row>
    <row r="80" spans="1:4" ht="26.45">
      <c r="A80" s="73">
        <v>79</v>
      </c>
      <c r="B80" s="73" t="s">
        <v>574</v>
      </c>
      <c r="C80" s="74" t="s">
        <v>2837</v>
      </c>
      <c r="D80" s="72" t="str">
        <f t="shared" si="2"/>
        <v>IAR0000351</v>
      </c>
    </row>
    <row r="81" spans="1:4" ht="66">
      <c r="A81" s="73">
        <v>80</v>
      </c>
      <c r="B81" s="73" t="s">
        <v>769</v>
      </c>
      <c r="C81" s="74" t="s">
        <v>2838</v>
      </c>
      <c r="D81" s="72" t="str">
        <f t="shared" si="2"/>
        <v>IAR0000502</v>
      </c>
    </row>
    <row r="82" spans="1:4" ht="52.9">
      <c r="A82" s="73">
        <v>81</v>
      </c>
      <c r="B82" s="73" t="s">
        <v>923</v>
      </c>
      <c r="C82" s="74" t="s">
        <v>2839</v>
      </c>
      <c r="D82" s="72" t="str">
        <f t="shared" si="2"/>
        <v>IAR0000540</v>
      </c>
    </row>
    <row r="83" spans="1:4" ht="52.9">
      <c r="A83" s="73">
        <v>82</v>
      </c>
      <c r="B83" s="73" t="s">
        <v>734</v>
      </c>
      <c r="C83" s="74" t="s">
        <v>2840</v>
      </c>
      <c r="D83" s="72" t="str">
        <f t="shared" si="2"/>
        <v>IAR0000395</v>
      </c>
    </row>
    <row r="84" spans="1:4" ht="52.9">
      <c r="A84" s="73">
        <v>83</v>
      </c>
      <c r="B84" s="73" t="s">
        <v>963</v>
      </c>
      <c r="C84" s="74" t="s">
        <v>2841</v>
      </c>
      <c r="D84" s="72" t="str">
        <f t="shared" si="2"/>
        <v>IAR0000550</v>
      </c>
    </row>
    <row r="85" spans="1:4" ht="52.9">
      <c r="A85" s="73">
        <v>84</v>
      </c>
      <c r="B85" s="73" t="s">
        <v>906</v>
      </c>
      <c r="C85" s="74" t="s">
        <v>2842</v>
      </c>
      <c r="D85" s="72" t="str">
        <f t="shared" si="2"/>
        <v>IAR0000538</v>
      </c>
    </row>
    <row r="86" spans="1:4" ht="52.9">
      <c r="A86" s="73">
        <v>85</v>
      </c>
      <c r="B86" s="73" t="s">
        <v>840</v>
      </c>
      <c r="C86" s="74" t="s">
        <v>2843</v>
      </c>
      <c r="D86" s="72" t="str">
        <f t="shared" si="2"/>
        <v>IAR0000524</v>
      </c>
    </row>
    <row r="87" spans="1:4" ht="39.6">
      <c r="A87" s="73">
        <v>86</v>
      </c>
      <c r="B87" s="73" t="s">
        <v>627</v>
      </c>
      <c r="C87" s="74" t="s">
        <v>2844</v>
      </c>
      <c r="D87" s="72" t="str">
        <f t="shared" si="2"/>
        <v>IAR0000373</v>
      </c>
    </row>
    <row r="88" spans="1:4" ht="52.9">
      <c r="A88" s="73">
        <v>87</v>
      </c>
      <c r="B88" s="73" t="s">
        <v>949</v>
      </c>
      <c r="C88" s="74" t="s">
        <v>2845</v>
      </c>
      <c r="D88" s="72" t="str">
        <f t="shared" si="2"/>
        <v>IAR0000549</v>
      </c>
    </row>
    <row r="89" spans="1:4" ht="39.6">
      <c r="A89" s="73">
        <v>88</v>
      </c>
      <c r="B89" s="73" t="s">
        <v>211</v>
      </c>
      <c r="C89" s="74" t="s">
        <v>2846</v>
      </c>
      <c r="D89" s="72" t="str">
        <f t="shared" si="2"/>
        <v>IAR0000013</v>
      </c>
    </row>
    <row r="90" spans="1:4" ht="52.9">
      <c r="A90" s="73">
        <v>89</v>
      </c>
      <c r="B90" s="73" t="s">
        <v>977</v>
      </c>
      <c r="C90" s="74" t="s">
        <v>2847</v>
      </c>
      <c r="D90" s="72" t="str">
        <f t="shared" si="2"/>
        <v>IAR0000560</v>
      </c>
    </row>
    <row r="91" spans="1:4" ht="52.9">
      <c r="A91" s="73">
        <v>90</v>
      </c>
      <c r="B91" s="73" t="s">
        <v>937</v>
      </c>
      <c r="C91" s="74" t="s">
        <v>2848</v>
      </c>
      <c r="D91" s="72" t="str">
        <f t="shared" si="2"/>
        <v>IAR0000548</v>
      </c>
    </row>
    <row r="92" spans="1:4" ht="26.45">
      <c r="A92" s="73">
        <v>91</v>
      </c>
      <c r="B92" s="73" t="s">
        <v>327</v>
      </c>
      <c r="C92" s="74" t="s">
        <v>2849</v>
      </c>
      <c r="D92" s="72" t="str">
        <f t="shared" si="2"/>
        <v>IAR0000181</v>
      </c>
    </row>
    <row r="93" spans="1:4" ht="39.6">
      <c r="A93" s="73">
        <v>92</v>
      </c>
      <c r="B93" s="73" t="s">
        <v>756</v>
      </c>
      <c r="C93" s="74" t="s">
        <v>2850</v>
      </c>
      <c r="D93" s="72" t="str">
        <f t="shared" si="2"/>
        <v>IAR0000501</v>
      </c>
    </row>
    <row r="94" spans="1:4" ht="66">
      <c r="A94" s="73">
        <v>93</v>
      </c>
      <c r="B94" s="73" t="s">
        <v>889</v>
      </c>
      <c r="C94" s="74" t="s">
        <v>2851</v>
      </c>
      <c r="D94" s="72" t="str">
        <f t="shared" si="2"/>
        <v>IAR0000535</v>
      </c>
    </row>
    <row r="95" spans="1:4" ht="66">
      <c r="A95" s="73">
        <v>94</v>
      </c>
      <c r="B95" s="73" t="s">
        <v>885</v>
      </c>
      <c r="C95" s="74" t="s">
        <v>2852</v>
      </c>
      <c r="D95" s="72" t="str">
        <f t="shared" si="2"/>
        <v>IAR0000534</v>
      </c>
    </row>
    <row r="96" spans="1:4" ht="52.9">
      <c r="A96" s="73">
        <v>95</v>
      </c>
      <c r="B96" s="73" t="s">
        <v>881</v>
      </c>
      <c r="C96" s="74" t="s">
        <v>2853</v>
      </c>
      <c r="D96" s="72" t="str">
        <f t="shared" si="2"/>
        <v>IAR0000533</v>
      </c>
    </row>
    <row r="97" spans="1:4" ht="66">
      <c r="A97" s="73">
        <v>96</v>
      </c>
      <c r="B97" s="73" t="s">
        <v>876</v>
      </c>
      <c r="C97" s="74" t="s">
        <v>2854</v>
      </c>
      <c r="D97" s="72" t="str">
        <f t="shared" si="2"/>
        <v>IAR0000532</v>
      </c>
    </row>
    <row r="98" spans="1:4" ht="52.9">
      <c r="A98" s="73">
        <v>97</v>
      </c>
      <c r="B98" s="73" t="s">
        <v>872</v>
      </c>
      <c r="C98" s="74" t="s">
        <v>2855</v>
      </c>
      <c r="D98" s="72" t="str">
        <f t="shared" ref="D98:D116" si="3">VLOOKUP(B98,may,1,FALSE)</f>
        <v>IAR0000531</v>
      </c>
    </row>
    <row r="99" spans="1:4" ht="66">
      <c r="A99" s="73">
        <v>98</v>
      </c>
      <c r="B99" s="73" t="s">
        <v>867</v>
      </c>
      <c r="C99" s="74" t="s">
        <v>2856</v>
      </c>
      <c r="D99" s="72" t="str">
        <f t="shared" si="3"/>
        <v>IAR0000530</v>
      </c>
    </row>
    <row r="100" spans="1:4" ht="66">
      <c r="A100" s="73">
        <v>99</v>
      </c>
      <c r="B100" s="73" t="s">
        <v>852</v>
      </c>
      <c r="C100" s="74" t="s">
        <v>2857</v>
      </c>
      <c r="D100" s="72" t="str">
        <f t="shared" si="3"/>
        <v>IAR0000526</v>
      </c>
    </row>
    <row r="101" spans="1:4" ht="66">
      <c r="A101" s="73">
        <v>100</v>
      </c>
      <c r="B101" s="73" t="s">
        <v>852</v>
      </c>
      <c r="C101" s="74" t="s">
        <v>2858</v>
      </c>
      <c r="D101" s="72" t="str">
        <f t="shared" si="3"/>
        <v>IAR0000526</v>
      </c>
    </row>
    <row r="102" spans="1:4" ht="66">
      <c r="A102" s="73">
        <v>101</v>
      </c>
      <c r="B102" s="73" t="s">
        <v>862</v>
      </c>
      <c r="C102" s="74" t="s">
        <v>2859</v>
      </c>
      <c r="D102" s="72" t="str">
        <f t="shared" si="3"/>
        <v>IAR0000529</v>
      </c>
    </row>
    <row r="103" spans="1:4" ht="52.9">
      <c r="A103" s="73">
        <v>102</v>
      </c>
      <c r="B103" s="73" t="s">
        <v>857</v>
      </c>
      <c r="C103" s="74" t="s">
        <v>2860</v>
      </c>
      <c r="D103" s="72" t="str">
        <f t="shared" si="3"/>
        <v>IAR0000528</v>
      </c>
    </row>
    <row r="104" spans="1:4" ht="52.9">
      <c r="A104" s="73">
        <v>103</v>
      </c>
      <c r="B104" s="73" t="s">
        <v>847</v>
      </c>
      <c r="C104" s="74" t="s">
        <v>2861</v>
      </c>
      <c r="D104" s="72" t="str">
        <f t="shared" si="3"/>
        <v>IAR0000525</v>
      </c>
    </row>
    <row r="105" spans="1:4" ht="52.9">
      <c r="A105" s="73">
        <v>104</v>
      </c>
      <c r="B105" s="73" t="s">
        <v>893</v>
      </c>
      <c r="C105" s="74" t="s">
        <v>2862</v>
      </c>
      <c r="D105" s="72" t="str">
        <f t="shared" si="3"/>
        <v>IAR0000536</v>
      </c>
    </row>
    <row r="106" spans="1:4" ht="39.6">
      <c r="A106" s="73">
        <v>105</v>
      </c>
      <c r="B106" s="73" t="s">
        <v>1307</v>
      </c>
      <c r="C106" s="74" t="s">
        <v>2863</v>
      </c>
      <c r="D106" s="72" t="str">
        <f t="shared" si="3"/>
        <v>IAR0000382</v>
      </c>
    </row>
    <row r="107" spans="1:4" ht="39.6">
      <c r="A107" s="73">
        <v>106</v>
      </c>
      <c r="B107" s="73" t="s">
        <v>1046</v>
      </c>
      <c r="C107" s="74" t="s">
        <v>2864</v>
      </c>
      <c r="D107" s="72" t="str">
        <f t="shared" si="3"/>
        <v>IAR0000606</v>
      </c>
    </row>
    <row r="108" spans="1:4" ht="26.45">
      <c r="A108" s="73">
        <v>107</v>
      </c>
      <c r="B108" s="73" t="s">
        <v>504</v>
      </c>
      <c r="C108" s="74" t="s">
        <v>2865</v>
      </c>
      <c r="D108" s="72" t="str">
        <f t="shared" si="3"/>
        <v>IAR0000322</v>
      </c>
    </row>
    <row r="109" spans="1:4" ht="39.6">
      <c r="A109" s="73">
        <v>108</v>
      </c>
      <c r="B109" s="73" t="s">
        <v>1292</v>
      </c>
      <c r="C109" s="74" t="s">
        <v>2866</v>
      </c>
      <c r="D109" s="72" t="str">
        <f t="shared" si="3"/>
        <v>IAR0000353</v>
      </c>
    </row>
    <row r="110" spans="1:4" ht="39.6">
      <c r="A110" s="73">
        <v>109</v>
      </c>
      <c r="B110" s="73" t="s">
        <v>1250</v>
      </c>
      <c r="C110" s="74" t="s">
        <v>2867</v>
      </c>
      <c r="D110" s="72" t="str">
        <f t="shared" si="3"/>
        <v>IAR0000073</v>
      </c>
    </row>
    <row r="111" spans="1:4" ht="39.6">
      <c r="A111" s="73">
        <v>110</v>
      </c>
      <c r="B111" s="73" t="s">
        <v>1262</v>
      </c>
      <c r="C111" s="74" t="s">
        <v>2868</v>
      </c>
      <c r="D111" s="72" t="str">
        <f t="shared" si="3"/>
        <v>IAR0000099</v>
      </c>
    </row>
    <row r="112" spans="1:4" ht="26.45">
      <c r="A112" s="73">
        <v>111</v>
      </c>
      <c r="B112" s="73" t="s">
        <v>804</v>
      </c>
      <c r="C112" s="74" t="s">
        <v>2869</v>
      </c>
      <c r="D112" s="72" t="str">
        <f t="shared" si="3"/>
        <v>IAR0000518</v>
      </c>
    </row>
    <row r="113" spans="1:4" ht="26.45">
      <c r="A113" s="73">
        <v>112</v>
      </c>
      <c r="B113" s="73" t="s">
        <v>588</v>
      </c>
      <c r="C113" s="74" t="s">
        <v>2870</v>
      </c>
      <c r="D113" s="72" t="str">
        <f t="shared" si="3"/>
        <v>IAR0000357</v>
      </c>
    </row>
    <row r="114" spans="1:4" ht="26.45">
      <c r="A114" s="73">
        <v>113</v>
      </c>
      <c r="B114" s="73" t="s">
        <v>809</v>
      </c>
      <c r="C114" s="74" t="s">
        <v>2871</v>
      </c>
      <c r="D114" s="72" t="str">
        <f t="shared" si="3"/>
        <v>IAR0000519</v>
      </c>
    </row>
    <row r="115" spans="1:4" ht="39.6">
      <c r="A115" s="73">
        <v>114</v>
      </c>
      <c r="B115" s="73" t="s">
        <v>541</v>
      </c>
      <c r="C115" s="74" t="s">
        <v>2872</v>
      </c>
      <c r="D115" s="72" t="str">
        <f t="shared" si="3"/>
        <v>IAR0000327</v>
      </c>
    </row>
    <row r="116" spans="1:4" ht="39.6">
      <c r="A116" s="73">
        <v>115</v>
      </c>
      <c r="B116" s="73" t="s">
        <v>599</v>
      </c>
      <c r="C116" s="74" t="s">
        <v>2873</v>
      </c>
      <c r="D116" s="72" t="str">
        <f t="shared" si="3"/>
        <v>IAR0000370</v>
      </c>
    </row>
  </sheetData>
  <autoFilter ref="A1:D116" xr:uid="{B3879F36-1AC4-4BA0-B8AC-86E26CC0CB0E}"/>
  <pageMargins left="0.78749999999999998" right="0.78749999999999998" top="1.05277777777778" bottom="1.05277777777778" header="0.78749999999999998" footer="0.78749999999999998"/>
  <pageSetup orientation="portrait" useFirstPageNumber="1" horizontalDpi="300" verticalDpi="300"/>
  <headerFooter>
    <oddHeader>&amp;C&amp;"Nimbus Roman,Regular"&amp;12&amp;A</oddHeader>
    <oddFooter>&amp;C&amp;"Nimbus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ED386-3420-4E0D-8C1A-6AEE1848A68C}">
  <sheetPr codeName="Sheet3"/>
  <dimension ref="A1:U81"/>
  <sheetViews>
    <sheetView topLeftCell="A60" workbookViewId="0" xr3:uid="{3037458A-663C-5A5C-AA27-14182C713554}">
      <selection activeCell="B74" sqref="B74"/>
    </sheetView>
  </sheetViews>
  <sheetFormatPr defaultRowHeight="15"/>
  <cols>
    <col min="1" max="1" width="45.6640625" customWidth="1"/>
    <col min="6" max="6" width="21.88671875" customWidth="1"/>
  </cols>
  <sheetData>
    <row r="1" spans="1:21">
      <c r="A1" t="s">
        <v>1192</v>
      </c>
      <c r="B1" t="s">
        <v>32</v>
      </c>
      <c r="C1" t="s">
        <v>1193</v>
      </c>
      <c r="D1" t="s">
        <v>57</v>
      </c>
      <c r="E1" t="s">
        <v>1195</v>
      </c>
      <c r="F1" t="s">
        <v>1196</v>
      </c>
      <c r="G1" t="s">
        <v>2874</v>
      </c>
      <c r="H1" t="s">
        <v>1198</v>
      </c>
      <c r="I1" t="s">
        <v>1199</v>
      </c>
      <c r="J1" t="s">
        <v>1200</v>
      </c>
      <c r="K1" t="s">
        <v>66</v>
      </c>
      <c r="L1" t="s">
        <v>67</v>
      </c>
      <c r="M1" t="s">
        <v>68</v>
      </c>
      <c r="N1" t="s">
        <v>69</v>
      </c>
      <c r="O1" t="s">
        <v>70</v>
      </c>
      <c r="P1" t="s">
        <v>71</v>
      </c>
      <c r="Q1" t="s">
        <v>72</v>
      </c>
      <c r="R1" t="s">
        <v>73</v>
      </c>
      <c r="S1" t="s">
        <v>74</v>
      </c>
      <c r="T1" t="s">
        <v>1201</v>
      </c>
      <c r="U1" t="s">
        <v>76</v>
      </c>
    </row>
    <row r="2" spans="1:21">
      <c r="A2" t="s">
        <v>124</v>
      </c>
      <c r="B2" t="s">
        <v>125</v>
      </c>
      <c r="C2" t="s">
        <v>134</v>
      </c>
      <c r="D2" t="s">
        <v>113</v>
      </c>
      <c r="E2" t="s">
        <v>2875</v>
      </c>
      <c r="F2" t="s">
        <v>138</v>
      </c>
      <c r="G2" t="s">
        <v>132</v>
      </c>
      <c r="H2" t="s">
        <v>117</v>
      </c>
      <c r="I2" t="s">
        <v>116</v>
      </c>
      <c r="J2" t="s">
        <v>118</v>
      </c>
      <c r="K2" t="b">
        <v>1</v>
      </c>
      <c r="L2" t="b">
        <v>1</v>
      </c>
      <c r="M2" t="b">
        <v>1</v>
      </c>
      <c r="N2" t="b">
        <v>0</v>
      </c>
      <c r="O2" t="b">
        <v>1</v>
      </c>
      <c r="P2" t="b">
        <v>0</v>
      </c>
      <c r="Q2" t="b">
        <v>0</v>
      </c>
      <c r="R2" t="b">
        <v>0</v>
      </c>
      <c r="S2" t="s">
        <v>120</v>
      </c>
      <c r="T2" t="s">
        <v>122</v>
      </c>
      <c r="U2" t="s">
        <v>123</v>
      </c>
    </row>
    <row r="3" spans="1:21">
      <c r="A3" t="s">
        <v>156</v>
      </c>
      <c r="B3" t="s">
        <v>157</v>
      </c>
      <c r="C3" t="s">
        <v>161</v>
      </c>
      <c r="D3" t="s">
        <v>146</v>
      </c>
      <c r="E3" t="s">
        <v>2876</v>
      </c>
      <c r="F3" t="s">
        <v>160</v>
      </c>
      <c r="G3" t="s">
        <v>132</v>
      </c>
      <c r="H3" t="s">
        <v>139</v>
      </c>
      <c r="I3" t="s">
        <v>149</v>
      </c>
      <c r="J3" t="s">
        <v>151</v>
      </c>
      <c r="K3" t="b">
        <v>1</v>
      </c>
      <c r="L3" t="b">
        <v>1</v>
      </c>
      <c r="M3" t="b">
        <v>1</v>
      </c>
      <c r="N3" t="b">
        <v>0</v>
      </c>
      <c r="O3" t="b">
        <v>1</v>
      </c>
      <c r="P3" t="b">
        <v>0</v>
      </c>
      <c r="Q3" t="b">
        <v>0</v>
      </c>
      <c r="R3" t="b">
        <v>0</v>
      </c>
      <c r="S3" t="s">
        <v>153</v>
      </c>
      <c r="T3" t="s">
        <v>155</v>
      </c>
      <c r="U3" t="s">
        <v>123</v>
      </c>
    </row>
    <row r="4" spans="1:21">
      <c r="A4" t="s">
        <v>177</v>
      </c>
      <c r="B4" t="s">
        <v>178</v>
      </c>
      <c r="C4" t="s">
        <v>1032</v>
      </c>
      <c r="D4" t="s">
        <v>170</v>
      </c>
      <c r="E4" t="s">
        <v>2877</v>
      </c>
      <c r="F4" t="s">
        <v>160</v>
      </c>
      <c r="G4" t="s">
        <v>139</v>
      </c>
      <c r="H4" t="s">
        <v>139</v>
      </c>
      <c r="I4" t="s">
        <v>173</v>
      </c>
      <c r="J4" t="s">
        <v>174</v>
      </c>
      <c r="K4" t="b">
        <v>1</v>
      </c>
      <c r="L4" t="b">
        <v>1</v>
      </c>
      <c r="M4" t="b">
        <v>1</v>
      </c>
      <c r="N4" t="b">
        <v>0</v>
      </c>
      <c r="O4" t="b">
        <v>1</v>
      </c>
      <c r="P4" t="b">
        <v>0</v>
      </c>
      <c r="Q4" t="b">
        <v>0</v>
      </c>
      <c r="R4" t="b">
        <v>0</v>
      </c>
      <c r="S4" t="s">
        <v>176</v>
      </c>
      <c r="T4" t="s">
        <v>155</v>
      </c>
      <c r="U4" t="s">
        <v>150</v>
      </c>
    </row>
    <row r="5" spans="1:21">
      <c r="A5" t="s">
        <v>198</v>
      </c>
      <c r="B5" t="s">
        <v>195</v>
      </c>
      <c r="C5" t="s">
        <v>161</v>
      </c>
      <c r="D5" t="s">
        <v>187</v>
      </c>
      <c r="E5" t="s">
        <v>2877</v>
      </c>
      <c r="F5" t="s">
        <v>160</v>
      </c>
      <c r="G5" t="s">
        <v>139</v>
      </c>
      <c r="H5" t="s">
        <v>139</v>
      </c>
      <c r="I5" t="s">
        <v>190</v>
      </c>
      <c r="J5" t="s">
        <v>191</v>
      </c>
      <c r="K5" t="b">
        <v>0</v>
      </c>
      <c r="L5" t="b">
        <v>0</v>
      </c>
      <c r="M5" t="b">
        <v>0</v>
      </c>
      <c r="N5" t="b">
        <v>0</v>
      </c>
      <c r="O5" t="b">
        <v>0</v>
      </c>
      <c r="P5" t="b">
        <v>0</v>
      </c>
      <c r="Q5" t="b">
        <v>0</v>
      </c>
      <c r="R5" t="b">
        <v>0</v>
      </c>
      <c r="S5" t="s">
        <v>193</v>
      </c>
      <c r="T5" t="s">
        <v>155</v>
      </c>
      <c r="U5" t="s">
        <v>123</v>
      </c>
    </row>
    <row r="6" spans="1:21">
      <c r="A6" t="s">
        <v>210</v>
      </c>
      <c r="B6" t="s">
        <v>211</v>
      </c>
      <c r="C6" t="s">
        <v>486</v>
      </c>
      <c r="D6" t="s">
        <v>205</v>
      </c>
      <c r="E6" t="s">
        <v>2877</v>
      </c>
      <c r="F6" t="s">
        <v>160</v>
      </c>
      <c r="G6" t="s">
        <v>132</v>
      </c>
      <c r="H6" t="s">
        <v>139</v>
      </c>
      <c r="I6" t="s">
        <v>207</v>
      </c>
      <c r="J6" t="s">
        <v>208</v>
      </c>
      <c r="K6" t="b">
        <v>1</v>
      </c>
      <c r="L6" t="b">
        <v>1</v>
      </c>
      <c r="M6" t="b">
        <v>1</v>
      </c>
      <c r="N6" t="b">
        <v>0</v>
      </c>
      <c r="O6" t="b">
        <v>1</v>
      </c>
      <c r="P6" t="b">
        <v>0</v>
      </c>
      <c r="Q6" t="b">
        <v>0</v>
      </c>
      <c r="R6" t="b">
        <v>0</v>
      </c>
      <c r="S6" t="s">
        <v>209</v>
      </c>
      <c r="T6" t="s">
        <v>155</v>
      </c>
      <c r="U6" t="s">
        <v>150</v>
      </c>
    </row>
    <row r="7" spans="1:21">
      <c r="A7" t="s">
        <v>230</v>
      </c>
      <c r="B7" t="s">
        <v>231</v>
      </c>
      <c r="C7" t="s">
        <v>134</v>
      </c>
      <c r="D7" t="s">
        <v>222</v>
      </c>
      <c r="E7" t="s">
        <v>2878</v>
      </c>
      <c r="F7" t="s">
        <v>240</v>
      </c>
      <c r="G7" t="s">
        <v>139</v>
      </c>
      <c r="H7" t="s">
        <v>139</v>
      </c>
      <c r="I7" t="s">
        <v>224</v>
      </c>
      <c r="J7" t="s">
        <v>226</v>
      </c>
      <c r="K7" t="b">
        <v>1</v>
      </c>
      <c r="L7" t="b">
        <v>1</v>
      </c>
      <c r="M7" t="b">
        <v>1</v>
      </c>
      <c r="N7" t="b">
        <v>0</v>
      </c>
      <c r="O7" t="b">
        <v>1</v>
      </c>
      <c r="P7" t="b">
        <v>0</v>
      </c>
      <c r="Q7" t="b">
        <v>1</v>
      </c>
      <c r="R7" t="b">
        <v>0</v>
      </c>
      <c r="S7" t="s">
        <v>228</v>
      </c>
      <c r="U7" t="s">
        <v>225</v>
      </c>
    </row>
    <row r="8" spans="1:21">
      <c r="A8" t="s">
        <v>255</v>
      </c>
      <c r="B8" t="s">
        <v>256</v>
      </c>
      <c r="C8" t="s">
        <v>134</v>
      </c>
      <c r="D8" t="s">
        <v>244</v>
      </c>
      <c r="E8" t="s">
        <v>2879</v>
      </c>
      <c r="F8" t="s">
        <v>160</v>
      </c>
      <c r="G8" t="s">
        <v>132</v>
      </c>
      <c r="H8" t="s">
        <v>139</v>
      </c>
      <c r="I8" t="s">
        <v>2422</v>
      </c>
      <c r="J8" t="s">
        <v>249</v>
      </c>
      <c r="K8" t="b">
        <v>1</v>
      </c>
      <c r="L8" t="b">
        <v>1</v>
      </c>
      <c r="M8" t="b">
        <v>1</v>
      </c>
      <c r="N8" t="b">
        <v>0</v>
      </c>
      <c r="O8" t="b">
        <v>1</v>
      </c>
      <c r="P8" t="b">
        <v>0</v>
      </c>
      <c r="Q8" t="b">
        <v>0</v>
      </c>
      <c r="R8" t="b">
        <v>0</v>
      </c>
      <c r="S8" t="s">
        <v>251</v>
      </c>
      <c r="T8" t="s">
        <v>253</v>
      </c>
      <c r="U8" t="s">
        <v>254</v>
      </c>
    </row>
    <row r="9" spans="1:21">
      <c r="A9" t="s">
        <v>2880</v>
      </c>
      <c r="B9" t="s">
        <v>279</v>
      </c>
      <c r="C9" t="s">
        <v>134</v>
      </c>
      <c r="D9" t="s">
        <v>269</v>
      </c>
      <c r="E9" t="s">
        <v>2881</v>
      </c>
      <c r="F9" t="s">
        <v>160</v>
      </c>
      <c r="G9" t="s">
        <v>132</v>
      </c>
      <c r="H9" t="s">
        <v>139</v>
      </c>
      <c r="I9" t="s">
        <v>272</v>
      </c>
      <c r="J9" t="s">
        <v>273</v>
      </c>
      <c r="K9" t="b">
        <v>0</v>
      </c>
      <c r="L9" t="b">
        <v>0</v>
      </c>
      <c r="M9" t="b">
        <v>0</v>
      </c>
      <c r="N9" t="b">
        <v>0</v>
      </c>
      <c r="O9" t="b">
        <v>0</v>
      </c>
      <c r="P9" t="b">
        <v>0</v>
      </c>
      <c r="Q9" t="b">
        <v>0</v>
      </c>
      <c r="R9" t="b">
        <v>0</v>
      </c>
      <c r="S9" t="s">
        <v>275</v>
      </c>
      <c r="T9" t="s">
        <v>277</v>
      </c>
      <c r="U9" t="s">
        <v>254</v>
      </c>
    </row>
    <row r="10" spans="1:21">
      <c r="A10" t="s">
        <v>1592</v>
      </c>
      <c r="B10" t="s">
        <v>1413</v>
      </c>
      <c r="C10" t="s">
        <v>134</v>
      </c>
      <c r="D10" t="s">
        <v>1898</v>
      </c>
      <c r="E10" t="s">
        <v>2882</v>
      </c>
      <c r="F10" t="s">
        <v>160</v>
      </c>
      <c r="G10" t="s">
        <v>139</v>
      </c>
      <c r="H10" t="s">
        <v>1901</v>
      </c>
      <c r="I10" t="s">
        <v>1900</v>
      </c>
      <c r="J10" t="s">
        <v>1902</v>
      </c>
      <c r="K10" t="b">
        <v>1</v>
      </c>
      <c r="L10" t="b">
        <v>1</v>
      </c>
      <c r="M10" t="b">
        <v>1</v>
      </c>
      <c r="N10" t="b">
        <v>0</v>
      </c>
      <c r="O10" t="b">
        <v>1</v>
      </c>
      <c r="P10" t="b">
        <v>0</v>
      </c>
      <c r="Q10" t="b">
        <v>0</v>
      </c>
      <c r="R10" t="b">
        <v>0</v>
      </c>
      <c r="S10" t="s">
        <v>1904</v>
      </c>
      <c r="T10" t="s">
        <v>254</v>
      </c>
      <c r="U10" t="s">
        <v>1906</v>
      </c>
    </row>
    <row r="11" spans="1:21">
      <c r="A11" t="s">
        <v>298</v>
      </c>
      <c r="B11" t="s">
        <v>299</v>
      </c>
      <c r="C11" t="s">
        <v>134</v>
      </c>
      <c r="D11" t="s">
        <v>290</v>
      </c>
      <c r="E11" t="s">
        <v>291</v>
      </c>
      <c r="F11" t="s">
        <v>160</v>
      </c>
      <c r="G11" t="s">
        <v>139</v>
      </c>
      <c r="H11" t="s">
        <v>139</v>
      </c>
      <c r="I11" t="s">
        <v>293</v>
      </c>
      <c r="J11" t="s">
        <v>294</v>
      </c>
      <c r="K11" t="b">
        <v>1</v>
      </c>
      <c r="L11" t="b">
        <v>1</v>
      </c>
      <c r="M11" t="b">
        <v>1</v>
      </c>
      <c r="N11" t="b">
        <v>0</v>
      </c>
      <c r="O11" t="b">
        <v>1</v>
      </c>
      <c r="P11" t="b">
        <v>0</v>
      </c>
      <c r="Q11" t="b">
        <v>0</v>
      </c>
      <c r="R11" t="b">
        <v>0</v>
      </c>
      <c r="S11" t="s">
        <v>225</v>
      </c>
      <c r="T11" t="s">
        <v>296</v>
      </c>
    </row>
    <row r="12" spans="1:21">
      <c r="A12" t="s">
        <v>313</v>
      </c>
      <c r="B12" t="s">
        <v>314</v>
      </c>
      <c r="C12" t="s">
        <v>134</v>
      </c>
      <c r="D12" t="s">
        <v>307</v>
      </c>
      <c r="E12" t="s">
        <v>308</v>
      </c>
      <c r="F12" t="s">
        <v>160</v>
      </c>
      <c r="G12" t="s">
        <v>132</v>
      </c>
      <c r="H12" t="s">
        <v>139</v>
      </c>
      <c r="I12" t="s">
        <v>310</v>
      </c>
      <c r="J12" t="s">
        <v>311</v>
      </c>
      <c r="K12" t="b">
        <v>1</v>
      </c>
      <c r="L12" t="b">
        <v>1</v>
      </c>
      <c r="M12" t="b">
        <v>1</v>
      </c>
      <c r="N12" t="b">
        <v>0</v>
      </c>
      <c r="O12" t="b">
        <v>1</v>
      </c>
      <c r="P12" t="b">
        <v>0</v>
      </c>
      <c r="Q12" t="b">
        <v>0</v>
      </c>
      <c r="R12" t="b">
        <v>0</v>
      </c>
      <c r="S12" t="s">
        <v>225</v>
      </c>
      <c r="T12" t="s">
        <v>312</v>
      </c>
    </row>
    <row r="13" spans="1:21">
      <c r="A13" t="s">
        <v>326</v>
      </c>
      <c r="B13" t="s">
        <v>327</v>
      </c>
      <c r="C13" t="s">
        <v>134</v>
      </c>
      <c r="D13" t="s">
        <v>323</v>
      </c>
      <c r="E13" t="s">
        <v>2878</v>
      </c>
      <c r="F13" t="s">
        <v>240</v>
      </c>
      <c r="G13" t="s">
        <v>139</v>
      </c>
      <c r="H13" t="s">
        <v>139</v>
      </c>
      <c r="I13" t="s">
        <v>324</v>
      </c>
      <c r="J13" t="s">
        <v>325</v>
      </c>
      <c r="K13" t="b">
        <v>1</v>
      </c>
      <c r="L13" t="b">
        <v>1</v>
      </c>
      <c r="M13" t="b">
        <v>1</v>
      </c>
      <c r="N13" t="b">
        <v>0</v>
      </c>
      <c r="O13" t="b">
        <v>1</v>
      </c>
      <c r="P13" t="b">
        <v>0</v>
      </c>
      <c r="Q13" t="b">
        <v>1</v>
      </c>
      <c r="R13" t="b">
        <v>0</v>
      </c>
      <c r="S13" t="s">
        <v>228</v>
      </c>
    </row>
    <row r="14" spans="1:21">
      <c r="A14" t="s">
        <v>347</v>
      </c>
      <c r="B14" t="s">
        <v>348</v>
      </c>
      <c r="C14" t="s">
        <v>134</v>
      </c>
      <c r="D14" t="s">
        <v>336</v>
      </c>
      <c r="E14" t="s">
        <v>2883</v>
      </c>
      <c r="F14" t="s">
        <v>138</v>
      </c>
      <c r="G14" t="s">
        <v>132</v>
      </c>
      <c r="H14" t="s">
        <v>139</v>
      </c>
      <c r="I14" t="s">
        <v>339</v>
      </c>
      <c r="J14" t="s">
        <v>341</v>
      </c>
      <c r="K14" t="b">
        <v>1</v>
      </c>
      <c r="L14" t="b">
        <v>1</v>
      </c>
      <c r="M14" t="b">
        <v>0</v>
      </c>
      <c r="N14" t="b">
        <v>0</v>
      </c>
      <c r="O14" t="b">
        <v>1</v>
      </c>
      <c r="P14" t="b">
        <v>0</v>
      </c>
      <c r="Q14" t="b">
        <v>0</v>
      </c>
      <c r="R14" t="b">
        <v>0</v>
      </c>
      <c r="S14" t="s">
        <v>343</v>
      </c>
      <c r="T14" t="s">
        <v>345</v>
      </c>
    </row>
    <row r="15" spans="1:21">
      <c r="A15" t="s">
        <v>2472</v>
      </c>
      <c r="B15" t="s">
        <v>371</v>
      </c>
      <c r="C15" t="s">
        <v>375</v>
      </c>
      <c r="D15" t="s">
        <v>359</v>
      </c>
      <c r="E15" t="s">
        <v>2884</v>
      </c>
      <c r="F15" t="s">
        <v>160</v>
      </c>
      <c r="G15" t="s">
        <v>132</v>
      </c>
      <c r="H15" t="s">
        <v>139</v>
      </c>
      <c r="I15" t="s">
        <v>362</v>
      </c>
      <c r="J15" t="s">
        <v>2885</v>
      </c>
      <c r="K15" t="b">
        <v>0</v>
      </c>
      <c r="L15" t="b">
        <v>0</v>
      </c>
      <c r="M15" t="b">
        <v>0</v>
      </c>
      <c r="N15" t="b">
        <v>0</v>
      </c>
      <c r="O15" t="b">
        <v>0</v>
      </c>
      <c r="P15" t="b">
        <v>0</v>
      </c>
      <c r="Q15" t="b">
        <v>0</v>
      </c>
      <c r="R15" t="b">
        <v>0</v>
      </c>
      <c r="S15" t="s">
        <v>366</v>
      </c>
      <c r="T15" t="s">
        <v>368</v>
      </c>
      <c r="U15" t="s">
        <v>369</v>
      </c>
    </row>
    <row r="16" spans="1:21">
      <c r="A16" t="s">
        <v>2886</v>
      </c>
      <c r="B16" t="s">
        <v>395</v>
      </c>
      <c r="C16" t="s">
        <v>134</v>
      </c>
      <c r="D16" t="s">
        <v>384</v>
      </c>
      <c r="E16" t="s">
        <v>2887</v>
      </c>
      <c r="F16" t="s">
        <v>240</v>
      </c>
      <c r="G16" t="s">
        <v>139</v>
      </c>
      <c r="H16" t="s">
        <v>139</v>
      </c>
      <c r="I16" t="s">
        <v>386</v>
      </c>
      <c r="J16" t="s">
        <v>388</v>
      </c>
      <c r="K16" t="b">
        <v>1</v>
      </c>
      <c r="L16" t="b">
        <v>1</v>
      </c>
      <c r="M16" t="b">
        <v>1</v>
      </c>
      <c r="N16" t="b">
        <v>0</v>
      </c>
      <c r="O16" t="b">
        <v>1</v>
      </c>
      <c r="P16" t="b">
        <v>0</v>
      </c>
      <c r="Q16" t="b">
        <v>1</v>
      </c>
      <c r="R16" t="b">
        <v>1</v>
      </c>
      <c r="S16" t="s">
        <v>390</v>
      </c>
    </row>
    <row r="17" spans="1:21">
      <c r="A17" t="s">
        <v>2888</v>
      </c>
      <c r="B17" t="s">
        <v>411</v>
      </c>
      <c r="C17" t="s">
        <v>375</v>
      </c>
      <c r="D17" t="s">
        <v>407</v>
      </c>
      <c r="E17" t="s">
        <v>2884</v>
      </c>
      <c r="F17" t="s">
        <v>160</v>
      </c>
      <c r="G17" t="s">
        <v>132</v>
      </c>
      <c r="H17" t="s">
        <v>139</v>
      </c>
      <c r="I17" t="s">
        <v>362</v>
      </c>
      <c r="J17" t="s">
        <v>364</v>
      </c>
      <c r="K17" t="b">
        <v>0</v>
      </c>
      <c r="L17" t="b">
        <v>0</v>
      </c>
      <c r="M17" t="b">
        <v>0</v>
      </c>
      <c r="N17" t="b">
        <v>0</v>
      </c>
      <c r="O17" t="b">
        <v>0</v>
      </c>
      <c r="P17" t="b">
        <v>0</v>
      </c>
      <c r="Q17" t="b">
        <v>0</v>
      </c>
      <c r="R17" t="b">
        <v>0</v>
      </c>
      <c r="S17" t="s">
        <v>408</v>
      </c>
      <c r="T17" t="s">
        <v>368</v>
      </c>
      <c r="U17" t="s">
        <v>409</v>
      </c>
    </row>
    <row r="18" spans="1:21">
      <c r="A18" t="s">
        <v>427</v>
      </c>
      <c r="B18" t="s">
        <v>428</v>
      </c>
      <c r="C18" t="s">
        <v>432</v>
      </c>
      <c r="D18" t="s">
        <v>419</v>
      </c>
      <c r="E18" t="s">
        <v>420</v>
      </c>
      <c r="F18" t="s">
        <v>160</v>
      </c>
      <c r="G18" t="s">
        <v>139</v>
      </c>
      <c r="H18" t="s">
        <v>139</v>
      </c>
      <c r="I18" t="s">
        <v>422</v>
      </c>
      <c r="J18" t="s">
        <v>423</v>
      </c>
      <c r="K18" t="b">
        <v>0</v>
      </c>
      <c r="L18" t="b">
        <v>0</v>
      </c>
      <c r="M18" t="b">
        <v>0</v>
      </c>
      <c r="N18" t="b">
        <v>0</v>
      </c>
      <c r="O18" t="b">
        <v>0</v>
      </c>
      <c r="P18" t="b">
        <v>0</v>
      </c>
      <c r="Q18" t="b">
        <v>0</v>
      </c>
      <c r="R18" t="b">
        <v>0</v>
      </c>
      <c r="S18" t="s">
        <v>424</v>
      </c>
      <c r="T18" t="s">
        <v>425</v>
      </c>
    </row>
    <row r="19" spans="1:21">
      <c r="A19" t="s">
        <v>2889</v>
      </c>
      <c r="B19" t="s">
        <v>441</v>
      </c>
      <c r="C19" t="s">
        <v>134</v>
      </c>
      <c r="D19" t="s">
        <v>435</v>
      </c>
      <c r="E19" t="s">
        <v>2878</v>
      </c>
      <c r="F19" t="s">
        <v>240</v>
      </c>
      <c r="G19" t="s">
        <v>139</v>
      </c>
      <c r="H19" t="s">
        <v>139</v>
      </c>
      <c r="I19" t="s">
        <v>254</v>
      </c>
      <c r="J19" t="s">
        <v>437</v>
      </c>
      <c r="K19" t="b">
        <v>1</v>
      </c>
      <c r="L19" t="b">
        <v>1</v>
      </c>
      <c r="M19" t="b">
        <v>0</v>
      </c>
      <c r="N19" t="b">
        <v>0</v>
      </c>
      <c r="O19" t="b">
        <v>1</v>
      </c>
      <c r="P19" t="b">
        <v>0</v>
      </c>
      <c r="Q19" t="b">
        <v>1</v>
      </c>
      <c r="R19" t="b">
        <v>0</v>
      </c>
      <c r="S19" t="s">
        <v>439</v>
      </c>
    </row>
    <row r="20" spans="1:21">
      <c r="A20" t="s">
        <v>2890</v>
      </c>
      <c r="B20" t="s">
        <v>2019</v>
      </c>
      <c r="C20" t="s">
        <v>134</v>
      </c>
      <c r="D20" t="s">
        <v>2014</v>
      </c>
      <c r="E20" t="s">
        <v>2878</v>
      </c>
      <c r="F20" t="s">
        <v>240</v>
      </c>
      <c r="G20" t="s">
        <v>132</v>
      </c>
      <c r="H20" t="s">
        <v>139</v>
      </c>
      <c r="I20" t="s">
        <v>2015</v>
      </c>
      <c r="J20" t="s">
        <v>2017</v>
      </c>
      <c r="K20" t="b">
        <v>0</v>
      </c>
      <c r="L20" t="b">
        <v>0</v>
      </c>
      <c r="M20" t="b">
        <v>0</v>
      </c>
      <c r="N20" t="b">
        <v>0</v>
      </c>
      <c r="O20" t="b">
        <v>0</v>
      </c>
      <c r="P20" t="b">
        <v>0</v>
      </c>
      <c r="Q20" t="b">
        <v>0</v>
      </c>
      <c r="R20" t="b">
        <v>0</v>
      </c>
      <c r="S20" t="s">
        <v>254</v>
      </c>
    </row>
    <row r="21" spans="1:21">
      <c r="A21" t="s">
        <v>2891</v>
      </c>
      <c r="B21" t="s">
        <v>2019</v>
      </c>
      <c r="C21" t="s">
        <v>134</v>
      </c>
      <c r="D21" t="s">
        <v>2014</v>
      </c>
      <c r="E21" t="s">
        <v>2878</v>
      </c>
      <c r="F21" t="s">
        <v>240</v>
      </c>
      <c r="G21" t="s">
        <v>132</v>
      </c>
      <c r="H21" t="s">
        <v>139</v>
      </c>
      <c r="I21" t="s">
        <v>2015</v>
      </c>
      <c r="J21" t="s">
        <v>2017</v>
      </c>
      <c r="K21" t="b">
        <v>0</v>
      </c>
      <c r="L21" t="b">
        <v>0</v>
      </c>
      <c r="M21" t="b">
        <v>0</v>
      </c>
      <c r="N21" t="b">
        <v>0</v>
      </c>
      <c r="O21" t="b">
        <v>0</v>
      </c>
      <c r="P21" t="b">
        <v>0</v>
      </c>
      <c r="Q21" t="b">
        <v>0</v>
      </c>
      <c r="R21" t="b">
        <v>0</v>
      </c>
      <c r="S21" t="s">
        <v>254</v>
      </c>
    </row>
    <row r="22" spans="1:21">
      <c r="A22" t="s">
        <v>454</v>
      </c>
      <c r="B22" t="s">
        <v>455</v>
      </c>
      <c r="C22" t="s">
        <v>432</v>
      </c>
      <c r="D22" t="s">
        <v>449</v>
      </c>
      <c r="E22" t="s">
        <v>420</v>
      </c>
      <c r="F22" t="s">
        <v>160</v>
      </c>
      <c r="G22" t="s">
        <v>132</v>
      </c>
      <c r="H22" t="s">
        <v>139</v>
      </c>
      <c r="I22" t="s">
        <v>451</v>
      </c>
      <c r="J22" t="s">
        <v>452</v>
      </c>
      <c r="K22" t="b">
        <v>0</v>
      </c>
      <c r="L22" t="b">
        <v>0</v>
      </c>
      <c r="M22" t="b">
        <v>0</v>
      </c>
      <c r="N22" t="b">
        <v>0</v>
      </c>
      <c r="O22" t="b">
        <v>0</v>
      </c>
      <c r="P22" t="b">
        <v>0</v>
      </c>
      <c r="Q22" t="b">
        <v>0</v>
      </c>
      <c r="R22" t="b">
        <v>0</v>
      </c>
      <c r="S22" t="s">
        <v>424</v>
      </c>
      <c r="T22" t="s">
        <v>453</v>
      </c>
      <c r="U22" t="s">
        <v>449</v>
      </c>
    </row>
    <row r="23" spans="1:21">
      <c r="A23" t="s">
        <v>2892</v>
      </c>
      <c r="B23" t="s">
        <v>470</v>
      </c>
      <c r="C23" t="s">
        <v>134</v>
      </c>
      <c r="D23" t="s">
        <v>465</v>
      </c>
      <c r="E23" t="s">
        <v>2893</v>
      </c>
      <c r="F23" t="s">
        <v>160</v>
      </c>
      <c r="G23" t="s">
        <v>139</v>
      </c>
      <c r="H23" t="s">
        <v>139</v>
      </c>
      <c r="I23" t="s">
        <v>254</v>
      </c>
      <c r="J23" t="s">
        <v>467</v>
      </c>
      <c r="K23" t="b">
        <v>1</v>
      </c>
      <c r="L23" t="b">
        <v>1</v>
      </c>
      <c r="M23" t="b">
        <v>0</v>
      </c>
      <c r="N23" t="b">
        <v>0</v>
      </c>
      <c r="O23" t="b">
        <v>1</v>
      </c>
      <c r="P23" t="b">
        <v>0</v>
      </c>
      <c r="Q23" t="b">
        <v>1</v>
      </c>
      <c r="R23" t="b">
        <v>0</v>
      </c>
      <c r="S23" t="s">
        <v>254</v>
      </c>
    </row>
    <row r="24" spans="1:21">
      <c r="A24" t="s">
        <v>2894</v>
      </c>
      <c r="B24" t="s">
        <v>483</v>
      </c>
      <c r="C24" t="s">
        <v>486</v>
      </c>
      <c r="D24" t="s">
        <v>477</v>
      </c>
      <c r="E24" t="s">
        <v>488</v>
      </c>
      <c r="F24" t="s">
        <v>160</v>
      </c>
      <c r="G24" t="s">
        <v>139</v>
      </c>
      <c r="H24" t="s">
        <v>139</v>
      </c>
      <c r="I24" t="s">
        <v>254</v>
      </c>
      <c r="J24" t="s">
        <v>480</v>
      </c>
      <c r="K24" t="b">
        <v>1</v>
      </c>
      <c r="L24" t="b">
        <v>1</v>
      </c>
      <c r="M24" t="b">
        <v>0</v>
      </c>
      <c r="N24" t="b">
        <v>0</v>
      </c>
      <c r="O24" t="b">
        <v>0</v>
      </c>
      <c r="P24" t="b">
        <v>0</v>
      </c>
      <c r="Q24" t="b">
        <v>0</v>
      </c>
      <c r="R24" t="b">
        <v>0</v>
      </c>
      <c r="S24" t="s">
        <v>439</v>
      </c>
      <c r="T24">
        <v>0</v>
      </c>
      <c r="U24" t="s">
        <v>254</v>
      </c>
    </row>
    <row r="25" spans="1:21">
      <c r="A25" t="s">
        <v>2511</v>
      </c>
      <c r="B25" t="s">
        <v>504</v>
      </c>
      <c r="C25" t="s">
        <v>134</v>
      </c>
      <c r="D25" t="s">
        <v>493</v>
      </c>
      <c r="E25" t="s">
        <v>488</v>
      </c>
      <c r="F25" t="s">
        <v>160</v>
      </c>
      <c r="G25" t="s">
        <v>132</v>
      </c>
      <c r="H25" t="s">
        <v>139</v>
      </c>
      <c r="I25" t="s">
        <v>509</v>
      </c>
      <c r="J25" t="s">
        <v>510</v>
      </c>
      <c r="K25" t="b">
        <v>0</v>
      </c>
      <c r="L25" t="b">
        <v>0</v>
      </c>
      <c r="M25" t="b">
        <v>0</v>
      </c>
      <c r="N25" t="b">
        <v>0</v>
      </c>
      <c r="O25" t="b">
        <v>0</v>
      </c>
      <c r="P25" t="b">
        <v>0</v>
      </c>
      <c r="Q25" t="b">
        <v>0</v>
      </c>
      <c r="R25" t="b">
        <v>0</v>
      </c>
      <c r="S25" t="s">
        <v>499</v>
      </c>
      <c r="T25" t="s">
        <v>501</v>
      </c>
    </row>
    <row r="26" spans="1:21">
      <c r="A26" t="s">
        <v>523</v>
      </c>
      <c r="B26" t="s">
        <v>524</v>
      </c>
      <c r="C26" t="s">
        <v>486</v>
      </c>
      <c r="D26" t="s">
        <v>515</v>
      </c>
      <c r="E26" t="s">
        <v>2895</v>
      </c>
      <c r="F26" t="s">
        <v>160</v>
      </c>
      <c r="G26" t="s">
        <v>132</v>
      </c>
      <c r="H26" t="s">
        <v>139</v>
      </c>
      <c r="J26" t="s">
        <v>519</v>
      </c>
      <c r="K26" t="b">
        <v>0</v>
      </c>
      <c r="L26" t="b">
        <v>0</v>
      </c>
      <c r="M26" t="b">
        <v>0</v>
      </c>
      <c r="N26" t="b">
        <v>0</v>
      </c>
      <c r="O26" t="b">
        <v>0</v>
      </c>
      <c r="P26" t="b">
        <v>0</v>
      </c>
      <c r="Q26" t="b">
        <v>0</v>
      </c>
      <c r="R26" t="b">
        <v>0</v>
      </c>
      <c r="S26" t="s">
        <v>254</v>
      </c>
      <c r="T26" t="s">
        <v>522</v>
      </c>
    </row>
    <row r="27" spans="1:21">
      <c r="A27" t="s">
        <v>544</v>
      </c>
      <c r="B27" t="s">
        <v>541</v>
      </c>
      <c r="C27" t="s">
        <v>134</v>
      </c>
      <c r="D27" t="s">
        <v>545</v>
      </c>
      <c r="E27" t="s">
        <v>533</v>
      </c>
      <c r="F27" t="s">
        <v>160</v>
      </c>
      <c r="G27" t="s">
        <v>139</v>
      </c>
      <c r="H27" t="s">
        <v>139</v>
      </c>
      <c r="I27" t="s">
        <v>2896</v>
      </c>
      <c r="J27" t="s">
        <v>2897</v>
      </c>
      <c r="K27" t="b">
        <v>0</v>
      </c>
      <c r="L27" t="b">
        <v>0</v>
      </c>
      <c r="M27" t="b">
        <v>0</v>
      </c>
      <c r="N27" t="b">
        <v>0</v>
      </c>
      <c r="O27" t="b">
        <v>0</v>
      </c>
      <c r="P27" t="b">
        <v>0</v>
      </c>
      <c r="Q27" t="b">
        <v>0</v>
      </c>
      <c r="R27" t="b">
        <v>0</v>
      </c>
      <c r="S27" t="s">
        <v>538</v>
      </c>
      <c r="T27" t="s">
        <v>539</v>
      </c>
    </row>
    <row r="28" spans="1:21">
      <c r="A28" t="s">
        <v>554</v>
      </c>
      <c r="B28" t="s">
        <v>555</v>
      </c>
      <c r="C28" t="s">
        <v>134</v>
      </c>
      <c r="D28" t="s">
        <v>550</v>
      </c>
      <c r="E28" t="s">
        <v>2898</v>
      </c>
      <c r="F28" t="s">
        <v>138</v>
      </c>
      <c r="G28" t="s">
        <v>139</v>
      </c>
      <c r="H28" t="s">
        <v>117</v>
      </c>
      <c r="I28" t="s">
        <v>552</v>
      </c>
      <c r="J28" t="s">
        <v>553</v>
      </c>
      <c r="K28" t="b">
        <v>1</v>
      </c>
      <c r="L28" t="b">
        <v>1</v>
      </c>
      <c r="M28" t="b">
        <v>1</v>
      </c>
      <c r="N28" t="b">
        <v>0</v>
      </c>
      <c r="O28" t="b">
        <v>1</v>
      </c>
      <c r="P28" t="b">
        <v>0</v>
      </c>
      <c r="Q28" t="b">
        <v>0</v>
      </c>
      <c r="R28" t="b">
        <v>0</v>
      </c>
      <c r="S28" t="s">
        <v>120</v>
      </c>
      <c r="T28">
        <v>0</v>
      </c>
      <c r="U28" t="s">
        <v>143</v>
      </c>
    </row>
    <row r="29" spans="1:21">
      <c r="A29" t="s">
        <v>573</v>
      </c>
      <c r="B29" t="s">
        <v>574</v>
      </c>
      <c r="C29" t="s">
        <v>134</v>
      </c>
      <c r="D29" t="s">
        <v>564</v>
      </c>
      <c r="E29" t="s">
        <v>565</v>
      </c>
      <c r="F29" t="s">
        <v>160</v>
      </c>
      <c r="G29" t="s">
        <v>139</v>
      </c>
      <c r="H29" t="s">
        <v>139</v>
      </c>
      <c r="I29" t="s">
        <v>566</v>
      </c>
      <c r="J29" t="s">
        <v>567</v>
      </c>
      <c r="K29" t="b">
        <v>0</v>
      </c>
      <c r="L29" t="b">
        <v>0</v>
      </c>
      <c r="M29" t="b">
        <v>0</v>
      </c>
      <c r="N29" t="b">
        <v>0</v>
      </c>
      <c r="O29" t="b">
        <v>0</v>
      </c>
      <c r="P29" t="b">
        <v>0</v>
      </c>
      <c r="Q29" t="b">
        <v>0</v>
      </c>
      <c r="R29" t="b">
        <v>0</v>
      </c>
      <c r="S29" t="s">
        <v>569</v>
      </c>
      <c r="U29" t="s">
        <v>572</v>
      </c>
    </row>
    <row r="30" spans="1:21">
      <c r="A30" t="s">
        <v>591</v>
      </c>
      <c r="B30" t="s">
        <v>588</v>
      </c>
      <c r="C30" t="s">
        <v>134</v>
      </c>
      <c r="D30" t="s">
        <v>581</v>
      </c>
      <c r="E30" t="s">
        <v>2878</v>
      </c>
      <c r="F30" t="s">
        <v>138</v>
      </c>
      <c r="G30" t="s">
        <v>132</v>
      </c>
      <c r="H30" t="s">
        <v>139</v>
      </c>
      <c r="I30" t="s">
        <v>583</v>
      </c>
      <c r="J30" t="s">
        <v>584</v>
      </c>
      <c r="K30" t="b">
        <v>1</v>
      </c>
      <c r="L30" t="b">
        <v>1</v>
      </c>
      <c r="M30" t="b">
        <v>1</v>
      </c>
      <c r="N30" t="b">
        <v>0</v>
      </c>
      <c r="O30" t="b">
        <v>1</v>
      </c>
      <c r="P30" t="b">
        <v>0</v>
      </c>
      <c r="Q30" t="b">
        <v>1</v>
      </c>
      <c r="R30" t="b">
        <v>0</v>
      </c>
      <c r="S30" t="s">
        <v>585</v>
      </c>
      <c r="T30" t="s">
        <v>586</v>
      </c>
    </row>
    <row r="31" spans="1:21">
      <c r="A31" t="s">
        <v>601</v>
      </c>
      <c r="B31" t="s">
        <v>599</v>
      </c>
      <c r="C31" t="s">
        <v>134</v>
      </c>
      <c r="D31" t="s">
        <v>602</v>
      </c>
      <c r="E31" t="s">
        <v>533</v>
      </c>
      <c r="F31" t="s">
        <v>160</v>
      </c>
      <c r="G31" t="s">
        <v>139</v>
      </c>
      <c r="H31" t="s">
        <v>139</v>
      </c>
      <c r="I31" t="s">
        <v>2896</v>
      </c>
      <c r="J31" t="s">
        <v>2897</v>
      </c>
      <c r="K31" t="b">
        <v>0</v>
      </c>
      <c r="L31" t="b">
        <v>0</v>
      </c>
      <c r="M31" t="b">
        <v>0</v>
      </c>
      <c r="N31" t="b">
        <v>0</v>
      </c>
      <c r="O31" t="b">
        <v>0</v>
      </c>
      <c r="P31" t="b">
        <v>0</v>
      </c>
      <c r="Q31" t="b">
        <v>0</v>
      </c>
      <c r="R31" t="b">
        <v>0</v>
      </c>
      <c r="S31" t="s">
        <v>538</v>
      </c>
      <c r="T31" t="s">
        <v>539</v>
      </c>
    </row>
    <row r="32" spans="1:21">
      <c r="A32" t="s">
        <v>608</v>
      </c>
      <c r="B32" t="s">
        <v>609</v>
      </c>
      <c r="C32" t="s">
        <v>134</v>
      </c>
      <c r="D32" t="s">
        <v>605</v>
      </c>
      <c r="E32" t="s">
        <v>533</v>
      </c>
      <c r="F32" t="s">
        <v>160</v>
      </c>
      <c r="G32" t="s">
        <v>139</v>
      </c>
      <c r="H32" t="s">
        <v>139</v>
      </c>
      <c r="I32" t="s">
        <v>606</v>
      </c>
      <c r="J32" t="s">
        <v>607</v>
      </c>
      <c r="K32" t="b">
        <v>0</v>
      </c>
      <c r="L32" t="b">
        <v>0</v>
      </c>
      <c r="M32" t="b">
        <v>0</v>
      </c>
      <c r="N32" t="b">
        <v>0</v>
      </c>
      <c r="O32" t="b">
        <v>0</v>
      </c>
      <c r="P32" t="b">
        <v>0</v>
      </c>
      <c r="Q32" t="b">
        <v>0</v>
      </c>
      <c r="R32" t="b">
        <v>0</v>
      </c>
      <c r="S32" t="s">
        <v>538</v>
      </c>
    </row>
    <row r="33" spans="1:21">
      <c r="A33" t="s">
        <v>2899</v>
      </c>
      <c r="B33" t="s">
        <v>627</v>
      </c>
      <c r="C33" t="s">
        <v>134</v>
      </c>
      <c r="D33" t="s">
        <v>618</v>
      </c>
      <c r="E33" t="s">
        <v>619</v>
      </c>
      <c r="F33" t="s">
        <v>138</v>
      </c>
      <c r="G33" t="s">
        <v>139</v>
      </c>
      <c r="H33" t="s">
        <v>139</v>
      </c>
      <c r="I33" t="s">
        <v>620</v>
      </c>
      <c r="J33" t="s">
        <v>622</v>
      </c>
      <c r="K33" t="b">
        <v>1</v>
      </c>
      <c r="L33" t="b">
        <v>1</v>
      </c>
      <c r="M33" t="b">
        <v>0</v>
      </c>
      <c r="N33" t="b">
        <v>1</v>
      </c>
      <c r="O33" t="b">
        <v>1</v>
      </c>
      <c r="P33" t="b">
        <v>0</v>
      </c>
      <c r="Q33" t="b">
        <v>0</v>
      </c>
      <c r="R33" t="b">
        <v>0</v>
      </c>
      <c r="S33" t="s">
        <v>228</v>
      </c>
      <c r="U33" t="s">
        <v>625</v>
      </c>
    </row>
    <row r="34" spans="1:21">
      <c r="A34" t="s">
        <v>641</v>
      </c>
      <c r="B34" t="s">
        <v>642</v>
      </c>
      <c r="C34" t="s">
        <v>134</v>
      </c>
      <c r="D34" t="s">
        <v>635</v>
      </c>
      <c r="E34" t="s">
        <v>2900</v>
      </c>
      <c r="F34" t="s">
        <v>160</v>
      </c>
      <c r="G34" t="s">
        <v>132</v>
      </c>
      <c r="H34" t="s">
        <v>139</v>
      </c>
      <c r="I34" t="s">
        <v>638</v>
      </c>
      <c r="J34" t="s">
        <v>639</v>
      </c>
      <c r="K34" t="b">
        <v>0</v>
      </c>
      <c r="L34" t="b">
        <v>0</v>
      </c>
      <c r="M34" t="b">
        <v>0</v>
      </c>
      <c r="N34" t="b">
        <v>0</v>
      </c>
      <c r="O34" t="b">
        <v>0</v>
      </c>
      <c r="P34" t="b">
        <v>0</v>
      </c>
      <c r="Q34" t="b">
        <v>0</v>
      </c>
      <c r="R34" t="b">
        <v>0</v>
      </c>
      <c r="S34" t="s">
        <v>499</v>
      </c>
      <c r="T34" t="s">
        <v>640</v>
      </c>
    </row>
    <row r="35" spans="1:21">
      <c r="A35" t="s">
        <v>657</v>
      </c>
      <c r="B35" t="s">
        <v>658</v>
      </c>
      <c r="C35" t="s">
        <v>134</v>
      </c>
      <c r="D35" t="s">
        <v>650</v>
      </c>
      <c r="E35" t="s">
        <v>2901</v>
      </c>
      <c r="F35" t="s">
        <v>160</v>
      </c>
      <c r="G35" t="s">
        <v>132</v>
      </c>
      <c r="H35" t="s">
        <v>139</v>
      </c>
      <c r="I35" t="s">
        <v>653</v>
      </c>
      <c r="J35" t="s">
        <v>654</v>
      </c>
      <c r="K35" t="b">
        <v>0</v>
      </c>
      <c r="L35" t="b">
        <v>0</v>
      </c>
      <c r="M35" t="b">
        <v>0</v>
      </c>
      <c r="N35" t="b">
        <v>0</v>
      </c>
      <c r="O35" t="b">
        <v>0</v>
      </c>
      <c r="P35" t="b">
        <v>0</v>
      </c>
      <c r="Q35" t="b">
        <v>0</v>
      </c>
      <c r="R35" t="b">
        <v>0</v>
      </c>
      <c r="S35" t="s">
        <v>655</v>
      </c>
      <c r="T35" t="s">
        <v>656</v>
      </c>
    </row>
    <row r="36" spans="1:21">
      <c r="A36" t="s">
        <v>675</v>
      </c>
      <c r="B36" t="s">
        <v>676</v>
      </c>
      <c r="C36" t="s">
        <v>161</v>
      </c>
      <c r="D36" t="s">
        <v>669</v>
      </c>
      <c r="E36" t="s">
        <v>2877</v>
      </c>
      <c r="F36" t="s">
        <v>160</v>
      </c>
      <c r="G36" t="s">
        <v>132</v>
      </c>
      <c r="H36" t="s">
        <v>139</v>
      </c>
      <c r="I36" t="s">
        <v>672</v>
      </c>
      <c r="J36" t="s">
        <v>673</v>
      </c>
      <c r="K36" t="b">
        <v>1</v>
      </c>
      <c r="L36" t="b">
        <v>1</v>
      </c>
      <c r="M36" t="b">
        <v>1</v>
      </c>
      <c r="N36" t="b">
        <v>0</v>
      </c>
      <c r="O36" t="b">
        <v>1</v>
      </c>
      <c r="P36" t="b">
        <v>0</v>
      </c>
      <c r="Q36" t="b">
        <v>0</v>
      </c>
      <c r="R36" t="b">
        <v>0</v>
      </c>
      <c r="S36" t="s">
        <v>674</v>
      </c>
      <c r="T36" t="s">
        <v>155</v>
      </c>
    </row>
    <row r="37" spans="1:21">
      <c r="A37" t="s">
        <v>691</v>
      </c>
      <c r="B37" t="s">
        <v>692</v>
      </c>
      <c r="C37" t="s">
        <v>134</v>
      </c>
      <c r="D37" t="s">
        <v>682</v>
      </c>
      <c r="E37" t="s">
        <v>2902</v>
      </c>
      <c r="F37" t="s">
        <v>138</v>
      </c>
      <c r="G37" t="s">
        <v>132</v>
      </c>
      <c r="H37" t="s">
        <v>139</v>
      </c>
      <c r="I37" t="s">
        <v>685</v>
      </c>
      <c r="J37" t="s">
        <v>687</v>
      </c>
      <c r="K37" t="b">
        <v>1</v>
      </c>
      <c r="L37" t="b">
        <v>1</v>
      </c>
      <c r="M37" t="b">
        <v>1</v>
      </c>
      <c r="N37" t="b">
        <v>0</v>
      </c>
      <c r="O37" t="b">
        <v>1</v>
      </c>
      <c r="P37" t="b">
        <v>0</v>
      </c>
      <c r="Q37" t="b">
        <v>0</v>
      </c>
      <c r="R37" t="b">
        <v>0</v>
      </c>
      <c r="S37" t="s">
        <v>689</v>
      </c>
      <c r="T37" t="s">
        <v>690</v>
      </c>
    </row>
    <row r="38" spans="1:21">
      <c r="A38" t="s">
        <v>716</v>
      </c>
      <c r="B38" t="s">
        <v>717</v>
      </c>
      <c r="C38" t="s">
        <v>134</v>
      </c>
      <c r="D38" t="s">
        <v>705</v>
      </c>
      <c r="E38" t="s">
        <v>2903</v>
      </c>
      <c r="F38" t="s">
        <v>240</v>
      </c>
      <c r="G38" t="s">
        <v>139</v>
      </c>
      <c r="H38" t="s">
        <v>708</v>
      </c>
      <c r="I38" t="s">
        <v>707</v>
      </c>
      <c r="J38" t="s">
        <v>709</v>
      </c>
      <c r="K38" t="b">
        <v>0</v>
      </c>
      <c r="L38" t="b">
        <v>0</v>
      </c>
      <c r="M38" t="b">
        <v>0</v>
      </c>
      <c r="N38" t="b">
        <v>0</v>
      </c>
      <c r="O38" t="b">
        <v>0</v>
      </c>
      <c r="P38" t="b">
        <v>0</v>
      </c>
      <c r="Q38" t="b">
        <v>0</v>
      </c>
      <c r="R38" t="b">
        <v>0</v>
      </c>
      <c r="S38" t="s">
        <v>711</v>
      </c>
      <c r="T38" t="s">
        <v>714</v>
      </c>
      <c r="U38" t="s">
        <v>713</v>
      </c>
    </row>
    <row r="39" spans="1:21">
      <c r="A39" t="s">
        <v>2904</v>
      </c>
      <c r="B39" t="s">
        <v>734</v>
      </c>
      <c r="C39" t="s">
        <v>134</v>
      </c>
      <c r="D39" t="s">
        <v>726</v>
      </c>
      <c r="E39" t="s">
        <v>2905</v>
      </c>
      <c r="F39" t="s">
        <v>138</v>
      </c>
      <c r="G39" t="s">
        <v>139</v>
      </c>
      <c r="H39" t="s">
        <v>139</v>
      </c>
      <c r="I39" t="s">
        <v>728</v>
      </c>
      <c r="J39" t="s">
        <v>730</v>
      </c>
      <c r="K39" t="b">
        <v>1</v>
      </c>
      <c r="L39" t="b">
        <v>1</v>
      </c>
      <c r="M39" t="b">
        <v>0</v>
      </c>
      <c r="N39" t="b">
        <v>1</v>
      </c>
      <c r="O39" t="b">
        <v>1</v>
      </c>
      <c r="P39" t="b">
        <v>0</v>
      </c>
      <c r="Q39" t="b">
        <v>0</v>
      </c>
      <c r="R39" t="b">
        <v>0</v>
      </c>
      <c r="S39" t="s">
        <v>228</v>
      </c>
      <c r="U39" t="s">
        <v>732</v>
      </c>
    </row>
    <row r="40" spans="1:21">
      <c r="A40" t="s">
        <v>745</v>
      </c>
      <c r="B40" t="s">
        <v>743</v>
      </c>
      <c r="C40" t="s">
        <v>134</v>
      </c>
      <c r="D40" t="s">
        <v>739</v>
      </c>
      <c r="E40" t="s">
        <v>2878</v>
      </c>
      <c r="F40" t="s">
        <v>240</v>
      </c>
      <c r="G40" t="s">
        <v>139</v>
      </c>
      <c r="H40" t="s">
        <v>139</v>
      </c>
      <c r="I40" t="s">
        <v>254</v>
      </c>
      <c r="J40" t="s">
        <v>740</v>
      </c>
      <c r="K40" t="b">
        <v>1</v>
      </c>
      <c r="L40" t="b">
        <v>1</v>
      </c>
      <c r="M40" t="b">
        <v>0</v>
      </c>
      <c r="N40" t="b">
        <v>0</v>
      </c>
      <c r="O40" t="b">
        <v>1</v>
      </c>
      <c r="P40" t="b">
        <v>0</v>
      </c>
      <c r="Q40" t="b">
        <v>1</v>
      </c>
      <c r="R40" t="b">
        <v>0</v>
      </c>
      <c r="S40" t="s">
        <v>439</v>
      </c>
    </row>
    <row r="41" spans="1:21">
      <c r="A41" t="s">
        <v>2620</v>
      </c>
      <c r="B41" t="s">
        <v>756</v>
      </c>
      <c r="C41" t="s">
        <v>134</v>
      </c>
      <c r="D41" t="s">
        <v>748</v>
      </c>
      <c r="E41" t="s">
        <v>2905</v>
      </c>
      <c r="F41" t="s">
        <v>160</v>
      </c>
      <c r="G41" t="s">
        <v>139</v>
      </c>
      <c r="H41" t="s">
        <v>139</v>
      </c>
      <c r="I41" t="s">
        <v>750</v>
      </c>
      <c r="J41" t="s">
        <v>752</v>
      </c>
      <c r="K41" t="b">
        <v>1</v>
      </c>
      <c r="L41" t="b">
        <v>1</v>
      </c>
      <c r="M41" t="b">
        <v>0</v>
      </c>
      <c r="N41" t="b">
        <v>1</v>
      </c>
      <c r="O41" t="b">
        <v>1</v>
      </c>
      <c r="P41" t="b">
        <v>0</v>
      </c>
      <c r="Q41" t="b">
        <v>0</v>
      </c>
      <c r="R41" t="b">
        <v>0</v>
      </c>
      <c r="S41" t="s">
        <v>228</v>
      </c>
    </row>
    <row r="42" spans="1:21">
      <c r="A42" t="s">
        <v>2906</v>
      </c>
      <c r="B42" t="s">
        <v>769</v>
      </c>
      <c r="C42" t="s">
        <v>134</v>
      </c>
      <c r="D42" t="s">
        <v>763</v>
      </c>
      <c r="E42" t="s">
        <v>2905</v>
      </c>
      <c r="F42" t="s">
        <v>160</v>
      </c>
      <c r="G42" t="s">
        <v>139</v>
      </c>
      <c r="H42" t="s">
        <v>139</v>
      </c>
      <c r="I42" t="s">
        <v>764</v>
      </c>
      <c r="J42" t="s">
        <v>766</v>
      </c>
      <c r="K42" t="b">
        <v>1</v>
      </c>
      <c r="L42" t="b">
        <v>1</v>
      </c>
      <c r="M42" t="b">
        <v>0</v>
      </c>
      <c r="N42" t="b">
        <v>1</v>
      </c>
      <c r="O42" t="b">
        <v>1</v>
      </c>
      <c r="P42" t="b">
        <v>0</v>
      </c>
      <c r="Q42" t="b">
        <v>0</v>
      </c>
      <c r="R42" t="b">
        <v>0</v>
      </c>
      <c r="S42" t="s">
        <v>228</v>
      </c>
    </row>
    <row r="43" spans="1:21">
      <c r="A43" t="s">
        <v>775</v>
      </c>
      <c r="B43" t="s">
        <v>776</v>
      </c>
      <c r="C43" t="s">
        <v>134</v>
      </c>
      <c r="D43" t="s">
        <v>384</v>
      </c>
      <c r="E43" t="s">
        <v>2887</v>
      </c>
      <c r="F43" t="s">
        <v>240</v>
      </c>
      <c r="G43" t="s">
        <v>139</v>
      </c>
      <c r="H43" t="s">
        <v>139</v>
      </c>
      <c r="I43" t="s">
        <v>386</v>
      </c>
      <c r="J43" t="s">
        <v>388</v>
      </c>
      <c r="K43" t="b">
        <v>1</v>
      </c>
      <c r="L43" t="b">
        <v>1</v>
      </c>
      <c r="M43" t="b">
        <v>1</v>
      </c>
      <c r="N43" t="b">
        <v>0</v>
      </c>
      <c r="O43" t="b">
        <v>1</v>
      </c>
      <c r="P43" t="b">
        <v>0</v>
      </c>
      <c r="Q43" t="b">
        <v>1</v>
      </c>
      <c r="R43" t="b">
        <v>1</v>
      </c>
      <c r="S43" t="s">
        <v>390</v>
      </c>
    </row>
    <row r="44" spans="1:21">
      <c r="A44" t="s">
        <v>783</v>
      </c>
      <c r="B44" t="s">
        <v>784</v>
      </c>
      <c r="C44" t="s">
        <v>134</v>
      </c>
      <c r="D44" t="s">
        <v>384</v>
      </c>
      <c r="E44" t="s">
        <v>2887</v>
      </c>
      <c r="F44" t="s">
        <v>240</v>
      </c>
      <c r="G44" t="s">
        <v>139</v>
      </c>
      <c r="H44" t="s">
        <v>139</v>
      </c>
      <c r="I44" t="s">
        <v>386</v>
      </c>
      <c r="J44" t="s">
        <v>388</v>
      </c>
      <c r="K44" t="b">
        <v>1</v>
      </c>
      <c r="L44" t="b">
        <v>1</v>
      </c>
      <c r="M44" t="b">
        <v>1</v>
      </c>
      <c r="N44" t="b">
        <v>0</v>
      </c>
      <c r="O44" t="b">
        <v>1</v>
      </c>
      <c r="P44" t="b">
        <v>0</v>
      </c>
      <c r="Q44" t="b">
        <v>1</v>
      </c>
      <c r="R44" t="b">
        <v>1</v>
      </c>
      <c r="S44" t="s">
        <v>390</v>
      </c>
    </row>
    <row r="45" spans="1:21">
      <c r="A45" t="s">
        <v>794</v>
      </c>
      <c r="B45" t="s">
        <v>795</v>
      </c>
      <c r="C45" t="s">
        <v>134</v>
      </c>
      <c r="D45" t="s">
        <v>791</v>
      </c>
      <c r="E45" t="s">
        <v>2907</v>
      </c>
      <c r="F45" t="s">
        <v>240</v>
      </c>
      <c r="G45" t="s">
        <v>139</v>
      </c>
      <c r="H45" t="s">
        <v>139</v>
      </c>
      <c r="I45" t="s">
        <v>225</v>
      </c>
      <c r="J45" t="s">
        <v>792</v>
      </c>
      <c r="K45" t="b">
        <v>1</v>
      </c>
      <c r="L45" t="b">
        <v>1</v>
      </c>
      <c r="M45" t="b">
        <v>1</v>
      </c>
      <c r="N45" t="b">
        <v>0</v>
      </c>
      <c r="O45" t="b">
        <v>1</v>
      </c>
      <c r="P45" t="b">
        <v>0</v>
      </c>
      <c r="Q45" t="b">
        <v>1</v>
      </c>
      <c r="R45" t="b">
        <v>0</v>
      </c>
      <c r="S45" t="s">
        <v>793</v>
      </c>
    </row>
    <row r="46" spans="1:21">
      <c r="A46" t="s">
        <v>803</v>
      </c>
      <c r="B46" t="s">
        <v>804</v>
      </c>
      <c r="C46" t="s">
        <v>134</v>
      </c>
      <c r="D46" t="s">
        <v>801</v>
      </c>
      <c r="E46" t="s">
        <v>2907</v>
      </c>
      <c r="F46" t="s">
        <v>240</v>
      </c>
      <c r="G46" t="s">
        <v>139</v>
      </c>
      <c r="H46" t="s">
        <v>139</v>
      </c>
      <c r="I46" t="s">
        <v>225</v>
      </c>
      <c r="J46" t="s">
        <v>802</v>
      </c>
      <c r="K46" t="b">
        <v>1</v>
      </c>
      <c r="L46" t="b">
        <v>1</v>
      </c>
      <c r="M46" t="b">
        <v>1</v>
      </c>
      <c r="N46" t="b">
        <v>0</v>
      </c>
      <c r="O46" t="b">
        <v>1</v>
      </c>
      <c r="P46" t="b">
        <v>0</v>
      </c>
      <c r="Q46" t="b">
        <v>1</v>
      </c>
      <c r="R46" t="b">
        <v>0</v>
      </c>
      <c r="S46" t="s">
        <v>793</v>
      </c>
    </row>
    <row r="47" spans="1:21">
      <c r="A47" t="s">
        <v>808</v>
      </c>
      <c r="B47" t="s">
        <v>809</v>
      </c>
      <c r="C47" t="s">
        <v>134</v>
      </c>
      <c r="D47" t="s">
        <v>807</v>
      </c>
      <c r="E47" t="s">
        <v>2907</v>
      </c>
      <c r="F47" t="s">
        <v>240</v>
      </c>
      <c r="G47" t="s">
        <v>139</v>
      </c>
      <c r="H47" t="s">
        <v>139</v>
      </c>
      <c r="I47" t="s">
        <v>225</v>
      </c>
      <c r="J47" t="s">
        <v>802</v>
      </c>
      <c r="K47" t="b">
        <v>1</v>
      </c>
      <c r="L47" t="b">
        <v>1</v>
      </c>
      <c r="M47" t="b">
        <v>1</v>
      </c>
      <c r="N47" t="b">
        <v>0</v>
      </c>
      <c r="O47" t="b">
        <v>1</v>
      </c>
      <c r="P47" t="b">
        <v>0</v>
      </c>
      <c r="Q47" t="b">
        <v>1</v>
      </c>
      <c r="R47" t="b">
        <v>0</v>
      </c>
      <c r="S47" t="s">
        <v>793</v>
      </c>
    </row>
    <row r="48" spans="1:21">
      <c r="A48" t="s">
        <v>2908</v>
      </c>
      <c r="B48" t="s">
        <v>825</v>
      </c>
      <c r="C48" t="s">
        <v>134</v>
      </c>
      <c r="D48" t="s">
        <v>814</v>
      </c>
      <c r="E48" t="s">
        <v>2909</v>
      </c>
      <c r="F48" t="s">
        <v>160</v>
      </c>
      <c r="G48" t="s">
        <v>132</v>
      </c>
      <c r="H48" t="s">
        <v>139</v>
      </c>
      <c r="I48" t="s">
        <v>817</v>
      </c>
      <c r="J48" t="s">
        <v>819</v>
      </c>
      <c r="K48" t="b">
        <v>1</v>
      </c>
      <c r="L48" t="b">
        <v>1</v>
      </c>
      <c r="M48" t="b">
        <v>1</v>
      </c>
      <c r="N48" t="b">
        <v>0</v>
      </c>
      <c r="O48" t="b">
        <v>1</v>
      </c>
      <c r="P48" t="b">
        <v>0</v>
      </c>
      <c r="Q48" t="b">
        <v>0</v>
      </c>
      <c r="R48" t="b">
        <v>0</v>
      </c>
      <c r="S48" t="s">
        <v>821</v>
      </c>
      <c r="T48" t="s">
        <v>2127</v>
      </c>
    </row>
    <row r="49" spans="1:21">
      <c r="A49" t="s">
        <v>2910</v>
      </c>
      <c r="B49" t="s">
        <v>840</v>
      </c>
      <c r="C49" t="s">
        <v>134</v>
      </c>
      <c r="D49" t="s">
        <v>833</v>
      </c>
      <c r="E49" t="s">
        <v>749</v>
      </c>
      <c r="F49" t="s">
        <v>160</v>
      </c>
      <c r="G49" t="s">
        <v>139</v>
      </c>
      <c r="H49" t="s">
        <v>139</v>
      </c>
      <c r="I49" t="s">
        <v>834</v>
      </c>
      <c r="J49" t="s">
        <v>835</v>
      </c>
      <c r="K49" t="b">
        <v>1</v>
      </c>
      <c r="L49" t="b">
        <v>1</v>
      </c>
      <c r="M49" t="b">
        <v>0</v>
      </c>
      <c r="N49" t="b">
        <v>1</v>
      </c>
      <c r="O49" t="b">
        <v>1</v>
      </c>
      <c r="P49" t="b">
        <v>0</v>
      </c>
      <c r="Q49" t="b">
        <v>0</v>
      </c>
      <c r="R49" t="b">
        <v>0</v>
      </c>
      <c r="S49" t="s">
        <v>836</v>
      </c>
    </row>
    <row r="50" spans="1:21">
      <c r="A50" t="s">
        <v>2911</v>
      </c>
      <c r="B50" t="s">
        <v>847</v>
      </c>
      <c r="C50" t="s">
        <v>134</v>
      </c>
      <c r="D50" t="s">
        <v>814</v>
      </c>
      <c r="E50" t="s">
        <v>2909</v>
      </c>
      <c r="F50" t="s">
        <v>160</v>
      </c>
      <c r="G50" t="s">
        <v>132</v>
      </c>
      <c r="H50" t="s">
        <v>139</v>
      </c>
      <c r="I50" t="s">
        <v>817</v>
      </c>
      <c r="J50" t="s">
        <v>819</v>
      </c>
      <c r="K50" t="b">
        <v>1</v>
      </c>
      <c r="L50" t="b">
        <v>1</v>
      </c>
      <c r="M50" t="b">
        <v>1</v>
      </c>
      <c r="N50" t="b">
        <v>0</v>
      </c>
      <c r="O50" t="b">
        <v>1</v>
      </c>
      <c r="P50" t="b">
        <v>0</v>
      </c>
      <c r="Q50" t="b">
        <v>0</v>
      </c>
      <c r="R50" t="b">
        <v>0</v>
      </c>
      <c r="S50" t="s">
        <v>821</v>
      </c>
      <c r="T50" t="s">
        <v>2127</v>
      </c>
    </row>
    <row r="51" spans="1:21">
      <c r="A51" t="s">
        <v>2912</v>
      </c>
      <c r="B51" t="s">
        <v>852</v>
      </c>
      <c r="C51" t="s">
        <v>134</v>
      </c>
      <c r="D51" t="s">
        <v>814</v>
      </c>
      <c r="E51" t="s">
        <v>2902</v>
      </c>
      <c r="F51" t="s">
        <v>160</v>
      </c>
      <c r="G51" t="s">
        <v>132</v>
      </c>
      <c r="H51" t="s">
        <v>139</v>
      </c>
      <c r="I51" t="s">
        <v>817</v>
      </c>
      <c r="J51" t="s">
        <v>819</v>
      </c>
      <c r="K51" t="b">
        <v>1</v>
      </c>
      <c r="L51" t="b">
        <v>1</v>
      </c>
      <c r="M51" t="b">
        <v>1</v>
      </c>
      <c r="N51" t="b">
        <v>0</v>
      </c>
      <c r="O51" t="b">
        <v>1</v>
      </c>
      <c r="P51" t="b">
        <v>0</v>
      </c>
      <c r="Q51" t="b">
        <v>0</v>
      </c>
      <c r="R51" t="b">
        <v>0</v>
      </c>
      <c r="S51" t="s">
        <v>821</v>
      </c>
      <c r="T51" t="s">
        <v>2127</v>
      </c>
    </row>
    <row r="52" spans="1:21">
      <c r="A52" t="s">
        <v>2913</v>
      </c>
      <c r="B52" t="s">
        <v>857</v>
      </c>
      <c r="C52" t="s">
        <v>134</v>
      </c>
      <c r="D52" t="s">
        <v>814</v>
      </c>
      <c r="E52" t="s">
        <v>2902</v>
      </c>
      <c r="F52" t="s">
        <v>138</v>
      </c>
      <c r="G52" t="s">
        <v>132</v>
      </c>
      <c r="H52" t="s">
        <v>139</v>
      </c>
      <c r="I52" t="s">
        <v>817</v>
      </c>
      <c r="J52" t="s">
        <v>819</v>
      </c>
      <c r="K52" t="b">
        <v>1</v>
      </c>
      <c r="L52" t="b">
        <v>1</v>
      </c>
      <c r="M52" t="b">
        <v>1</v>
      </c>
      <c r="N52" t="b">
        <v>0</v>
      </c>
      <c r="O52" t="b">
        <v>1</v>
      </c>
      <c r="P52" t="b">
        <v>0</v>
      </c>
      <c r="Q52" t="b">
        <v>0</v>
      </c>
      <c r="R52" t="b">
        <v>0</v>
      </c>
      <c r="S52" t="s">
        <v>821</v>
      </c>
      <c r="T52" t="s">
        <v>2127</v>
      </c>
    </row>
    <row r="53" spans="1:21">
      <c r="A53" t="s">
        <v>2914</v>
      </c>
      <c r="B53" t="s">
        <v>862</v>
      </c>
      <c r="C53" t="s">
        <v>134</v>
      </c>
      <c r="D53" t="s">
        <v>814</v>
      </c>
      <c r="E53" t="s">
        <v>2902</v>
      </c>
      <c r="F53" t="s">
        <v>138</v>
      </c>
      <c r="G53" t="s">
        <v>132</v>
      </c>
      <c r="H53" t="s">
        <v>139</v>
      </c>
      <c r="I53" t="s">
        <v>817</v>
      </c>
      <c r="J53" t="s">
        <v>819</v>
      </c>
      <c r="K53" t="b">
        <v>1</v>
      </c>
      <c r="L53" t="b">
        <v>1</v>
      </c>
      <c r="M53" t="b">
        <v>1</v>
      </c>
      <c r="N53" t="b">
        <v>0</v>
      </c>
      <c r="O53" t="b">
        <v>1</v>
      </c>
      <c r="P53" t="b">
        <v>0</v>
      </c>
      <c r="Q53" t="b">
        <v>0</v>
      </c>
      <c r="R53" t="b">
        <v>0</v>
      </c>
      <c r="S53" t="s">
        <v>821</v>
      </c>
      <c r="T53" t="s">
        <v>2127</v>
      </c>
    </row>
    <row r="54" spans="1:21">
      <c r="A54" t="s">
        <v>2915</v>
      </c>
      <c r="B54" t="s">
        <v>867</v>
      </c>
      <c r="C54" t="s">
        <v>134</v>
      </c>
      <c r="D54" t="s">
        <v>814</v>
      </c>
      <c r="E54" t="s">
        <v>2902</v>
      </c>
      <c r="F54" t="s">
        <v>138</v>
      </c>
      <c r="G54" t="s">
        <v>132</v>
      </c>
      <c r="H54" t="s">
        <v>139</v>
      </c>
      <c r="I54" t="s">
        <v>817</v>
      </c>
      <c r="J54" t="s">
        <v>819</v>
      </c>
      <c r="K54" t="b">
        <v>1</v>
      </c>
      <c r="L54" t="b">
        <v>1</v>
      </c>
      <c r="M54" t="b">
        <v>1</v>
      </c>
      <c r="N54" t="b">
        <v>0</v>
      </c>
      <c r="O54" t="b">
        <v>1</v>
      </c>
      <c r="P54" t="b">
        <v>0</v>
      </c>
      <c r="Q54" t="b">
        <v>0</v>
      </c>
      <c r="R54" t="b">
        <v>0</v>
      </c>
      <c r="S54" t="s">
        <v>821</v>
      </c>
      <c r="T54" t="s">
        <v>2127</v>
      </c>
    </row>
    <row r="55" spans="1:21">
      <c r="A55" t="s">
        <v>2916</v>
      </c>
      <c r="B55" t="s">
        <v>872</v>
      </c>
      <c r="C55" t="s">
        <v>134</v>
      </c>
      <c r="D55" t="s">
        <v>814</v>
      </c>
      <c r="E55" t="s">
        <v>2902</v>
      </c>
      <c r="F55" t="s">
        <v>138</v>
      </c>
      <c r="G55" t="s">
        <v>132</v>
      </c>
      <c r="H55" t="s">
        <v>139</v>
      </c>
      <c r="I55" t="s">
        <v>817</v>
      </c>
      <c r="J55" t="s">
        <v>819</v>
      </c>
      <c r="K55" t="b">
        <v>1</v>
      </c>
      <c r="L55" t="b">
        <v>1</v>
      </c>
      <c r="M55" t="b">
        <v>1</v>
      </c>
      <c r="N55" t="b">
        <v>0</v>
      </c>
      <c r="O55" t="b">
        <v>1</v>
      </c>
      <c r="P55" t="b">
        <v>0</v>
      </c>
      <c r="Q55" t="b">
        <v>0</v>
      </c>
      <c r="R55" t="b">
        <v>0</v>
      </c>
      <c r="S55" t="s">
        <v>821</v>
      </c>
      <c r="T55" t="s">
        <v>2127</v>
      </c>
    </row>
    <row r="56" spans="1:21">
      <c r="A56" t="s">
        <v>2917</v>
      </c>
      <c r="B56" t="s">
        <v>876</v>
      </c>
      <c r="C56" t="s">
        <v>134</v>
      </c>
      <c r="D56" t="s">
        <v>814</v>
      </c>
      <c r="E56" t="s">
        <v>2902</v>
      </c>
      <c r="F56" t="s">
        <v>138</v>
      </c>
      <c r="G56" t="s">
        <v>132</v>
      </c>
      <c r="H56" t="s">
        <v>139</v>
      </c>
      <c r="I56" t="s">
        <v>817</v>
      </c>
      <c r="J56" t="s">
        <v>819</v>
      </c>
      <c r="K56" t="b">
        <v>1</v>
      </c>
      <c r="L56" t="b">
        <v>1</v>
      </c>
      <c r="M56" t="b">
        <v>1</v>
      </c>
      <c r="N56" t="b">
        <v>0</v>
      </c>
      <c r="O56" t="b">
        <v>1</v>
      </c>
      <c r="P56" t="b">
        <v>0</v>
      </c>
      <c r="Q56" t="b">
        <v>0</v>
      </c>
      <c r="R56" t="b">
        <v>0</v>
      </c>
      <c r="S56" t="s">
        <v>821</v>
      </c>
      <c r="T56" t="s">
        <v>2127</v>
      </c>
    </row>
    <row r="57" spans="1:21">
      <c r="A57" t="s">
        <v>2918</v>
      </c>
      <c r="B57" t="s">
        <v>881</v>
      </c>
      <c r="C57" t="s">
        <v>134</v>
      </c>
      <c r="D57" t="s">
        <v>814</v>
      </c>
      <c r="E57" t="s">
        <v>2902</v>
      </c>
      <c r="F57" t="s">
        <v>138</v>
      </c>
      <c r="G57" t="s">
        <v>132</v>
      </c>
      <c r="H57" t="s">
        <v>139</v>
      </c>
      <c r="I57" t="s">
        <v>817</v>
      </c>
      <c r="J57" t="s">
        <v>819</v>
      </c>
      <c r="K57" t="b">
        <v>1</v>
      </c>
      <c r="L57" t="b">
        <v>1</v>
      </c>
      <c r="M57" t="b">
        <v>1</v>
      </c>
      <c r="N57" t="b">
        <v>0</v>
      </c>
      <c r="O57" t="b">
        <v>1</v>
      </c>
      <c r="P57" t="b">
        <v>0</v>
      </c>
      <c r="Q57" t="b">
        <v>0</v>
      </c>
      <c r="R57" t="b">
        <v>0</v>
      </c>
      <c r="S57" t="s">
        <v>821</v>
      </c>
      <c r="T57" t="s">
        <v>2127</v>
      </c>
    </row>
    <row r="58" spans="1:21">
      <c r="A58" t="s">
        <v>2919</v>
      </c>
      <c r="B58" t="s">
        <v>885</v>
      </c>
      <c r="C58" t="s">
        <v>134</v>
      </c>
      <c r="D58" t="s">
        <v>814</v>
      </c>
      <c r="E58" t="s">
        <v>2902</v>
      </c>
      <c r="F58" t="s">
        <v>138</v>
      </c>
      <c r="G58" t="s">
        <v>132</v>
      </c>
      <c r="H58" t="s">
        <v>139</v>
      </c>
      <c r="I58" t="s">
        <v>817</v>
      </c>
      <c r="J58" t="s">
        <v>819</v>
      </c>
      <c r="K58" t="b">
        <v>1</v>
      </c>
      <c r="L58" t="b">
        <v>1</v>
      </c>
      <c r="M58" t="b">
        <v>1</v>
      </c>
      <c r="N58" t="b">
        <v>0</v>
      </c>
      <c r="O58" t="b">
        <v>1</v>
      </c>
      <c r="P58" t="b">
        <v>0</v>
      </c>
      <c r="Q58" t="b">
        <v>0</v>
      </c>
      <c r="R58" t="b">
        <v>0</v>
      </c>
      <c r="S58" t="s">
        <v>821</v>
      </c>
      <c r="T58" t="s">
        <v>2127</v>
      </c>
    </row>
    <row r="59" spans="1:21">
      <c r="A59" t="s">
        <v>2920</v>
      </c>
      <c r="B59" t="s">
        <v>889</v>
      </c>
      <c r="C59" t="s">
        <v>134</v>
      </c>
      <c r="D59" t="s">
        <v>814</v>
      </c>
      <c r="E59" t="s">
        <v>2902</v>
      </c>
      <c r="F59" t="s">
        <v>138</v>
      </c>
      <c r="G59" t="s">
        <v>132</v>
      </c>
      <c r="H59" t="s">
        <v>139</v>
      </c>
      <c r="I59" t="s">
        <v>817</v>
      </c>
      <c r="J59" t="s">
        <v>819</v>
      </c>
      <c r="K59" t="b">
        <v>1</v>
      </c>
      <c r="L59" t="b">
        <v>1</v>
      </c>
      <c r="M59" t="b">
        <v>1</v>
      </c>
      <c r="N59" t="b">
        <v>0</v>
      </c>
      <c r="O59" t="b">
        <v>1</v>
      </c>
      <c r="P59" t="b">
        <v>0</v>
      </c>
      <c r="Q59" t="b">
        <v>0</v>
      </c>
      <c r="R59" t="b">
        <v>0</v>
      </c>
      <c r="S59" t="s">
        <v>821</v>
      </c>
      <c r="T59" t="s">
        <v>2127</v>
      </c>
    </row>
    <row r="60" spans="1:21">
      <c r="A60" t="s">
        <v>2921</v>
      </c>
      <c r="B60" t="s">
        <v>893</v>
      </c>
      <c r="C60" t="s">
        <v>134</v>
      </c>
      <c r="D60" t="s">
        <v>814</v>
      </c>
      <c r="E60" t="s">
        <v>2902</v>
      </c>
      <c r="F60" t="s">
        <v>138</v>
      </c>
      <c r="G60" t="s">
        <v>132</v>
      </c>
      <c r="H60" t="s">
        <v>139</v>
      </c>
      <c r="I60" t="s">
        <v>817</v>
      </c>
      <c r="J60" t="s">
        <v>819</v>
      </c>
      <c r="K60" t="b">
        <v>1</v>
      </c>
      <c r="L60" t="b">
        <v>1</v>
      </c>
      <c r="M60" t="b">
        <v>1</v>
      </c>
      <c r="N60" t="b">
        <v>0</v>
      </c>
      <c r="O60" t="b">
        <v>1</v>
      </c>
      <c r="P60" t="b">
        <v>0</v>
      </c>
      <c r="Q60" t="b">
        <v>0</v>
      </c>
      <c r="R60" t="b">
        <v>0</v>
      </c>
      <c r="S60" t="s">
        <v>821</v>
      </c>
      <c r="T60" t="s">
        <v>2127</v>
      </c>
    </row>
    <row r="61" spans="1:21">
      <c r="A61" t="s">
        <v>2922</v>
      </c>
      <c r="B61" t="s">
        <v>906</v>
      </c>
      <c r="C61" t="s">
        <v>134</v>
      </c>
      <c r="D61" t="s">
        <v>897</v>
      </c>
      <c r="E61" t="s">
        <v>2905</v>
      </c>
      <c r="F61" t="s">
        <v>160</v>
      </c>
      <c r="G61" t="s">
        <v>132</v>
      </c>
      <c r="H61" t="s">
        <v>139</v>
      </c>
      <c r="I61" t="s">
        <v>900</v>
      </c>
      <c r="J61" t="s">
        <v>902</v>
      </c>
      <c r="K61" t="b">
        <v>1</v>
      </c>
      <c r="L61" t="b">
        <v>1</v>
      </c>
      <c r="M61" t="b">
        <v>0</v>
      </c>
      <c r="N61" t="b">
        <v>1</v>
      </c>
      <c r="O61" t="b">
        <v>1</v>
      </c>
      <c r="P61" t="b">
        <v>0</v>
      </c>
      <c r="Q61" t="b">
        <v>0</v>
      </c>
      <c r="R61" t="b">
        <v>0</v>
      </c>
      <c r="S61" t="s">
        <v>836</v>
      </c>
      <c r="T61" t="s">
        <v>903</v>
      </c>
    </row>
    <row r="62" spans="1:21">
      <c r="A62" t="s">
        <v>2923</v>
      </c>
      <c r="B62" t="s">
        <v>923</v>
      </c>
      <c r="C62" t="s">
        <v>134</v>
      </c>
      <c r="D62" t="s">
        <v>913</v>
      </c>
      <c r="E62" t="s">
        <v>2905</v>
      </c>
      <c r="F62" t="s">
        <v>160</v>
      </c>
      <c r="G62" t="s">
        <v>139</v>
      </c>
      <c r="H62" t="s">
        <v>915</v>
      </c>
      <c r="I62" t="s">
        <v>914</v>
      </c>
      <c r="J62" t="s">
        <v>916</v>
      </c>
      <c r="K62" t="b">
        <v>1</v>
      </c>
      <c r="L62" t="b">
        <v>1</v>
      </c>
      <c r="M62" t="b">
        <v>1</v>
      </c>
      <c r="N62" t="b">
        <v>0</v>
      </c>
      <c r="O62" t="b">
        <v>1</v>
      </c>
      <c r="P62" t="b">
        <v>0</v>
      </c>
      <c r="Q62" t="b">
        <v>0</v>
      </c>
      <c r="R62" t="b">
        <v>0</v>
      </c>
      <c r="S62" t="s">
        <v>228</v>
      </c>
      <c r="T62" t="s">
        <v>921</v>
      </c>
      <c r="U62" t="s">
        <v>920</v>
      </c>
    </row>
    <row r="63" spans="1:21">
      <c r="A63" t="s">
        <v>2924</v>
      </c>
      <c r="B63" t="s">
        <v>937</v>
      </c>
      <c r="C63" t="s">
        <v>134</v>
      </c>
      <c r="D63" t="s">
        <v>930</v>
      </c>
      <c r="E63" t="s">
        <v>898</v>
      </c>
      <c r="F63" t="s">
        <v>160</v>
      </c>
      <c r="G63" t="s">
        <v>139</v>
      </c>
      <c r="H63" t="s">
        <v>139</v>
      </c>
      <c r="I63" t="s">
        <v>931</v>
      </c>
      <c r="J63" t="s">
        <v>933</v>
      </c>
      <c r="K63" t="b">
        <v>1</v>
      </c>
      <c r="L63" t="b">
        <v>1</v>
      </c>
      <c r="M63" t="b">
        <v>0</v>
      </c>
      <c r="N63" t="b">
        <v>1</v>
      </c>
      <c r="O63" t="b">
        <v>1</v>
      </c>
      <c r="P63" t="b">
        <v>0</v>
      </c>
      <c r="Q63" t="b">
        <v>0</v>
      </c>
      <c r="R63" t="b">
        <v>0</v>
      </c>
      <c r="S63" t="s">
        <v>228</v>
      </c>
    </row>
    <row r="64" spans="1:21">
      <c r="A64" t="s">
        <v>948</v>
      </c>
      <c r="B64" t="s">
        <v>949</v>
      </c>
      <c r="C64" t="s">
        <v>134</v>
      </c>
      <c r="D64" t="s">
        <v>942</v>
      </c>
      <c r="E64" t="s">
        <v>2905</v>
      </c>
      <c r="F64" t="s">
        <v>160</v>
      </c>
      <c r="G64" t="s">
        <v>139</v>
      </c>
      <c r="H64" t="s">
        <v>139</v>
      </c>
      <c r="I64" t="s">
        <v>943</v>
      </c>
      <c r="J64" t="s">
        <v>945</v>
      </c>
      <c r="K64" t="b">
        <v>1</v>
      </c>
      <c r="L64" t="b">
        <v>1</v>
      </c>
      <c r="M64" t="b">
        <v>0</v>
      </c>
      <c r="N64" t="b">
        <v>1</v>
      </c>
      <c r="O64" t="b">
        <v>1</v>
      </c>
      <c r="P64" t="b">
        <v>0</v>
      </c>
      <c r="Q64" t="b">
        <v>0</v>
      </c>
      <c r="R64" t="b">
        <v>0</v>
      </c>
      <c r="S64" t="s">
        <v>228</v>
      </c>
    </row>
    <row r="65" spans="1:21">
      <c r="A65" t="s">
        <v>962</v>
      </c>
      <c r="B65" t="s">
        <v>963</v>
      </c>
      <c r="C65" t="s">
        <v>134</v>
      </c>
      <c r="D65" t="s">
        <v>956</v>
      </c>
      <c r="E65" t="s">
        <v>898</v>
      </c>
      <c r="F65" t="s">
        <v>160</v>
      </c>
      <c r="G65" t="s">
        <v>139</v>
      </c>
      <c r="H65" t="s">
        <v>139</v>
      </c>
      <c r="I65" t="s">
        <v>957</v>
      </c>
      <c r="J65" t="s">
        <v>959</v>
      </c>
      <c r="K65" t="b">
        <v>1</v>
      </c>
      <c r="L65" t="b">
        <v>1</v>
      </c>
      <c r="M65" t="b">
        <v>0</v>
      </c>
      <c r="N65" t="b">
        <v>1</v>
      </c>
      <c r="O65" t="b">
        <v>1</v>
      </c>
      <c r="P65" t="b">
        <v>0</v>
      </c>
      <c r="Q65" t="b">
        <v>0</v>
      </c>
      <c r="R65" t="b">
        <v>0</v>
      </c>
      <c r="S65" t="s">
        <v>228</v>
      </c>
    </row>
    <row r="66" spans="1:21">
      <c r="A66" t="s">
        <v>2925</v>
      </c>
      <c r="B66" t="s">
        <v>977</v>
      </c>
      <c r="C66" t="s">
        <v>134</v>
      </c>
      <c r="D66" t="s">
        <v>970</v>
      </c>
      <c r="E66" t="s">
        <v>971</v>
      </c>
      <c r="F66" t="s">
        <v>138</v>
      </c>
      <c r="G66" t="s">
        <v>139</v>
      </c>
      <c r="H66" t="s">
        <v>139</v>
      </c>
      <c r="I66" t="s">
        <v>972</v>
      </c>
      <c r="J66" t="s">
        <v>974</v>
      </c>
      <c r="K66" t="b">
        <v>1</v>
      </c>
      <c r="L66" t="b">
        <v>1</v>
      </c>
      <c r="M66" t="b">
        <v>0</v>
      </c>
      <c r="N66" t="b">
        <v>1</v>
      </c>
      <c r="O66" t="b">
        <v>1</v>
      </c>
      <c r="P66" t="b">
        <v>0</v>
      </c>
      <c r="Q66" t="b">
        <v>0</v>
      </c>
      <c r="R66" t="b">
        <v>0</v>
      </c>
      <c r="S66" t="s">
        <v>228</v>
      </c>
    </row>
    <row r="67" spans="1:21">
      <c r="A67" t="s">
        <v>987</v>
      </c>
      <c r="B67" t="s">
        <v>988</v>
      </c>
      <c r="C67" t="s">
        <v>134</v>
      </c>
      <c r="D67" t="s">
        <v>984</v>
      </c>
      <c r="E67" t="s">
        <v>2878</v>
      </c>
      <c r="F67" t="s">
        <v>240</v>
      </c>
      <c r="G67" t="s">
        <v>139</v>
      </c>
      <c r="H67" t="s">
        <v>139</v>
      </c>
      <c r="I67" t="s">
        <v>254</v>
      </c>
      <c r="J67" t="s">
        <v>985</v>
      </c>
      <c r="K67" t="b">
        <v>1</v>
      </c>
      <c r="L67" t="b">
        <v>1</v>
      </c>
      <c r="M67" t="b">
        <v>1</v>
      </c>
      <c r="N67" t="b">
        <v>0</v>
      </c>
      <c r="O67" t="b">
        <v>1</v>
      </c>
      <c r="P67" t="b">
        <v>0</v>
      </c>
      <c r="Q67" t="b">
        <v>1</v>
      </c>
      <c r="R67" t="b">
        <v>0</v>
      </c>
      <c r="S67" t="s">
        <v>986</v>
      </c>
    </row>
    <row r="68" spans="1:21">
      <c r="A68" t="s">
        <v>1004</v>
      </c>
      <c r="B68" t="s">
        <v>1002</v>
      </c>
      <c r="C68" t="s">
        <v>993</v>
      </c>
      <c r="D68" t="s">
        <v>994</v>
      </c>
      <c r="E68">
        <v>0</v>
      </c>
      <c r="F68" t="s">
        <v>160</v>
      </c>
      <c r="G68" t="s">
        <v>139</v>
      </c>
      <c r="H68" t="s">
        <v>139</v>
      </c>
      <c r="I68" t="s">
        <v>995</v>
      </c>
      <c r="J68" t="s">
        <v>997</v>
      </c>
      <c r="K68" t="b">
        <v>0</v>
      </c>
      <c r="L68" t="b">
        <v>0</v>
      </c>
      <c r="M68" t="b">
        <v>0</v>
      </c>
      <c r="N68" t="b">
        <v>0</v>
      </c>
      <c r="O68" t="b">
        <v>0</v>
      </c>
      <c r="P68" t="b">
        <v>0</v>
      </c>
      <c r="Q68" t="b">
        <v>0</v>
      </c>
      <c r="R68" t="b">
        <v>0</v>
      </c>
      <c r="S68" t="s">
        <v>999</v>
      </c>
    </row>
    <row r="69" spans="1:21">
      <c r="A69" t="s">
        <v>1016</v>
      </c>
      <c r="B69" t="s">
        <v>1014</v>
      </c>
      <c r="C69" t="s">
        <v>993</v>
      </c>
      <c r="D69" t="s">
        <v>1008</v>
      </c>
      <c r="E69">
        <v>0</v>
      </c>
      <c r="F69" t="s">
        <v>160</v>
      </c>
      <c r="G69" t="s">
        <v>139</v>
      </c>
      <c r="H69" t="s">
        <v>139</v>
      </c>
      <c r="I69" t="s">
        <v>995</v>
      </c>
      <c r="J69" t="s">
        <v>1009</v>
      </c>
      <c r="K69" t="b">
        <v>0</v>
      </c>
      <c r="L69" t="b">
        <v>0</v>
      </c>
      <c r="M69" t="b">
        <v>0</v>
      </c>
      <c r="N69" t="b">
        <v>0</v>
      </c>
      <c r="O69" t="b">
        <v>0</v>
      </c>
      <c r="P69" t="b">
        <v>0</v>
      </c>
      <c r="Q69" t="b">
        <v>0</v>
      </c>
      <c r="R69" t="b">
        <v>0</v>
      </c>
      <c r="S69" t="s">
        <v>1011</v>
      </c>
    </row>
    <row r="70" spans="1:21">
      <c r="A70" t="s">
        <v>2926</v>
      </c>
      <c r="B70" t="s">
        <v>1029</v>
      </c>
      <c r="C70" t="s">
        <v>1032</v>
      </c>
      <c r="D70" t="s">
        <v>1022</v>
      </c>
      <c r="E70" t="s">
        <v>2877</v>
      </c>
      <c r="F70" t="s">
        <v>160</v>
      </c>
      <c r="G70" t="s">
        <v>132</v>
      </c>
      <c r="H70" t="s">
        <v>139</v>
      </c>
      <c r="I70" t="s">
        <v>1025</v>
      </c>
      <c r="J70" t="s">
        <v>1026</v>
      </c>
      <c r="K70" t="b">
        <v>1</v>
      </c>
      <c r="L70" t="b">
        <v>1</v>
      </c>
      <c r="M70" t="b">
        <v>1</v>
      </c>
      <c r="N70" t="b">
        <v>0</v>
      </c>
      <c r="O70" t="b">
        <v>1</v>
      </c>
      <c r="P70" t="b">
        <v>0</v>
      </c>
      <c r="Q70" t="b">
        <v>0</v>
      </c>
      <c r="R70" t="b">
        <v>0</v>
      </c>
      <c r="S70" t="s">
        <v>1027</v>
      </c>
      <c r="T70" t="s">
        <v>155</v>
      </c>
    </row>
    <row r="71" spans="1:21">
      <c r="A71" t="s">
        <v>2927</v>
      </c>
      <c r="B71" t="s">
        <v>1046</v>
      </c>
      <c r="C71" t="s">
        <v>134</v>
      </c>
      <c r="D71" t="s">
        <v>2928</v>
      </c>
      <c r="E71" t="s">
        <v>2878</v>
      </c>
      <c r="F71" t="s">
        <v>240</v>
      </c>
      <c r="G71" t="s">
        <v>139</v>
      </c>
      <c r="H71" t="s">
        <v>139</v>
      </c>
      <c r="I71" t="s">
        <v>1038</v>
      </c>
      <c r="J71" t="s">
        <v>480</v>
      </c>
      <c r="K71" t="b">
        <v>1</v>
      </c>
      <c r="L71" t="b">
        <v>1</v>
      </c>
      <c r="M71" t="b">
        <v>0</v>
      </c>
      <c r="N71" t="b">
        <v>0</v>
      </c>
      <c r="O71" t="b">
        <v>1</v>
      </c>
      <c r="P71" t="b">
        <v>0</v>
      </c>
      <c r="Q71" t="b">
        <v>1</v>
      </c>
      <c r="R71" t="b">
        <v>0</v>
      </c>
      <c r="S71" t="s">
        <v>254</v>
      </c>
    </row>
    <row r="72" spans="1:21">
      <c r="A72" t="s">
        <v>2929</v>
      </c>
      <c r="B72" t="s">
        <v>1063</v>
      </c>
      <c r="C72" t="s">
        <v>134</v>
      </c>
      <c r="D72" t="s">
        <v>1055</v>
      </c>
      <c r="E72" t="s">
        <v>2930</v>
      </c>
      <c r="F72" t="s">
        <v>138</v>
      </c>
      <c r="G72" t="s">
        <v>139</v>
      </c>
      <c r="H72" t="s">
        <v>139</v>
      </c>
      <c r="J72" t="s">
        <v>1058</v>
      </c>
      <c r="K72" t="b">
        <v>0</v>
      </c>
      <c r="L72" t="b">
        <v>0</v>
      </c>
      <c r="M72" t="b">
        <v>0</v>
      </c>
      <c r="N72" t="b">
        <v>0</v>
      </c>
      <c r="O72" t="b">
        <v>0</v>
      </c>
      <c r="P72" t="b">
        <v>0</v>
      </c>
      <c r="Q72" t="b">
        <v>0</v>
      </c>
      <c r="R72" t="b">
        <v>0</v>
      </c>
      <c r="S72" t="s">
        <v>1060</v>
      </c>
    </row>
    <row r="73" spans="1:21">
      <c r="A73" t="s">
        <v>2931</v>
      </c>
      <c r="B73" t="s">
        <v>1079</v>
      </c>
      <c r="C73" t="s">
        <v>460</v>
      </c>
      <c r="D73" t="s">
        <v>1071</v>
      </c>
      <c r="E73" t="s">
        <v>2884</v>
      </c>
      <c r="F73" t="s">
        <v>160</v>
      </c>
      <c r="G73" t="s">
        <v>132</v>
      </c>
      <c r="H73" t="s">
        <v>139</v>
      </c>
      <c r="I73" t="s">
        <v>1072</v>
      </c>
      <c r="J73" t="s">
        <v>2885</v>
      </c>
      <c r="K73" t="b">
        <v>0</v>
      </c>
      <c r="L73" t="b">
        <v>0</v>
      </c>
      <c r="M73" t="b">
        <v>0</v>
      </c>
      <c r="N73" t="b">
        <v>0</v>
      </c>
      <c r="O73" t="b">
        <v>0</v>
      </c>
      <c r="P73" t="b">
        <v>0</v>
      </c>
      <c r="Q73" t="b">
        <v>0</v>
      </c>
      <c r="R73" t="b">
        <v>0</v>
      </c>
      <c r="S73" t="s">
        <v>1074</v>
      </c>
      <c r="T73" t="s">
        <v>1076</v>
      </c>
      <c r="U73" t="s">
        <v>1077</v>
      </c>
    </row>
    <row r="74" spans="1:21">
      <c r="A74" t="s">
        <v>2932</v>
      </c>
      <c r="B74" t="s">
        <v>1092</v>
      </c>
      <c r="C74" t="s">
        <v>134</v>
      </c>
      <c r="D74" t="s">
        <v>1099</v>
      </c>
      <c r="E74" t="s">
        <v>2878</v>
      </c>
      <c r="F74" t="s">
        <v>240</v>
      </c>
      <c r="G74" t="s">
        <v>139</v>
      </c>
      <c r="H74" t="s">
        <v>139</v>
      </c>
      <c r="I74" t="s">
        <v>1087</v>
      </c>
      <c r="J74" t="s">
        <v>1088</v>
      </c>
      <c r="K74" t="b">
        <v>1</v>
      </c>
      <c r="L74" t="b">
        <v>1</v>
      </c>
      <c r="M74" t="b">
        <v>1</v>
      </c>
      <c r="N74" t="b">
        <v>0</v>
      </c>
      <c r="O74" t="b">
        <v>1</v>
      </c>
      <c r="P74" t="b">
        <v>0</v>
      </c>
      <c r="Q74" t="b">
        <v>1</v>
      </c>
      <c r="R74" t="b">
        <v>0</v>
      </c>
      <c r="S74" t="s">
        <v>1089</v>
      </c>
    </row>
    <row r="75" spans="1:21">
      <c r="A75" t="s">
        <v>2933</v>
      </c>
      <c r="B75" t="s">
        <v>1106</v>
      </c>
      <c r="C75" t="s">
        <v>460</v>
      </c>
      <c r="D75" t="s">
        <v>1099</v>
      </c>
      <c r="E75" t="s">
        <v>1100</v>
      </c>
      <c r="F75" t="s">
        <v>160</v>
      </c>
      <c r="G75" t="s">
        <v>132</v>
      </c>
      <c r="H75" t="s">
        <v>139</v>
      </c>
      <c r="I75" t="s">
        <v>1101</v>
      </c>
      <c r="J75" t="s">
        <v>2885</v>
      </c>
      <c r="K75" t="b">
        <v>0</v>
      </c>
      <c r="L75" t="b">
        <v>0</v>
      </c>
      <c r="M75" t="b">
        <v>0</v>
      </c>
      <c r="N75" t="b">
        <v>0</v>
      </c>
      <c r="O75" t="b">
        <v>0</v>
      </c>
      <c r="P75" t="b">
        <v>0</v>
      </c>
      <c r="Q75" t="b">
        <v>0</v>
      </c>
      <c r="R75" t="b">
        <v>0</v>
      </c>
      <c r="S75" t="s">
        <v>1103</v>
      </c>
      <c r="T75" t="s">
        <v>1076</v>
      </c>
      <c r="U75" t="s">
        <v>1077</v>
      </c>
    </row>
    <row r="76" spans="1:21">
      <c r="A76" t="s">
        <v>1122</v>
      </c>
      <c r="B76" t="s">
        <v>1120</v>
      </c>
      <c r="C76" t="s">
        <v>460</v>
      </c>
      <c r="D76" t="s">
        <v>1115</v>
      </c>
      <c r="E76" t="s">
        <v>2884</v>
      </c>
      <c r="F76" t="s">
        <v>160</v>
      </c>
      <c r="G76" t="s">
        <v>132</v>
      </c>
      <c r="H76" t="s">
        <v>139</v>
      </c>
      <c r="I76" t="s">
        <v>1072</v>
      </c>
      <c r="J76" t="s">
        <v>2885</v>
      </c>
      <c r="K76" t="b">
        <v>0</v>
      </c>
      <c r="L76" t="b">
        <v>0</v>
      </c>
      <c r="M76" t="b">
        <v>0</v>
      </c>
      <c r="N76" t="b">
        <v>0</v>
      </c>
      <c r="O76" t="b">
        <v>0</v>
      </c>
      <c r="P76" t="b">
        <v>0</v>
      </c>
      <c r="Q76" t="b">
        <v>0</v>
      </c>
      <c r="R76" t="b">
        <v>0</v>
      </c>
      <c r="S76" t="s">
        <v>1074</v>
      </c>
      <c r="T76" t="s">
        <v>1117</v>
      </c>
      <c r="U76" t="s">
        <v>1118</v>
      </c>
    </row>
    <row r="77" spans="1:21">
      <c r="A77" t="s">
        <v>1132</v>
      </c>
      <c r="B77" t="s">
        <v>1129</v>
      </c>
      <c r="C77" t="s">
        <v>460</v>
      </c>
      <c r="D77" t="s">
        <v>407</v>
      </c>
      <c r="E77" t="s">
        <v>360</v>
      </c>
      <c r="F77" t="s">
        <v>160</v>
      </c>
      <c r="G77" t="s">
        <v>132</v>
      </c>
      <c r="H77" t="s">
        <v>139</v>
      </c>
      <c r="I77" t="s">
        <v>1072</v>
      </c>
      <c r="J77" t="s">
        <v>2885</v>
      </c>
      <c r="K77" t="b">
        <v>0</v>
      </c>
      <c r="L77" t="b">
        <v>0</v>
      </c>
      <c r="M77" t="b">
        <v>0</v>
      </c>
      <c r="N77" t="b">
        <v>0</v>
      </c>
      <c r="O77" t="b">
        <v>0</v>
      </c>
      <c r="P77" t="b">
        <v>0</v>
      </c>
      <c r="Q77" t="b">
        <v>0</v>
      </c>
      <c r="R77" t="b">
        <v>0</v>
      </c>
      <c r="S77" t="s">
        <v>1074</v>
      </c>
      <c r="T77" t="s">
        <v>368</v>
      </c>
      <c r="U77" t="s">
        <v>409</v>
      </c>
    </row>
    <row r="78" spans="1:21">
      <c r="A78" t="s">
        <v>2704</v>
      </c>
      <c r="B78" t="s">
        <v>1139</v>
      </c>
      <c r="C78" t="s">
        <v>460</v>
      </c>
      <c r="D78" t="s">
        <v>359</v>
      </c>
      <c r="E78" t="s">
        <v>2884</v>
      </c>
      <c r="F78" t="s">
        <v>160</v>
      </c>
      <c r="G78" t="s">
        <v>132</v>
      </c>
      <c r="H78" t="s">
        <v>139</v>
      </c>
      <c r="I78" t="s">
        <v>1072</v>
      </c>
      <c r="J78" t="s">
        <v>2885</v>
      </c>
      <c r="K78" t="b">
        <v>0</v>
      </c>
      <c r="L78" t="b">
        <v>0</v>
      </c>
      <c r="M78" t="b">
        <v>0</v>
      </c>
      <c r="N78" t="b">
        <v>0</v>
      </c>
      <c r="O78" t="b">
        <v>0</v>
      </c>
      <c r="P78" t="b">
        <v>0</v>
      </c>
      <c r="Q78" t="b">
        <v>0</v>
      </c>
      <c r="R78" t="b">
        <v>0</v>
      </c>
      <c r="S78" t="s">
        <v>1074</v>
      </c>
      <c r="T78" t="s">
        <v>368</v>
      </c>
      <c r="U78" t="s">
        <v>369</v>
      </c>
    </row>
    <row r="79" spans="1:21">
      <c r="A79" t="s">
        <v>2934</v>
      </c>
      <c r="B79" t="s">
        <v>1147</v>
      </c>
      <c r="C79" t="s">
        <v>134</v>
      </c>
      <c r="D79" t="s">
        <v>1143</v>
      </c>
      <c r="E79" t="s">
        <v>2878</v>
      </c>
      <c r="F79" t="s">
        <v>240</v>
      </c>
      <c r="G79" t="s">
        <v>139</v>
      </c>
      <c r="H79" t="s">
        <v>139</v>
      </c>
      <c r="I79" t="s">
        <v>1144</v>
      </c>
      <c r="J79" t="s">
        <v>584</v>
      </c>
      <c r="K79" t="b">
        <v>1</v>
      </c>
      <c r="L79" t="b">
        <v>1</v>
      </c>
      <c r="M79" t="b">
        <v>1</v>
      </c>
      <c r="N79" t="b">
        <v>0</v>
      </c>
      <c r="O79" t="b">
        <v>1</v>
      </c>
      <c r="P79" t="b">
        <v>0</v>
      </c>
      <c r="Q79" t="b">
        <v>1</v>
      </c>
      <c r="R79" t="b">
        <v>0</v>
      </c>
      <c r="S79" t="s">
        <v>1145</v>
      </c>
    </row>
    <row r="80" spans="1:21">
      <c r="A80" t="s">
        <v>2935</v>
      </c>
      <c r="B80" t="s">
        <v>1162</v>
      </c>
      <c r="C80" t="s">
        <v>134</v>
      </c>
      <c r="D80" t="s">
        <v>1154</v>
      </c>
      <c r="E80" t="s">
        <v>2878</v>
      </c>
      <c r="F80" t="s">
        <v>160</v>
      </c>
      <c r="G80" t="s">
        <v>132</v>
      </c>
      <c r="H80" t="s">
        <v>1156</v>
      </c>
      <c r="I80" t="s">
        <v>1155</v>
      </c>
      <c r="J80" t="s">
        <v>1157</v>
      </c>
      <c r="K80" t="b">
        <v>0</v>
      </c>
      <c r="L80" t="b">
        <v>0</v>
      </c>
      <c r="M80" t="b">
        <v>0</v>
      </c>
      <c r="N80" t="b">
        <v>0</v>
      </c>
      <c r="O80" t="b">
        <v>0</v>
      </c>
      <c r="P80" t="b">
        <v>0</v>
      </c>
      <c r="Q80" t="b">
        <v>0</v>
      </c>
      <c r="R80" t="b">
        <v>0</v>
      </c>
      <c r="S80" t="s">
        <v>228</v>
      </c>
      <c r="T80" t="s">
        <v>1160</v>
      </c>
      <c r="U80" t="s">
        <v>225</v>
      </c>
    </row>
    <row r="81" spans="1:19">
      <c r="A81" t="s">
        <v>2936</v>
      </c>
      <c r="B81" t="s">
        <v>1181</v>
      </c>
      <c r="C81" t="s">
        <v>134</v>
      </c>
      <c r="D81" t="s">
        <v>1173</v>
      </c>
      <c r="F81" t="s">
        <v>1188</v>
      </c>
      <c r="G81" t="s">
        <v>139</v>
      </c>
      <c r="H81" t="s">
        <v>139</v>
      </c>
      <c r="I81" t="s">
        <v>1175</v>
      </c>
      <c r="J81" t="s">
        <v>1176</v>
      </c>
      <c r="K81" t="b">
        <v>1</v>
      </c>
      <c r="L81" t="b">
        <v>1</v>
      </c>
      <c r="M81" t="b">
        <v>1</v>
      </c>
      <c r="N81" t="b">
        <v>1</v>
      </c>
      <c r="O81" t="b">
        <v>1</v>
      </c>
      <c r="P81" t="b">
        <v>1</v>
      </c>
      <c r="Q81" t="b">
        <v>0</v>
      </c>
      <c r="R81" t="b">
        <v>0</v>
      </c>
      <c r="S81" t="s">
        <v>1178</v>
      </c>
    </row>
  </sheetData>
  <autoFilter ref="A1:U81" xr:uid="{B173861D-FC67-4709-A09A-A355CBE421CD}"/>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33F32-D925-44BB-960C-2D4548D85C68}">
  <dimension ref="A1:U37"/>
  <sheetViews>
    <sheetView zoomScale="90" zoomScaleNormal="90" workbookViewId="0" xr3:uid="{1A35E5E1-6342-5847-96EB-6C601DA44766}">
      <pane xSplit="1" ySplit="1" topLeftCell="M2" activePane="bottomRight" state="frozen"/>
      <selection pane="bottomRight" sqref="A1:U1"/>
      <selection pane="bottomLeft" activeCell="DS31" sqref="DS31"/>
      <selection pane="topRight" activeCell="DS31" sqref="DS31"/>
    </sheetView>
  </sheetViews>
  <sheetFormatPr defaultColWidth="8.88671875" defaultRowHeight="15"/>
  <cols>
    <col min="1" max="1" width="14" style="5" customWidth="1"/>
    <col min="2" max="2" width="13.33203125" style="5" customWidth="1"/>
    <col min="3" max="3" width="14" style="5" customWidth="1"/>
    <col min="4" max="5" width="27.77734375" style="5" customWidth="1"/>
    <col min="6" max="6" width="12.88671875" style="5" customWidth="1"/>
    <col min="7" max="7" width="7.109375" style="5" customWidth="1"/>
    <col min="8" max="8" width="11.6640625" style="5" customWidth="1"/>
    <col min="9" max="9" width="10.44140625" style="5" customWidth="1"/>
    <col min="10" max="10" width="13.44140625" style="5" customWidth="1"/>
    <col min="11" max="11" width="22.33203125" style="5" customWidth="1"/>
    <col min="12" max="18" width="8.5546875" style="5" customWidth="1"/>
    <col min="19" max="19" width="20.21875" style="5" customWidth="1"/>
    <col min="20" max="20" width="28" style="5" customWidth="1"/>
    <col min="21" max="21" width="33.109375" style="5" customWidth="1"/>
    <col min="22" max="16384" width="8.88671875" style="5"/>
  </cols>
  <sheetData>
    <row r="1" spans="1:21" ht="100.9">
      <c r="A1" s="1" t="s">
        <v>1192</v>
      </c>
      <c r="B1" s="1" t="s">
        <v>32</v>
      </c>
      <c r="C1" s="1" t="s">
        <v>1193</v>
      </c>
      <c r="D1" s="1" t="s">
        <v>1194</v>
      </c>
      <c r="E1" s="1" t="s">
        <v>1195</v>
      </c>
      <c r="F1" s="1" t="s">
        <v>1196</v>
      </c>
      <c r="G1" s="3" t="s">
        <v>1197</v>
      </c>
      <c r="H1" s="1" t="s">
        <v>1198</v>
      </c>
      <c r="I1" s="1" t="s">
        <v>1199</v>
      </c>
      <c r="J1" s="1" t="s">
        <v>1200</v>
      </c>
      <c r="K1" s="2" t="s">
        <v>66</v>
      </c>
      <c r="L1" s="2" t="s">
        <v>67</v>
      </c>
      <c r="M1" s="2" t="s">
        <v>68</v>
      </c>
      <c r="N1" s="2" t="s">
        <v>69</v>
      </c>
      <c r="O1" s="2" t="s">
        <v>70</v>
      </c>
      <c r="P1" s="2" t="s">
        <v>71</v>
      </c>
      <c r="Q1" s="2" t="s">
        <v>72</v>
      </c>
      <c r="R1" s="2" t="s">
        <v>73</v>
      </c>
      <c r="S1" s="1" t="s">
        <v>74</v>
      </c>
      <c r="T1" s="1" t="s">
        <v>1201</v>
      </c>
      <c r="U1" s="36" t="s">
        <v>76</v>
      </c>
    </row>
    <row r="2" spans="1:21" ht="90">
      <c r="A2" s="26" t="s">
        <v>1202</v>
      </c>
      <c r="B2" s="5" t="s">
        <v>1203</v>
      </c>
      <c r="C2" s="7" t="s">
        <v>134</v>
      </c>
      <c r="D2" s="38" t="s">
        <v>1204</v>
      </c>
      <c r="E2" s="7" t="s">
        <v>1205</v>
      </c>
      <c r="F2" s="5" t="s">
        <v>240</v>
      </c>
      <c r="G2" s="5" t="s">
        <v>139</v>
      </c>
      <c r="H2" s="7" t="s">
        <v>139</v>
      </c>
      <c r="I2" s="7" t="s">
        <v>1206</v>
      </c>
      <c r="J2" s="7" t="s">
        <v>1207</v>
      </c>
      <c r="K2" s="5" t="b">
        <v>1</v>
      </c>
      <c r="L2" s="5" t="b">
        <v>1</v>
      </c>
      <c r="M2" s="5" t="b">
        <v>1</v>
      </c>
      <c r="N2" s="5" t="b">
        <v>0</v>
      </c>
      <c r="O2" s="5" t="b">
        <v>1</v>
      </c>
      <c r="P2" s="5" t="b">
        <v>0</v>
      </c>
      <c r="Q2" s="5" t="b">
        <v>1</v>
      </c>
      <c r="R2" s="5" t="b">
        <v>1</v>
      </c>
      <c r="S2" s="7" t="s">
        <v>142</v>
      </c>
      <c r="T2" s="7" t="s">
        <v>1208</v>
      </c>
      <c r="U2" s="7" t="s">
        <v>139</v>
      </c>
    </row>
    <row r="3" spans="1:21" ht="38.65" customHeight="1">
      <c r="A3" s="26" t="s">
        <v>1209</v>
      </c>
      <c r="B3" s="5" t="s">
        <v>1210</v>
      </c>
      <c r="C3" s="7" t="s">
        <v>134</v>
      </c>
      <c r="D3" s="7" t="s">
        <v>1211</v>
      </c>
      <c r="E3" s="7" t="s">
        <v>1205</v>
      </c>
      <c r="F3" s="5" t="s">
        <v>240</v>
      </c>
      <c r="G3" s="5" t="s">
        <v>139</v>
      </c>
      <c r="H3" s="7" t="s">
        <v>139</v>
      </c>
      <c r="I3" s="7" t="s">
        <v>143</v>
      </c>
      <c r="J3" s="7" t="s">
        <v>217</v>
      </c>
      <c r="K3" s="5" t="b">
        <v>1</v>
      </c>
      <c r="L3" s="5" t="b">
        <v>1</v>
      </c>
      <c r="M3" s="5" t="b">
        <v>1</v>
      </c>
      <c r="N3" s="5" t="b">
        <v>0</v>
      </c>
      <c r="O3" s="5" t="b">
        <v>1</v>
      </c>
      <c r="P3" s="5" t="b">
        <v>0</v>
      </c>
      <c r="Q3" s="5" t="b">
        <v>1</v>
      </c>
      <c r="R3" s="5" t="b">
        <v>1</v>
      </c>
      <c r="S3" s="7" t="s">
        <v>142</v>
      </c>
      <c r="T3" s="7" t="s">
        <v>724</v>
      </c>
      <c r="U3" s="7" t="s">
        <v>139</v>
      </c>
    </row>
    <row r="4" spans="1:21" ht="60.6">
      <c r="A4" s="26" t="s">
        <v>1212</v>
      </c>
      <c r="B4" s="5" t="s">
        <v>1213</v>
      </c>
      <c r="C4" s="7" t="s">
        <v>134</v>
      </c>
      <c r="D4" s="42" t="s">
        <v>1214</v>
      </c>
      <c r="E4" s="15" t="s">
        <v>1215</v>
      </c>
      <c r="F4" s="5" t="s">
        <v>138</v>
      </c>
      <c r="G4" s="5" t="s">
        <v>132</v>
      </c>
      <c r="H4" s="7" t="s">
        <v>139</v>
      </c>
      <c r="I4" s="7" t="s">
        <v>699</v>
      </c>
      <c r="J4" s="7" t="s">
        <v>1216</v>
      </c>
      <c r="K4" s="5" t="b">
        <v>1</v>
      </c>
      <c r="L4" s="5" t="b">
        <v>1</v>
      </c>
      <c r="M4" s="5" t="b">
        <v>1</v>
      </c>
      <c r="N4" s="5" t="b">
        <v>0</v>
      </c>
      <c r="O4" s="5" t="b">
        <v>1</v>
      </c>
      <c r="P4" s="5" t="b">
        <v>0</v>
      </c>
      <c r="Q4" s="5" t="b">
        <v>0</v>
      </c>
      <c r="R4" s="5" t="b">
        <v>0</v>
      </c>
      <c r="S4" s="7" t="s">
        <v>142</v>
      </c>
      <c r="T4" s="7" t="s">
        <v>1217</v>
      </c>
      <c r="U4" s="7" t="s">
        <v>139</v>
      </c>
    </row>
    <row r="5" spans="1:21" ht="75.599999999999994">
      <c r="A5" s="26" t="s">
        <v>1218</v>
      </c>
      <c r="B5" s="5" t="s">
        <v>1219</v>
      </c>
      <c r="C5" s="7" t="s">
        <v>134</v>
      </c>
      <c r="D5" s="42" t="s">
        <v>1220</v>
      </c>
      <c r="E5" s="15" t="s">
        <v>1215</v>
      </c>
      <c r="F5" s="5" t="s">
        <v>138</v>
      </c>
      <c r="G5" s="5" t="s">
        <v>132</v>
      </c>
      <c r="H5" s="7" t="s">
        <v>139</v>
      </c>
      <c r="I5" s="7" t="s">
        <v>143</v>
      </c>
      <c r="J5" s="7" t="s">
        <v>241</v>
      </c>
      <c r="K5" s="5" t="b">
        <v>1</v>
      </c>
      <c r="L5" s="5" t="b">
        <v>1</v>
      </c>
      <c r="M5" s="5" t="b">
        <v>1</v>
      </c>
      <c r="N5" s="5" t="b">
        <v>0</v>
      </c>
      <c r="O5" s="5" t="b">
        <v>1</v>
      </c>
      <c r="P5" s="5" t="b">
        <v>0</v>
      </c>
      <c r="Q5" s="5" t="b">
        <v>0</v>
      </c>
      <c r="R5" s="5" t="b">
        <v>0</v>
      </c>
      <c r="S5" s="7" t="s">
        <v>142</v>
      </c>
      <c r="T5" s="7" t="s">
        <v>1221</v>
      </c>
      <c r="U5" s="7" t="s">
        <v>139</v>
      </c>
    </row>
    <row r="6" spans="1:21" ht="223.35" customHeight="1">
      <c r="A6" s="26" t="s">
        <v>1222</v>
      </c>
      <c r="B6" s="5" t="s">
        <v>1223</v>
      </c>
      <c r="C6" s="7" t="s">
        <v>134</v>
      </c>
      <c r="D6" s="42" t="s">
        <v>1224</v>
      </c>
      <c r="E6" s="15" t="s">
        <v>1215</v>
      </c>
      <c r="F6" s="5" t="s">
        <v>138</v>
      </c>
      <c r="G6" s="5" t="s">
        <v>132</v>
      </c>
      <c r="H6" s="7" t="s">
        <v>139</v>
      </c>
      <c r="I6" s="7" t="s">
        <v>143</v>
      </c>
      <c r="J6" s="7" t="s">
        <v>241</v>
      </c>
      <c r="K6" s="5" t="b">
        <v>1</v>
      </c>
      <c r="L6" s="5" t="b">
        <v>1</v>
      </c>
      <c r="M6" s="5" t="b">
        <v>1</v>
      </c>
      <c r="N6" s="5" t="b">
        <v>0</v>
      </c>
      <c r="O6" s="5" t="b">
        <v>1</v>
      </c>
      <c r="P6" s="5" t="b">
        <v>0</v>
      </c>
      <c r="Q6" s="5" t="b">
        <v>0</v>
      </c>
      <c r="R6" s="5" t="b">
        <v>0</v>
      </c>
      <c r="S6" s="7" t="s">
        <v>142</v>
      </c>
      <c r="T6" s="7" t="s">
        <v>1221</v>
      </c>
      <c r="U6" s="7" t="s">
        <v>139</v>
      </c>
    </row>
    <row r="7" spans="1:21" ht="129" customHeight="1">
      <c r="A7" s="26" t="s">
        <v>1225</v>
      </c>
      <c r="B7" s="5" t="s">
        <v>1226</v>
      </c>
      <c r="C7" s="7" t="s">
        <v>134</v>
      </c>
      <c r="D7" s="42" t="s">
        <v>1227</v>
      </c>
      <c r="E7" s="15" t="s">
        <v>1215</v>
      </c>
      <c r="F7" s="5" t="s">
        <v>138</v>
      </c>
      <c r="G7" s="5" t="s">
        <v>132</v>
      </c>
      <c r="H7" s="7" t="s">
        <v>139</v>
      </c>
      <c r="I7" s="7" t="s">
        <v>143</v>
      </c>
      <c r="J7" s="7" t="s">
        <v>241</v>
      </c>
      <c r="K7" s="5" t="b">
        <v>1</v>
      </c>
      <c r="L7" s="5" t="b">
        <v>1</v>
      </c>
      <c r="M7" s="5" t="b">
        <v>1</v>
      </c>
      <c r="N7" s="5" t="b">
        <v>0</v>
      </c>
      <c r="O7" s="5" t="b">
        <v>1</v>
      </c>
      <c r="P7" s="5" t="b">
        <v>0</v>
      </c>
      <c r="Q7" s="5" t="b">
        <v>0</v>
      </c>
      <c r="R7" s="5" t="b">
        <v>0</v>
      </c>
      <c r="S7" s="7" t="s">
        <v>142</v>
      </c>
      <c r="T7" s="7" t="s">
        <v>166</v>
      </c>
      <c r="U7" s="7" t="s">
        <v>139</v>
      </c>
    </row>
    <row r="8" spans="1:21" ht="224.25" customHeight="1">
      <c r="A8" s="26" t="s">
        <v>1228</v>
      </c>
      <c r="B8" s="5" t="s">
        <v>1229</v>
      </c>
      <c r="C8" s="7" t="s">
        <v>134</v>
      </c>
      <c r="D8" s="42" t="s">
        <v>1230</v>
      </c>
      <c r="E8" s="15" t="s">
        <v>1215</v>
      </c>
      <c r="F8" s="5" t="s">
        <v>138</v>
      </c>
      <c r="G8" s="5" t="s">
        <v>132</v>
      </c>
      <c r="H8" s="7" t="s">
        <v>139</v>
      </c>
      <c r="I8" s="7" t="s">
        <v>143</v>
      </c>
      <c r="J8" s="7" t="s">
        <v>241</v>
      </c>
      <c r="K8" s="5" t="b">
        <v>1</v>
      </c>
      <c r="L8" s="5" t="b">
        <v>1</v>
      </c>
      <c r="M8" s="5" t="b">
        <v>1</v>
      </c>
      <c r="N8" s="5" t="b">
        <v>0</v>
      </c>
      <c r="O8" s="5" t="b">
        <v>1</v>
      </c>
      <c r="P8" s="5" t="b">
        <v>0</v>
      </c>
      <c r="Q8" s="5" t="b">
        <v>0</v>
      </c>
      <c r="R8" s="5" t="b">
        <v>0</v>
      </c>
      <c r="S8" s="7" t="s">
        <v>142</v>
      </c>
      <c r="T8" s="7" t="s">
        <v>166</v>
      </c>
      <c r="U8" s="7" t="s">
        <v>139</v>
      </c>
    </row>
    <row r="9" spans="1:21" ht="134.25" customHeight="1">
      <c r="A9" s="26" t="s">
        <v>1231</v>
      </c>
      <c r="B9" s="5" t="s">
        <v>1232</v>
      </c>
      <c r="C9" s="7" t="s">
        <v>134</v>
      </c>
      <c r="D9" s="42" t="s">
        <v>1233</v>
      </c>
      <c r="E9" s="15" t="s">
        <v>1215</v>
      </c>
      <c r="F9" s="5" t="s">
        <v>138</v>
      </c>
      <c r="G9" s="5" t="s">
        <v>132</v>
      </c>
      <c r="H9" s="7" t="s">
        <v>139</v>
      </c>
      <c r="I9" s="7" t="s">
        <v>143</v>
      </c>
      <c r="J9" s="7" t="s">
        <v>241</v>
      </c>
      <c r="K9" s="5" t="b">
        <v>1</v>
      </c>
      <c r="L9" s="5" t="b">
        <v>1</v>
      </c>
      <c r="M9" s="5" t="b">
        <v>1</v>
      </c>
      <c r="N9" s="5" t="b">
        <v>0</v>
      </c>
      <c r="O9" s="5" t="b">
        <v>1</v>
      </c>
      <c r="P9" s="5" t="b">
        <v>0</v>
      </c>
      <c r="Q9" s="5" t="b">
        <v>0</v>
      </c>
      <c r="R9" s="5" t="b">
        <v>0</v>
      </c>
      <c r="S9" s="7" t="s">
        <v>142</v>
      </c>
      <c r="T9" s="7" t="s">
        <v>166</v>
      </c>
      <c r="U9" s="7" t="s">
        <v>139</v>
      </c>
    </row>
    <row r="10" spans="1:21" ht="180.6">
      <c r="A10" s="26" t="s">
        <v>1234</v>
      </c>
      <c r="B10" s="5" t="s">
        <v>1235</v>
      </c>
      <c r="C10" s="7" t="s">
        <v>134</v>
      </c>
      <c r="D10" s="38" t="s">
        <v>1236</v>
      </c>
      <c r="E10" s="15" t="s">
        <v>1215</v>
      </c>
      <c r="F10" s="5" t="s">
        <v>138</v>
      </c>
      <c r="G10" s="5" t="s">
        <v>132</v>
      </c>
      <c r="H10" s="7" t="s">
        <v>139</v>
      </c>
      <c r="I10" s="7" t="s">
        <v>143</v>
      </c>
      <c r="J10" s="7" t="s">
        <v>241</v>
      </c>
      <c r="K10" s="5" t="b">
        <v>1</v>
      </c>
      <c r="L10" s="5" t="b">
        <v>1</v>
      </c>
      <c r="M10" s="5" t="b">
        <v>1</v>
      </c>
      <c r="N10" s="5" t="b">
        <v>0</v>
      </c>
      <c r="O10" s="5" t="b">
        <v>1</v>
      </c>
      <c r="P10" s="5" t="b">
        <v>0</v>
      </c>
      <c r="Q10" s="5" t="b">
        <v>0</v>
      </c>
      <c r="R10" s="5" t="b">
        <v>0</v>
      </c>
      <c r="S10" s="7" t="s">
        <v>142</v>
      </c>
      <c r="T10" s="7" t="s">
        <v>1221</v>
      </c>
      <c r="U10" s="7" t="s">
        <v>139</v>
      </c>
    </row>
    <row r="11" spans="1:21" ht="97.15" customHeight="1">
      <c r="A11" s="26" t="s">
        <v>1237</v>
      </c>
      <c r="B11" s="5" t="s">
        <v>1238</v>
      </c>
      <c r="C11" s="7" t="s">
        <v>134</v>
      </c>
      <c r="D11" s="38" t="s">
        <v>1239</v>
      </c>
      <c r="E11" s="15" t="s">
        <v>1215</v>
      </c>
      <c r="F11" s="5" t="s">
        <v>138</v>
      </c>
      <c r="G11" s="5" t="s">
        <v>132</v>
      </c>
      <c r="H11" s="7" t="s">
        <v>139</v>
      </c>
      <c r="I11" s="7" t="s">
        <v>143</v>
      </c>
      <c r="J11" s="7" t="s">
        <v>241</v>
      </c>
      <c r="K11" s="5" t="b">
        <v>1</v>
      </c>
      <c r="L11" s="5" t="b">
        <v>1</v>
      </c>
      <c r="M11" s="5" t="b">
        <v>1</v>
      </c>
      <c r="N11" s="5" t="b">
        <v>0</v>
      </c>
      <c r="O11" s="5" t="b">
        <v>1</v>
      </c>
      <c r="P11" s="5" t="b">
        <v>0</v>
      </c>
      <c r="Q11" s="5" t="b">
        <v>0</v>
      </c>
      <c r="R11" s="5" t="b">
        <v>0</v>
      </c>
      <c r="S11" s="7" t="s">
        <v>1240</v>
      </c>
      <c r="T11" s="7" t="s">
        <v>1241</v>
      </c>
      <c r="U11" s="7" t="s">
        <v>139</v>
      </c>
    </row>
    <row r="12" spans="1:21" ht="45">
      <c r="A12" s="26" t="s">
        <v>1242</v>
      </c>
      <c r="B12" s="5" t="s">
        <v>1243</v>
      </c>
      <c r="C12" s="7" t="s">
        <v>134</v>
      </c>
      <c r="D12" s="38" t="s">
        <v>1244</v>
      </c>
      <c r="E12" s="7" t="s">
        <v>1205</v>
      </c>
      <c r="F12" s="5" t="s">
        <v>240</v>
      </c>
      <c r="G12" s="5" t="s">
        <v>139</v>
      </c>
      <c r="H12" s="7" t="s">
        <v>139</v>
      </c>
      <c r="I12" s="7" t="s">
        <v>143</v>
      </c>
      <c r="J12" s="7" t="s">
        <v>217</v>
      </c>
      <c r="K12" s="5" t="b">
        <v>1</v>
      </c>
      <c r="L12" s="5" t="b">
        <v>1</v>
      </c>
      <c r="M12" s="5" t="b">
        <v>1</v>
      </c>
      <c r="N12" s="5" t="b">
        <v>0</v>
      </c>
      <c r="O12" s="5" t="b">
        <v>1</v>
      </c>
      <c r="P12" s="5" t="b">
        <v>0</v>
      </c>
      <c r="Q12" s="5" t="b">
        <v>1</v>
      </c>
      <c r="R12" s="5" t="b">
        <v>1</v>
      </c>
      <c r="S12" s="7" t="s">
        <v>1240</v>
      </c>
      <c r="T12" s="7" t="s">
        <v>1245</v>
      </c>
      <c r="U12" s="7" t="s">
        <v>139</v>
      </c>
    </row>
    <row r="13" spans="1:21" ht="75">
      <c r="A13" s="26" t="s">
        <v>1246</v>
      </c>
      <c r="B13" s="5" t="s">
        <v>1247</v>
      </c>
      <c r="C13" s="7" t="s">
        <v>134</v>
      </c>
      <c r="D13" s="38" t="s">
        <v>1248</v>
      </c>
      <c r="E13" s="7" t="s">
        <v>1205</v>
      </c>
      <c r="F13" s="5" t="s">
        <v>240</v>
      </c>
      <c r="G13" s="5" t="s">
        <v>139</v>
      </c>
      <c r="H13" s="7" t="s">
        <v>139</v>
      </c>
      <c r="I13" s="7" t="s">
        <v>143</v>
      </c>
      <c r="J13" s="7" t="s">
        <v>217</v>
      </c>
      <c r="K13" s="5" t="b">
        <v>1</v>
      </c>
      <c r="L13" s="5" t="b">
        <v>1</v>
      </c>
      <c r="M13" s="5" t="b">
        <v>1</v>
      </c>
      <c r="N13" s="5" t="b">
        <v>0</v>
      </c>
      <c r="O13" s="5" t="b">
        <v>1</v>
      </c>
      <c r="P13" s="5" t="b">
        <v>0</v>
      </c>
      <c r="Q13" s="5" t="b">
        <v>1</v>
      </c>
      <c r="R13" s="5" t="b">
        <v>1</v>
      </c>
      <c r="S13" s="7" t="s">
        <v>1240</v>
      </c>
      <c r="T13" s="7" t="s">
        <v>1245</v>
      </c>
      <c r="U13" s="7" t="s">
        <v>139</v>
      </c>
    </row>
    <row r="14" spans="1:21" s="6" customFormat="1" ht="60">
      <c r="A14" s="26" t="s">
        <v>1249</v>
      </c>
      <c r="B14" s="6" t="s">
        <v>1250</v>
      </c>
      <c r="C14" s="7" t="s">
        <v>134</v>
      </c>
      <c r="D14" s="38" t="s">
        <v>1251</v>
      </c>
      <c r="E14" s="7" t="s">
        <v>1205</v>
      </c>
      <c r="F14" s="5" t="s">
        <v>240</v>
      </c>
      <c r="G14" s="5" t="s">
        <v>132</v>
      </c>
      <c r="H14" s="7" t="s">
        <v>139</v>
      </c>
      <c r="I14" s="7" t="s">
        <v>143</v>
      </c>
      <c r="J14" s="7" t="s">
        <v>217</v>
      </c>
      <c r="K14" s="5" t="b">
        <v>1</v>
      </c>
      <c r="L14" s="5" t="b">
        <v>1</v>
      </c>
      <c r="M14" s="5" t="b">
        <v>1</v>
      </c>
      <c r="N14" s="5" t="b">
        <v>0</v>
      </c>
      <c r="O14" s="5" t="b">
        <v>1</v>
      </c>
      <c r="P14" s="5" t="b">
        <v>0</v>
      </c>
      <c r="Q14" s="5" t="b">
        <v>1</v>
      </c>
      <c r="R14" s="5" t="b">
        <v>1</v>
      </c>
      <c r="S14" s="7" t="s">
        <v>1240</v>
      </c>
      <c r="T14" s="7" t="s">
        <v>1245</v>
      </c>
      <c r="U14" s="7" t="s">
        <v>139</v>
      </c>
    </row>
    <row r="15" spans="1:21" ht="135.6">
      <c r="A15" s="26" t="s">
        <v>1252</v>
      </c>
      <c r="B15" s="5" t="s">
        <v>1253</v>
      </c>
      <c r="C15" s="7" t="s">
        <v>134</v>
      </c>
      <c r="D15" s="38" t="s">
        <v>1254</v>
      </c>
      <c r="E15" s="15" t="s">
        <v>1215</v>
      </c>
      <c r="F15" s="5" t="s">
        <v>138</v>
      </c>
      <c r="G15" s="5" t="s">
        <v>132</v>
      </c>
      <c r="H15" s="7" t="s">
        <v>139</v>
      </c>
      <c r="I15" s="7" t="s">
        <v>285</v>
      </c>
      <c r="J15" s="7" t="s">
        <v>1216</v>
      </c>
      <c r="K15" s="5" t="b">
        <v>1</v>
      </c>
      <c r="L15" s="5" t="b">
        <v>1</v>
      </c>
      <c r="M15" s="5" t="b">
        <v>1</v>
      </c>
      <c r="N15" s="5" t="b">
        <v>0</v>
      </c>
      <c r="O15" s="5" t="b">
        <v>1</v>
      </c>
      <c r="P15" s="5" t="b">
        <v>0</v>
      </c>
      <c r="Q15" s="5" t="b">
        <v>0</v>
      </c>
      <c r="R15" s="5" t="b">
        <v>0</v>
      </c>
      <c r="S15" s="7" t="s">
        <v>1255</v>
      </c>
      <c r="T15" s="7" t="s">
        <v>1256</v>
      </c>
      <c r="U15" s="7" t="s">
        <v>139</v>
      </c>
    </row>
    <row r="16" spans="1:21" ht="195.6">
      <c r="A16" s="26" t="s">
        <v>1257</v>
      </c>
      <c r="B16" s="5" t="s">
        <v>1258</v>
      </c>
      <c r="C16" s="7" t="s">
        <v>134</v>
      </c>
      <c r="D16" s="38" t="s">
        <v>1259</v>
      </c>
      <c r="E16" s="15" t="s">
        <v>1215</v>
      </c>
      <c r="F16" s="5" t="s">
        <v>138</v>
      </c>
      <c r="G16" s="5" t="s">
        <v>132</v>
      </c>
      <c r="H16" s="7" t="s">
        <v>139</v>
      </c>
      <c r="I16" s="7" t="s">
        <v>285</v>
      </c>
      <c r="J16" s="7" t="s">
        <v>241</v>
      </c>
      <c r="K16" s="5" t="b">
        <v>1</v>
      </c>
      <c r="L16" s="5" t="b">
        <v>1</v>
      </c>
      <c r="M16" s="5" t="b">
        <v>1</v>
      </c>
      <c r="N16" s="5" t="b">
        <v>0</v>
      </c>
      <c r="O16" s="5" t="b">
        <v>1</v>
      </c>
      <c r="P16" s="5" t="b">
        <v>0</v>
      </c>
      <c r="Q16" s="5" t="b">
        <v>0</v>
      </c>
      <c r="R16" s="5" t="b">
        <v>0</v>
      </c>
      <c r="S16" s="7" t="s">
        <v>1255</v>
      </c>
      <c r="T16" s="5" t="s">
        <v>1260</v>
      </c>
      <c r="U16" s="7" t="s">
        <v>139</v>
      </c>
    </row>
    <row r="17" spans="1:21" ht="105.6">
      <c r="A17" s="26" t="s">
        <v>1261</v>
      </c>
      <c r="B17" s="5" t="s">
        <v>1262</v>
      </c>
      <c r="C17" s="7" t="s">
        <v>134</v>
      </c>
      <c r="D17" s="38" t="s">
        <v>1263</v>
      </c>
      <c r="E17" s="15" t="s">
        <v>1215</v>
      </c>
      <c r="F17" s="5" t="s">
        <v>138</v>
      </c>
      <c r="G17" s="5" t="s">
        <v>132</v>
      </c>
      <c r="H17" s="7" t="s">
        <v>139</v>
      </c>
      <c r="I17" s="7" t="s">
        <v>143</v>
      </c>
      <c r="J17" s="7" t="s">
        <v>241</v>
      </c>
      <c r="K17" s="5" t="b">
        <v>1</v>
      </c>
      <c r="L17" s="5" t="b">
        <v>1</v>
      </c>
      <c r="M17" s="5" t="b">
        <v>1</v>
      </c>
      <c r="N17" s="5" t="b">
        <v>0</v>
      </c>
      <c r="O17" s="5" t="b">
        <v>1</v>
      </c>
      <c r="P17" s="5" t="b">
        <v>0</v>
      </c>
      <c r="Q17" s="5" t="b">
        <v>0</v>
      </c>
      <c r="R17" s="5" t="b">
        <v>0</v>
      </c>
      <c r="S17" s="7" t="s">
        <v>1240</v>
      </c>
      <c r="T17" s="29" t="s">
        <v>1245</v>
      </c>
      <c r="U17" s="7" t="s">
        <v>139</v>
      </c>
    </row>
    <row r="18" spans="1:21" ht="90.6">
      <c r="A18" s="26" t="s">
        <v>1264</v>
      </c>
      <c r="B18" s="5" t="s">
        <v>1265</v>
      </c>
      <c r="C18" s="7" t="s">
        <v>134</v>
      </c>
      <c r="D18" s="38" t="s">
        <v>1266</v>
      </c>
      <c r="E18" s="15" t="s">
        <v>1215</v>
      </c>
      <c r="F18" s="5" t="s">
        <v>138</v>
      </c>
      <c r="G18" s="5" t="s">
        <v>132</v>
      </c>
      <c r="H18" s="7" t="s">
        <v>139</v>
      </c>
      <c r="I18" s="7" t="s">
        <v>1267</v>
      </c>
      <c r="J18" s="7" t="s">
        <v>1216</v>
      </c>
      <c r="K18" s="5" t="b">
        <v>1</v>
      </c>
      <c r="L18" s="5" t="b">
        <v>1</v>
      </c>
      <c r="M18" s="5" t="b">
        <v>1</v>
      </c>
      <c r="N18" s="5" t="b">
        <v>0</v>
      </c>
      <c r="O18" s="5" t="b">
        <v>1</v>
      </c>
      <c r="P18" s="5" t="b">
        <v>0</v>
      </c>
      <c r="Q18" s="5" t="b">
        <v>0</v>
      </c>
      <c r="R18" s="5" t="b">
        <v>0</v>
      </c>
      <c r="S18" s="7" t="s">
        <v>142</v>
      </c>
      <c r="T18" s="7" t="s">
        <v>1268</v>
      </c>
      <c r="U18" s="7" t="s">
        <v>139</v>
      </c>
    </row>
    <row r="19" spans="1:21" ht="90.6">
      <c r="A19" s="26" t="s">
        <v>1269</v>
      </c>
      <c r="B19" s="5" t="s">
        <v>1270</v>
      </c>
      <c r="C19" s="7" t="s">
        <v>134</v>
      </c>
      <c r="D19" s="9" t="s">
        <v>1271</v>
      </c>
      <c r="E19" s="15" t="s">
        <v>1215</v>
      </c>
      <c r="F19" s="5" t="s">
        <v>138</v>
      </c>
      <c r="G19" s="5" t="s">
        <v>132</v>
      </c>
      <c r="H19" s="7" t="s">
        <v>489</v>
      </c>
      <c r="I19" s="7" t="s">
        <v>285</v>
      </c>
      <c r="J19" s="7" t="s">
        <v>241</v>
      </c>
      <c r="K19" s="5" t="b">
        <v>1</v>
      </c>
      <c r="L19" s="5" t="b">
        <v>1</v>
      </c>
      <c r="M19" s="5" t="b">
        <v>1</v>
      </c>
      <c r="N19" s="5" t="b">
        <v>0</v>
      </c>
      <c r="O19" s="5" t="b">
        <v>1</v>
      </c>
      <c r="P19" s="5" t="b">
        <v>0</v>
      </c>
      <c r="Q19" s="5" t="b">
        <v>0</v>
      </c>
      <c r="R19" s="5" t="b">
        <v>0</v>
      </c>
      <c r="S19" s="7" t="s">
        <v>142</v>
      </c>
      <c r="T19" s="7" t="s">
        <v>1221</v>
      </c>
      <c r="U19" s="7" t="s">
        <v>139</v>
      </c>
    </row>
    <row r="20" spans="1:21" ht="255.6">
      <c r="A20" s="26" t="s">
        <v>1272</v>
      </c>
      <c r="B20" s="5" t="s">
        <v>1273</v>
      </c>
      <c r="C20" s="7" t="s">
        <v>134</v>
      </c>
      <c r="D20" s="38" t="s">
        <v>1274</v>
      </c>
      <c r="E20" s="15" t="s">
        <v>1215</v>
      </c>
      <c r="F20" s="5" t="s">
        <v>138</v>
      </c>
      <c r="G20" s="5" t="s">
        <v>132</v>
      </c>
      <c r="H20" s="7" t="s">
        <v>139</v>
      </c>
      <c r="I20" s="7" t="s">
        <v>143</v>
      </c>
      <c r="J20" s="7" t="s">
        <v>241</v>
      </c>
      <c r="K20" s="5" t="b">
        <v>1</v>
      </c>
      <c r="L20" s="5" t="b">
        <v>1</v>
      </c>
      <c r="M20" s="5" t="b">
        <v>1</v>
      </c>
      <c r="N20" s="5" t="b">
        <v>0</v>
      </c>
      <c r="O20" s="5" t="b">
        <v>1</v>
      </c>
      <c r="P20" s="5" t="b">
        <v>0</v>
      </c>
      <c r="Q20" s="5" t="b">
        <v>0</v>
      </c>
      <c r="R20" s="5" t="b">
        <v>0</v>
      </c>
      <c r="S20" s="7" t="s">
        <v>142</v>
      </c>
      <c r="T20" s="7" t="s">
        <v>1275</v>
      </c>
      <c r="U20" s="7" t="s">
        <v>139</v>
      </c>
    </row>
    <row r="21" spans="1:21" ht="60">
      <c r="A21" s="26" t="s">
        <v>1276</v>
      </c>
      <c r="B21" s="5" t="s">
        <v>1277</v>
      </c>
      <c r="C21" s="7" t="s">
        <v>134</v>
      </c>
      <c r="D21" s="38" t="s">
        <v>1278</v>
      </c>
      <c r="E21" s="7" t="s">
        <v>1279</v>
      </c>
      <c r="F21" s="5" t="s">
        <v>138</v>
      </c>
      <c r="G21" s="5" t="s">
        <v>132</v>
      </c>
      <c r="H21" s="7" t="s">
        <v>139</v>
      </c>
      <c r="I21" s="7" t="s">
        <v>143</v>
      </c>
      <c r="J21" s="7" t="s">
        <v>241</v>
      </c>
      <c r="K21" s="5" t="b">
        <v>1</v>
      </c>
      <c r="L21" s="5" t="b">
        <v>1</v>
      </c>
      <c r="M21" s="5" t="b">
        <v>1</v>
      </c>
      <c r="N21" s="5" t="b">
        <v>0</v>
      </c>
      <c r="O21" s="5" t="b">
        <v>1</v>
      </c>
      <c r="P21" s="5" t="b">
        <v>0</v>
      </c>
      <c r="Q21" s="5" t="b">
        <v>0</v>
      </c>
      <c r="R21" s="5" t="b">
        <v>0</v>
      </c>
      <c r="S21" s="7" t="s">
        <v>142</v>
      </c>
      <c r="T21" s="7" t="s">
        <v>1245</v>
      </c>
      <c r="U21" s="7" t="s">
        <v>139</v>
      </c>
    </row>
    <row r="22" spans="1:21" ht="90">
      <c r="A22" s="26" t="s">
        <v>1280</v>
      </c>
      <c r="B22" s="5" t="s">
        <v>1281</v>
      </c>
      <c r="C22" s="7" t="s">
        <v>134</v>
      </c>
      <c r="D22" s="38" t="s">
        <v>1282</v>
      </c>
      <c r="E22" s="7" t="s">
        <v>1205</v>
      </c>
      <c r="F22" s="5" t="s">
        <v>240</v>
      </c>
      <c r="G22" s="5" t="s">
        <v>139</v>
      </c>
      <c r="H22" s="7" t="s">
        <v>489</v>
      </c>
      <c r="I22" s="7" t="s">
        <v>143</v>
      </c>
      <c r="J22" s="7" t="s">
        <v>263</v>
      </c>
      <c r="K22" s="5" t="b">
        <v>1</v>
      </c>
      <c r="L22" s="5" t="b">
        <v>1</v>
      </c>
      <c r="M22" s="5" t="b">
        <v>1</v>
      </c>
      <c r="N22" s="5" t="b">
        <v>0</v>
      </c>
      <c r="O22" s="5" t="b">
        <v>1</v>
      </c>
      <c r="P22" s="5" t="b">
        <v>0</v>
      </c>
      <c r="Q22" s="5" t="b">
        <v>1</v>
      </c>
      <c r="R22" s="5" t="b">
        <v>1</v>
      </c>
      <c r="S22" s="7" t="s">
        <v>1283</v>
      </c>
      <c r="T22" s="29" t="s">
        <v>1245</v>
      </c>
      <c r="U22" s="7" t="s">
        <v>139</v>
      </c>
    </row>
    <row r="23" spans="1:21" ht="60">
      <c r="A23" s="26" t="s">
        <v>1284</v>
      </c>
      <c r="B23" s="5" t="s">
        <v>1285</v>
      </c>
      <c r="C23" s="7" t="s">
        <v>134</v>
      </c>
      <c r="D23" s="38" t="s">
        <v>1278</v>
      </c>
      <c r="E23" s="7" t="s">
        <v>1286</v>
      </c>
      <c r="F23" s="5" t="s">
        <v>240</v>
      </c>
      <c r="G23" s="5" t="s">
        <v>132</v>
      </c>
      <c r="H23" s="7" t="s">
        <v>139</v>
      </c>
      <c r="I23" s="7" t="s">
        <v>1287</v>
      </c>
      <c r="J23" s="7" t="s">
        <v>241</v>
      </c>
      <c r="K23" s="5" t="b">
        <v>1</v>
      </c>
      <c r="L23" s="5" t="b">
        <v>1</v>
      </c>
      <c r="M23" s="5" t="b">
        <v>1</v>
      </c>
      <c r="N23" s="5" t="b">
        <v>0</v>
      </c>
      <c r="O23" s="5" t="b">
        <v>1</v>
      </c>
      <c r="P23" s="5" t="b">
        <v>0</v>
      </c>
      <c r="Q23" s="5" t="b">
        <v>1</v>
      </c>
      <c r="R23" s="5" t="b">
        <v>1</v>
      </c>
      <c r="S23" s="7" t="s">
        <v>142</v>
      </c>
      <c r="T23" s="7" t="s">
        <v>1245</v>
      </c>
      <c r="U23" s="7" t="s">
        <v>139</v>
      </c>
    </row>
    <row r="24" spans="1:21" ht="75.599999999999994">
      <c r="A24" s="26" t="s">
        <v>1288</v>
      </c>
      <c r="B24" s="5" t="s">
        <v>1289</v>
      </c>
      <c r="C24" s="7" t="s">
        <v>134</v>
      </c>
      <c r="D24" s="38" t="s">
        <v>1290</v>
      </c>
      <c r="E24" s="15" t="s">
        <v>1215</v>
      </c>
      <c r="F24" s="5" t="s">
        <v>138</v>
      </c>
      <c r="G24" s="5" t="s">
        <v>139</v>
      </c>
      <c r="H24" s="7" t="s">
        <v>139</v>
      </c>
      <c r="I24" s="7" t="s">
        <v>143</v>
      </c>
      <c r="J24" s="7" t="s">
        <v>241</v>
      </c>
      <c r="K24" s="5" t="b">
        <v>0</v>
      </c>
      <c r="L24" s="5" t="b">
        <v>0</v>
      </c>
      <c r="M24" s="5" t="b">
        <v>0</v>
      </c>
      <c r="N24" s="5" t="b">
        <v>0</v>
      </c>
      <c r="O24" s="5" t="b">
        <v>0</v>
      </c>
      <c r="P24" s="5" t="b">
        <v>0</v>
      </c>
      <c r="Q24" s="5" t="b">
        <v>0</v>
      </c>
      <c r="R24" s="5" t="b">
        <v>0</v>
      </c>
      <c r="S24" s="7" t="s">
        <v>142</v>
      </c>
      <c r="T24" s="7" t="s">
        <v>1245</v>
      </c>
      <c r="U24" s="7" t="s">
        <v>139</v>
      </c>
    </row>
    <row r="25" spans="1:21" ht="75">
      <c r="A25" s="26" t="s">
        <v>1291</v>
      </c>
      <c r="B25" s="5" t="s">
        <v>1292</v>
      </c>
      <c r="C25" s="7" t="s">
        <v>134</v>
      </c>
      <c r="D25" s="38" t="s">
        <v>1293</v>
      </c>
      <c r="E25" s="7" t="s">
        <v>1294</v>
      </c>
      <c r="F25" s="5" t="s">
        <v>1188</v>
      </c>
      <c r="G25" s="5" t="s">
        <v>139</v>
      </c>
      <c r="H25" s="7" t="s">
        <v>1295</v>
      </c>
      <c r="I25" s="7" t="s">
        <v>1206</v>
      </c>
      <c r="J25" s="7" t="s">
        <v>263</v>
      </c>
      <c r="K25" s="5" t="b">
        <v>1</v>
      </c>
      <c r="L25" s="5" t="b">
        <v>1</v>
      </c>
      <c r="M25" s="5" t="b">
        <v>1</v>
      </c>
      <c r="N25" s="5" t="b">
        <v>1</v>
      </c>
      <c r="O25" s="5" t="b">
        <v>1</v>
      </c>
      <c r="P25" s="5" t="b">
        <v>1</v>
      </c>
      <c r="Q25" s="5" t="b">
        <v>0</v>
      </c>
      <c r="R25" s="5" t="b">
        <v>0</v>
      </c>
      <c r="S25" s="7" t="s">
        <v>1296</v>
      </c>
      <c r="T25" s="7" t="s">
        <v>1297</v>
      </c>
      <c r="U25" s="7" t="s">
        <v>139</v>
      </c>
    </row>
    <row r="26" spans="1:21" ht="75">
      <c r="A26" s="26" t="s">
        <v>1298</v>
      </c>
      <c r="B26" s="5" t="s">
        <v>1299</v>
      </c>
      <c r="C26" s="7" t="s">
        <v>134</v>
      </c>
      <c r="D26" s="38" t="s">
        <v>1300</v>
      </c>
      <c r="E26" s="7" t="s">
        <v>1294</v>
      </c>
      <c r="F26" s="5" t="s">
        <v>1188</v>
      </c>
      <c r="G26" s="5" t="s">
        <v>139</v>
      </c>
      <c r="H26" s="7" t="s">
        <v>1301</v>
      </c>
      <c r="I26" s="7" t="s">
        <v>1206</v>
      </c>
      <c r="J26" s="7" t="s">
        <v>263</v>
      </c>
      <c r="K26" s="5" t="b">
        <v>1</v>
      </c>
      <c r="L26" s="5" t="b">
        <v>1</v>
      </c>
      <c r="M26" s="5" t="b">
        <v>1</v>
      </c>
      <c r="N26" s="5" t="b">
        <v>1</v>
      </c>
      <c r="O26" s="5" t="b">
        <v>1</v>
      </c>
      <c r="P26" s="5" t="b">
        <v>1</v>
      </c>
      <c r="Q26" s="5" t="b">
        <v>0</v>
      </c>
      <c r="R26" s="5" t="b">
        <v>0</v>
      </c>
      <c r="S26" s="7" t="s">
        <v>1296</v>
      </c>
      <c r="T26" s="7" t="s">
        <v>1297</v>
      </c>
      <c r="U26" s="7" t="s">
        <v>139</v>
      </c>
    </row>
    <row r="27" spans="1:21" ht="90">
      <c r="A27" s="5" t="s">
        <v>1302</v>
      </c>
      <c r="B27" s="5" t="s">
        <v>1303</v>
      </c>
      <c r="C27" s="7" t="s">
        <v>134</v>
      </c>
      <c r="D27" s="5" t="s">
        <v>1304</v>
      </c>
      <c r="E27" s="7" t="s">
        <v>1205</v>
      </c>
      <c r="F27" s="5" t="s">
        <v>240</v>
      </c>
      <c r="G27" s="5" t="s">
        <v>139</v>
      </c>
      <c r="H27" s="7" t="s">
        <v>139</v>
      </c>
      <c r="I27" s="7" t="s">
        <v>143</v>
      </c>
      <c r="J27" s="7" t="s">
        <v>1305</v>
      </c>
      <c r="K27" s="5" t="b">
        <v>1</v>
      </c>
      <c r="L27" s="5" t="b">
        <v>1</v>
      </c>
      <c r="M27" s="5" t="b">
        <v>1</v>
      </c>
      <c r="N27" s="5" t="b">
        <v>0</v>
      </c>
      <c r="O27" s="5" t="b">
        <v>1</v>
      </c>
      <c r="P27" s="5" t="b">
        <v>0</v>
      </c>
      <c r="Q27" s="5" t="b">
        <v>1</v>
      </c>
      <c r="R27" s="5" t="b">
        <v>1</v>
      </c>
      <c r="S27" s="7" t="s">
        <v>142</v>
      </c>
      <c r="T27" s="7" t="s">
        <v>1245</v>
      </c>
      <c r="U27" s="7" t="s">
        <v>139</v>
      </c>
    </row>
    <row r="28" spans="1:21" ht="180">
      <c r="A28" s="5" t="s">
        <v>1306</v>
      </c>
      <c r="B28" s="5" t="s">
        <v>1307</v>
      </c>
      <c r="C28" s="7" t="s">
        <v>134</v>
      </c>
      <c r="D28" s="39" t="s">
        <v>1308</v>
      </c>
      <c r="E28" s="7" t="s">
        <v>1286</v>
      </c>
      <c r="F28" s="5" t="s">
        <v>240</v>
      </c>
      <c r="G28" s="5" t="s">
        <v>139</v>
      </c>
      <c r="H28" s="7" t="s">
        <v>139</v>
      </c>
      <c r="I28" s="7" t="s">
        <v>143</v>
      </c>
      <c r="J28" s="7" t="s">
        <v>241</v>
      </c>
      <c r="K28" s="5" t="b">
        <v>1</v>
      </c>
      <c r="L28" s="5" t="b">
        <v>1</v>
      </c>
      <c r="M28" s="5" t="b">
        <v>1</v>
      </c>
      <c r="N28" s="5" t="b">
        <v>0</v>
      </c>
      <c r="O28" s="5" t="b">
        <v>1</v>
      </c>
      <c r="P28" s="5" t="b">
        <v>0</v>
      </c>
      <c r="Q28" s="5" t="b">
        <v>1</v>
      </c>
      <c r="R28" s="5" t="b">
        <v>1</v>
      </c>
      <c r="S28" s="7" t="s">
        <v>1240</v>
      </c>
      <c r="T28" s="7" t="s">
        <v>1245</v>
      </c>
      <c r="U28" s="7" t="s">
        <v>139</v>
      </c>
    </row>
    <row r="29" spans="1:21" ht="180">
      <c r="A29" s="5" t="s">
        <v>1309</v>
      </c>
      <c r="B29" s="5" t="s">
        <v>1310</v>
      </c>
      <c r="C29" s="7" t="s">
        <v>134</v>
      </c>
      <c r="D29" s="39" t="s">
        <v>1308</v>
      </c>
      <c r="E29" s="7" t="s">
        <v>1286</v>
      </c>
      <c r="F29" s="5" t="s">
        <v>240</v>
      </c>
      <c r="G29" s="5" t="s">
        <v>139</v>
      </c>
      <c r="H29" s="7" t="s">
        <v>139</v>
      </c>
      <c r="I29" s="7" t="s">
        <v>143</v>
      </c>
      <c r="J29" s="7" t="s">
        <v>241</v>
      </c>
      <c r="K29" s="5" t="b">
        <v>1</v>
      </c>
      <c r="L29" s="5" t="b">
        <v>1</v>
      </c>
      <c r="M29" s="5" t="b">
        <v>1</v>
      </c>
      <c r="N29" s="5" t="b">
        <v>0</v>
      </c>
      <c r="O29" s="5" t="b">
        <v>1</v>
      </c>
      <c r="P29" s="5" t="b">
        <v>0</v>
      </c>
      <c r="Q29" s="5" t="b">
        <v>1</v>
      </c>
      <c r="R29" s="5" t="b">
        <v>1</v>
      </c>
      <c r="S29" s="7" t="s">
        <v>1240</v>
      </c>
      <c r="T29" s="7" t="s">
        <v>1245</v>
      </c>
      <c r="U29" s="7" t="s">
        <v>139</v>
      </c>
    </row>
    <row r="30" spans="1:21" ht="105">
      <c r="A30" s="5" t="s">
        <v>1311</v>
      </c>
      <c r="B30" s="5" t="s">
        <v>1312</v>
      </c>
      <c r="C30" s="7" t="s">
        <v>134</v>
      </c>
      <c r="D30" s="39" t="s">
        <v>1313</v>
      </c>
      <c r="E30" s="7" t="s">
        <v>1286</v>
      </c>
      <c r="F30" s="5" t="s">
        <v>240</v>
      </c>
      <c r="G30" s="5" t="s">
        <v>139</v>
      </c>
      <c r="H30" s="7" t="s">
        <v>139</v>
      </c>
      <c r="I30" s="7" t="s">
        <v>143</v>
      </c>
      <c r="J30" s="7" t="s">
        <v>241</v>
      </c>
      <c r="K30" s="5" t="b">
        <v>1</v>
      </c>
      <c r="L30" s="5" t="b">
        <v>1</v>
      </c>
      <c r="M30" s="5" t="b">
        <v>1</v>
      </c>
      <c r="N30" s="5" t="b">
        <v>0</v>
      </c>
      <c r="O30" s="5" t="b">
        <v>1</v>
      </c>
      <c r="P30" s="5" t="b">
        <v>0</v>
      </c>
      <c r="Q30" s="5" t="b">
        <v>1</v>
      </c>
      <c r="R30" s="5" t="b">
        <v>1</v>
      </c>
      <c r="S30" s="7" t="s">
        <v>1240</v>
      </c>
      <c r="T30" s="7" t="s">
        <v>1245</v>
      </c>
      <c r="U30" s="7" t="s">
        <v>139</v>
      </c>
    </row>
    <row r="31" spans="1:21" ht="135.6">
      <c r="A31" s="5" t="s">
        <v>1314</v>
      </c>
      <c r="B31" s="5" t="s">
        <v>1315</v>
      </c>
      <c r="C31" s="7" t="s">
        <v>134</v>
      </c>
      <c r="D31" s="14" t="s">
        <v>1316</v>
      </c>
      <c r="E31" s="15" t="s">
        <v>1215</v>
      </c>
      <c r="F31" s="5" t="s">
        <v>138</v>
      </c>
      <c r="G31" s="5" t="s">
        <v>132</v>
      </c>
      <c r="H31" s="7" t="s">
        <v>139</v>
      </c>
      <c r="I31" s="7" t="s">
        <v>143</v>
      </c>
      <c r="J31" s="7" t="s">
        <v>241</v>
      </c>
      <c r="K31" s="5" t="b">
        <v>1</v>
      </c>
      <c r="L31" s="5" t="b">
        <v>1</v>
      </c>
      <c r="M31" s="5" t="b">
        <v>1</v>
      </c>
      <c r="N31" s="5" t="b">
        <v>0</v>
      </c>
      <c r="O31" s="5" t="b">
        <v>1</v>
      </c>
      <c r="P31" s="5" t="b">
        <v>0</v>
      </c>
      <c r="Q31" s="5" t="b">
        <v>0</v>
      </c>
      <c r="R31" s="5" t="b">
        <v>0</v>
      </c>
      <c r="S31" s="7" t="s">
        <v>142</v>
      </c>
      <c r="T31" s="5" t="s">
        <v>1317</v>
      </c>
      <c r="U31" s="7" t="s">
        <v>139</v>
      </c>
    </row>
    <row r="32" spans="1:21" ht="270.60000000000002">
      <c r="A32" s="5" t="s">
        <v>1318</v>
      </c>
      <c r="B32" s="5" t="s">
        <v>1319</v>
      </c>
      <c r="C32" s="7" t="s">
        <v>134</v>
      </c>
      <c r="D32" s="39" t="s">
        <v>1320</v>
      </c>
      <c r="E32" s="15" t="s">
        <v>1215</v>
      </c>
      <c r="F32" s="5" t="s">
        <v>138</v>
      </c>
      <c r="G32" s="5" t="s">
        <v>132</v>
      </c>
      <c r="H32" s="7" t="s">
        <v>139</v>
      </c>
      <c r="I32" s="7" t="s">
        <v>143</v>
      </c>
      <c r="J32" s="7" t="s">
        <v>263</v>
      </c>
      <c r="K32" s="5" t="b">
        <v>1</v>
      </c>
      <c r="L32" s="5" t="b">
        <v>1</v>
      </c>
      <c r="M32" s="5" t="b">
        <v>1</v>
      </c>
      <c r="N32" s="5" t="b">
        <v>0</v>
      </c>
      <c r="O32" s="5" t="b">
        <v>1</v>
      </c>
      <c r="P32" s="5" t="b">
        <v>0</v>
      </c>
      <c r="Q32" s="5" t="b">
        <v>0</v>
      </c>
      <c r="R32" s="5" t="b">
        <v>0</v>
      </c>
      <c r="S32" s="7" t="s">
        <v>142</v>
      </c>
      <c r="T32" s="5" t="s">
        <v>1321</v>
      </c>
      <c r="U32" s="7" t="s">
        <v>139</v>
      </c>
    </row>
    <row r="33" spans="1:21" ht="240">
      <c r="A33" s="26" t="s">
        <v>1322</v>
      </c>
      <c r="B33" s="5" t="s">
        <v>1323</v>
      </c>
      <c r="C33" s="7" t="s">
        <v>134</v>
      </c>
      <c r="D33" s="39" t="s">
        <v>1324</v>
      </c>
      <c r="E33" s="7" t="s">
        <v>1205</v>
      </c>
      <c r="F33" s="5" t="s">
        <v>240</v>
      </c>
      <c r="G33" s="5" t="s">
        <v>139</v>
      </c>
      <c r="H33" s="7" t="s">
        <v>139</v>
      </c>
      <c r="I33" s="7" t="s">
        <v>143</v>
      </c>
      <c r="J33" s="7" t="s">
        <v>241</v>
      </c>
      <c r="K33" s="5" t="b">
        <v>1</v>
      </c>
      <c r="L33" s="5" t="b">
        <v>1</v>
      </c>
      <c r="M33" s="5" t="b">
        <v>1</v>
      </c>
      <c r="N33" s="5" t="b">
        <v>0</v>
      </c>
      <c r="O33" s="5" t="b">
        <v>1</v>
      </c>
      <c r="P33" s="5" t="b">
        <v>0</v>
      </c>
      <c r="Q33" s="5" t="b">
        <v>1</v>
      </c>
      <c r="R33" s="5" t="b">
        <v>1</v>
      </c>
      <c r="S33" s="6" t="s">
        <v>1325</v>
      </c>
      <c r="T33" s="6" t="s">
        <v>1245</v>
      </c>
      <c r="U33" s="7" t="s">
        <v>139</v>
      </c>
    </row>
    <row r="34" spans="1:21" ht="360">
      <c r="A34" s="26" t="s">
        <v>1326</v>
      </c>
      <c r="B34" s="5" t="s">
        <v>1327</v>
      </c>
      <c r="C34" s="7" t="s">
        <v>134</v>
      </c>
      <c r="D34" s="39" t="s">
        <v>1328</v>
      </c>
      <c r="E34" s="7" t="s">
        <v>1205</v>
      </c>
      <c r="F34" s="5" t="s">
        <v>240</v>
      </c>
      <c r="G34" s="5" t="s">
        <v>139</v>
      </c>
      <c r="H34" s="7" t="s">
        <v>139</v>
      </c>
      <c r="I34" s="7" t="s">
        <v>143</v>
      </c>
      <c r="J34" s="7" t="s">
        <v>241</v>
      </c>
      <c r="K34" s="5" t="b">
        <v>1</v>
      </c>
      <c r="L34" s="5" t="b">
        <v>1</v>
      </c>
      <c r="M34" s="5" t="b">
        <v>1</v>
      </c>
      <c r="N34" s="5" t="b">
        <v>0</v>
      </c>
      <c r="O34" s="5" t="b">
        <v>1</v>
      </c>
      <c r="P34" s="5" t="b">
        <v>0</v>
      </c>
      <c r="Q34" s="5" t="b">
        <v>1</v>
      </c>
      <c r="R34" s="5" t="b">
        <v>1</v>
      </c>
      <c r="S34" s="6" t="s">
        <v>1325</v>
      </c>
      <c r="T34" s="6" t="s">
        <v>724</v>
      </c>
      <c r="U34" s="7" t="s">
        <v>139</v>
      </c>
    </row>
    <row r="35" spans="1:21" ht="165">
      <c r="A35" s="6" t="s">
        <v>1329</v>
      </c>
      <c r="B35" s="5" t="s">
        <v>1330</v>
      </c>
      <c r="C35" s="7" t="s">
        <v>134</v>
      </c>
      <c r="D35" s="5" t="s">
        <v>1331</v>
      </c>
      <c r="E35" s="7" t="s">
        <v>1286</v>
      </c>
      <c r="F35" s="5" t="s">
        <v>240</v>
      </c>
      <c r="G35" s="5" t="s">
        <v>132</v>
      </c>
      <c r="H35" s="7" t="s">
        <v>489</v>
      </c>
      <c r="I35" s="7" t="s">
        <v>143</v>
      </c>
      <c r="J35" s="7" t="s">
        <v>217</v>
      </c>
      <c r="K35" s="5" t="b">
        <v>1</v>
      </c>
      <c r="L35" s="5" t="b">
        <v>1</v>
      </c>
      <c r="M35" s="5" t="b">
        <v>1</v>
      </c>
      <c r="N35" s="5" t="b">
        <v>0</v>
      </c>
      <c r="O35" s="5" t="b">
        <v>1</v>
      </c>
      <c r="P35" s="5" t="b">
        <v>0</v>
      </c>
      <c r="Q35" s="5" t="b">
        <v>1</v>
      </c>
      <c r="R35" s="5" t="b">
        <v>1</v>
      </c>
      <c r="S35" s="6"/>
      <c r="T35" s="6"/>
      <c r="U35" s="7" t="s">
        <v>139</v>
      </c>
    </row>
    <row r="36" spans="1:21" ht="255">
      <c r="A36" s="26" t="s">
        <v>1332</v>
      </c>
      <c r="B36" s="5" t="s">
        <v>1333</v>
      </c>
      <c r="C36" s="7" t="s">
        <v>134</v>
      </c>
      <c r="D36" s="39" t="s">
        <v>1334</v>
      </c>
      <c r="E36" s="7" t="s">
        <v>1205</v>
      </c>
      <c r="F36" s="6" t="s">
        <v>240</v>
      </c>
      <c r="G36" s="5" t="s">
        <v>139</v>
      </c>
      <c r="H36" s="7" t="s">
        <v>139</v>
      </c>
      <c r="I36" s="7" t="s">
        <v>143</v>
      </c>
      <c r="J36" s="7" t="s">
        <v>241</v>
      </c>
      <c r="K36" s="5" t="b">
        <v>1</v>
      </c>
      <c r="L36" s="5" t="b">
        <v>1</v>
      </c>
      <c r="M36" s="5" t="b">
        <v>1</v>
      </c>
      <c r="N36" s="5" t="b">
        <v>0</v>
      </c>
      <c r="O36" s="5" t="b">
        <v>1</v>
      </c>
      <c r="P36" s="5" t="b">
        <v>0</v>
      </c>
      <c r="Q36" s="5" t="b">
        <v>1</v>
      </c>
      <c r="R36" s="5" t="b">
        <v>1</v>
      </c>
      <c r="S36" s="6" t="s">
        <v>142</v>
      </c>
      <c r="T36" s="6" t="s">
        <v>724</v>
      </c>
      <c r="U36" s="7" t="s">
        <v>139</v>
      </c>
    </row>
    <row r="37" spans="1:21" ht="60">
      <c r="A37" s="5" t="s">
        <v>1335</v>
      </c>
      <c r="B37" s="5" t="s">
        <v>1336</v>
      </c>
      <c r="C37" s="7" t="s">
        <v>134</v>
      </c>
      <c r="D37" s="49" t="s">
        <v>1337</v>
      </c>
      <c r="E37" s="7" t="s">
        <v>1188</v>
      </c>
      <c r="F37" s="6" t="s">
        <v>1188</v>
      </c>
      <c r="G37" s="5" t="s">
        <v>139</v>
      </c>
      <c r="H37" s="7" t="s">
        <v>139</v>
      </c>
      <c r="I37" s="7" t="s">
        <v>143</v>
      </c>
      <c r="J37" s="7" t="s">
        <v>1338</v>
      </c>
      <c r="K37" s="5" t="b">
        <v>1</v>
      </c>
      <c r="L37" s="5" t="b">
        <v>1</v>
      </c>
      <c r="M37" s="5" t="b">
        <v>1</v>
      </c>
      <c r="N37" s="5" t="b">
        <v>1</v>
      </c>
      <c r="O37" s="5" t="b">
        <v>1</v>
      </c>
      <c r="P37" s="5" t="b">
        <v>1</v>
      </c>
      <c r="Q37" s="5" t="b">
        <v>0</v>
      </c>
      <c r="R37" s="5" t="b">
        <v>0</v>
      </c>
      <c r="S37" s="6" t="s">
        <v>1191</v>
      </c>
      <c r="T37" s="6" t="s">
        <v>724</v>
      </c>
      <c r="U37" s="7" t="s">
        <v>139</v>
      </c>
    </row>
  </sheetData>
  <autoFilter ref="A1:U37" xr:uid="{6CFD665A-B0D0-4D94-BADA-6F8D8832FAA5}"/>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D95DD-541D-4941-8745-473A3723747A}">
  <sheetPr>
    <tabColor rgb="FF92D050"/>
  </sheetPr>
  <dimension ref="A1:X51"/>
  <sheetViews>
    <sheetView tabSelected="1" zoomScale="70" zoomScaleNormal="70" workbookViewId="0" xr3:uid="{E41740C0-AC80-5F2A-9317-2CF7A4AD2585}">
      <pane xSplit="2" ySplit="1" topLeftCell="C34" activePane="bottomRight" state="frozen"/>
      <selection pane="bottomRight" activeCell="A35" sqref="A35"/>
      <selection pane="bottomLeft" activeCell="B2" sqref="B2"/>
      <selection pane="topRight" activeCell="D1" sqref="D1"/>
    </sheetView>
  </sheetViews>
  <sheetFormatPr defaultColWidth="8.88671875" defaultRowHeight="15"/>
  <cols>
    <col min="1" max="1" width="14" style="5" customWidth="1"/>
    <col min="2" max="2" width="23.77734375" style="5" customWidth="1"/>
    <col min="3" max="3" width="14" style="5" customWidth="1"/>
    <col min="4" max="4" width="33.33203125" style="5" customWidth="1"/>
    <col min="5" max="5" width="36.88671875" style="5" customWidth="1"/>
    <col min="6" max="6" width="23.33203125" style="5" customWidth="1"/>
    <col min="7" max="7" width="13" style="5" customWidth="1"/>
    <col min="8" max="8" width="11.77734375" style="5" customWidth="1"/>
    <col min="9" max="9" width="10.44140625" style="5" customWidth="1"/>
    <col min="10" max="10" width="25.21875" style="5" customWidth="1"/>
    <col min="11" max="11" width="22.33203125" style="5" customWidth="1"/>
    <col min="12" max="19" width="8.5546875" style="5" customWidth="1"/>
    <col min="20" max="20" width="28" style="5" customWidth="1"/>
    <col min="21" max="21" width="33.109375" style="5" customWidth="1"/>
    <col min="22" max="16384" width="8.88671875" style="5"/>
  </cols>
  <sheetData>
    <row r="1" spans="1:24" ht="100.9">
      <c r="A1" s="1" t="s">
        <v>1192</v>
      </c>
      <c r="B1" s="1" t="s">
        <v>32</v>
      </c>
      <c r="C1" s="1" t="s">
        <v>1193</v>
      </c>
      <c r="D1" s="1" t="s">
        <v>1194</v>
      </c>
      <c r="E1" s="1" t="s">
        <v>1195</v>
      </c>
      <c r="F1" s="1" t="s">
        <v>1196</v>
      </c>
      <c r="G1" s="3" t="s">
        <v>1197</v>
      </c>
      <c r="H1" s="1" t="s">
        <v>1198</v>
      </c>
      <c r="I1" s="1" t="s">
        <v>1199</v>
      </c>
      <c r="J1" s="1" t="s">
        <v>1200</v>
      </c>
      <c r="K1" s="2" t="s">
        <v>66</v>
      </c>
      <c r="L1" s="2" t="s">
        <v>67</v>
      </c>
      <c r="M1" s="2" t="s">
        <v>68</v>
      </c>
      <c r="N1" s="2" t="s">
        <v>69</v>
      </c>
      <c r="O1" s="2" t="s">
        <v>70</v>
      </c>
      <c r="P1" s="2" t="s">
        <v>71</v>
      </c>
      <c r="Q1" s="2" t="s">
        <v>72</v>
      </c>
      <c r="R1" s="2" t="s">
        <v>73</v>
      </c>
      <c r="S1" s="1" t="s">
        <v>74</v>
      </c>
      <c r="T1" s="1" t="s">
        <v>1201</v>
      </c>
      <c r="U1" s="36" t="s">
        <v>76</v>
      </c>
      <c r="V1" s="5" t="s">
        <v>1339</v>
      </c>
      <c r="W1" s="5" t="s">
        <v>1340</v>
      </c>
      <c r="X1" s="5" t="s">
        <v>1341</v>
      </c>
    </row>
    <row r="2" spans="1:24" ht="105">
      <c r="A2" s="9" t="s">
        <v>1342</v>
      </c>
      <c r="B2" s="32" t="s">
        <v>1343</v>
      </c>
      <c r="C2" s="8" t="s">
        <v>134</v>
      </c>
      <c r="D2" s="5" t="s">
        <v>1344</v>
      </c>
      <c r="E2" s="8" t="s">
        <v>1345</v>
      </c>
      <c r="F2" s="9" t="s">
        <v>1346</v>
      </c>
      <c r="G2" s="8" t="s">
        <v>139</v>
      </c>
      <c r="H2" s="8" t="s">
        <v>139</v>
      </c>
      <c r="I2" s="8" t="s">
        <v>143</v>
      </c>
      <c r="J2" s="8" t="s">
        <v>1347</v>
      </c>
      <c r="K2" s="5" t="b">
        <v>1</v>
      </c>
      <c r="L2" s="5" t="b">
        <v>1</v>
      </c>
      <c r="M2" s="5" t="b">
        <v>1</v>
      </c>
      <c r="N2" s="5" t="b">
        <v>0</v>
      </c>
      <c r="O2" s="5" t="b">
        <v>1</v>
      </c>
      <c r="P2" s="5" t="b">
        <v>0</v>
      </c>
      <c r="Q2" s="5" t="b">
        <v>1</v>
      </c>
      <c r="R2" s="5" t="b">
        <v>1</v>
      </c>
      <c r="S2" s="8" t="s">
        <v>142</v>
      </c>
      <c r="T2" s="8" t="s">
        <v>724</v>
      </c>
      <c r="U2" s="8" t="s">
        <v>139</v>
      </c>
      <c r="V2" s="81" t="s">
        <v>1348</v>
      </c>
      <c r="W2" s="81" t="s">
        <v>1348</v>
      </c>
      <c r="X2" s="81" t="s">
        <v>1348</v>
      </c>
    </row>
    <row r="3" spans="1:24" ht="38.65" customHeight="1">
      <c r="A3" s="9" t="s">
        <v>1349</v>
      </c>
      <c r="B3" s="30" t="s">
        <v>1350</v>
      </c>
      <c r="C3" s="8" t="s">
        <v>134</v>
      </c>
      <c r="D3" s="5" t="s">
        <v>1351</v>
      </c>
      <c r="E3" s="8" t="s">
        <v>1345</v>
      </c>
      <c r="F3" s="9" t="s">
        <v>1346</v>
      </c>
      <c r="G3" s="8" t="s">
        <v>139</v>
      </c>
      <c r="H3" s="8" t="s">
        <v>489</v>
      </c>
      <c r="I3" s="9" t="s">
        <v>1352</v>
      </c>
      <c r="J3" s="8" t="s">
        <v>1353</v>
      </c>
      <c r="K3" s="5" t="b">
        <v>1</v>
      </c>
      <c r="L3" s="5" t="b">
        <v>1</v>
      </c>
      <c r="M3" s="5" t="b">
        <v>1</v>
      </c>
      <c r="N3" s="5" t="b">
        <v>0</v>
      </c>
      <c r="O3" s="5" t="b">
        <v>1</v>
      </c>
      <c r="P3" s="5" t="b">
        <v>0</v>
      </c>
      <c r="Q3" s="5" t="b">
        <v>1</v>
      </c>
      <c r="R3" s="5" t="b">
        <v>1</v>
      </c>
      <c r="S3" s="8" t="s">
        <v>142</v>
      </c>
      <c r="T3" s="8" t="s">
        <v>724</v>
      </c>
      <c r="U3" s="8" t="s">
        <v>139</v>
      </c>
      <c r="V3" s="81" t="s">
        <v>1354</v>
      </c>
      <c r="W3" s="81" t="s">
        <v>1354</v>
      </c>
      <c r="X3" s="81" t="s">
        <v>1354</v>
      </c>
    </row>
    <row r="4" spans="1:24" ht="75.599999999999994">
      <c r="A4" s="9" t="s">
        <v>1355</v>
      </c>
      <c r="B4" s="32" t="s">
        <v>1356</v>
      </c>
      <c r="C4" s="8" t="s">
        <v>134</v>
      </c>
      <c r="D4" s="5" t="s">
        <v>1357</v>
      </c>
      <c r="E4" s="15" t="s">
        <v>1358</v>
      </c>
      <c r="F4" s="9" t="s">
        <v>138</v>
      </c>
      <c r="G4" s="8" t="s">
        <v>139</v>
      </c>
      <c r="H4" s="8" t="s">
        <v>139</v>
      </c>
      <c r="I4" s="8" t="s">
        <v>143</v>
      </c>
      <c r="J4" s="8" t="s">
        <v>1353</v>
      </c>
      <c r="K4" s="5" t="b">
        <v>1</v>
      </c>
      <c r="L4" s="5" t="b">
        <v>1</v>
      </c>
      <c r="M4" s="5" t="b">
        <v>1</v>
      </c>
      <c r="N4" s="5" t="b">
        <v>0</v>
      </c>
      <c r="O4" s="5" t="b">
        <v>1</v>
      </c>
      <c r="P4" s="5" t="b">
        <v>0</v>
      </c>
      <c r="Q4" s="5" t="b">
        <v>0</v>
      </c>
      <c r="R4" s="5" t="b">
        <v>0</v>
      </c>
      <c r="S4" s="8" t="s">
        <v>142</v>
      </c>
      <c r="T4" s="8" t="s">
        <v>1359</v>
      </c>
      <c r="U4" s="8" t="s">
        <v>139</v>
      </c>
      <c r="V4" s="81" t="s">
        <v>1360</v>
      </c>
      <c r="W4" s="81" t="s">
        <v>1360</v>
      </c>
      <c r="X4" s="81" t="s">
        <v>1360</v>
      </c>
    </row>
    <row r="5" spans="1:24" ht="67.5" customHeight="1">
      <c r="A5" s="9" t="s">
        <v>1361</v>
      </c>
      <c r="B5" s="30" t="s">
        <v>1362</v>
      </c>
      <c r="C5" s="8" t="s">
        <v>134</v>
      </c>
      <c r="D5" s="5" t="s">
        <v>1363</v>
      </c>
      <c r="E5" s="15" t="s">
        <v>1215</v>
      </c>
      <c r="F5" s="9" t="s">
        <v>138</v>
      </c>
      <c r="G5" s="8" t="s">
        <v>132</v>
      </c>
      <c r="H5" s="8" t="s">
        <v>139</v>
      </c>
      <c r="I5" s="8" t="s">
        <v>143</v>
      </c>
      <c r="J5" s="8" t="s">
        <v>1353</v>
      </c>
      <c r="K5" s="5" t="b">
        <v>1</v>
      </c>
      <c r="L5" s="5" t="b">
        <v>1</v>
      </c>
      <c r="M5" s="5" t="b">
        <v>1</v>
      </c>
      <c r="N5" s="5" t="b">
        <v>0</v>
      </c>
      <c r="O5" s="5" t="b">
        <v>1</v>
      </c>
      <c r="P5" s="5" t="b">
        <v>0</v>
      </c>
      <c r="Q5" s="5" t="b">
        <v>0</v>
      </c>
      <c r="R5" s="5" t="b">
        <v>0</v>
      </c>
      <c r="S5" s="8" t="s">
        <v>142</v>
      </c>
      <c r="T5" s="8" t="s">
        <v>1364</v>
      </c>
      <c r="U5" s="8" t="s">
        <v>139</v>
      </c>
      <c r="V5" s="81" t="s">
        <v>1365</v>
      </c>
      <c r="W5" s="81" t="s">
        <v>1365</v>
      </c>
      <c r="X5" s="81" t="s">
        <v>1365</v>
      </c>
    </row>
    <row r="6" spans="1:24" ht="101.25" customHeight="1">
      <c r="A6" s="9" t="s">
        <v>1366</v>
      </c>
      <c r="B6" s="32" t="s">
        <v>1367</v>
      </c>
      <c r="C6" s="8" t="s">
        <v>134</v>
      </c>
      <c r="D6" s="5" t="s">
        <v>1368</v>
      </c>
      <c r="E6" s="15" t="s">
        <v>1215</v>
      </c>
      <c r="F6" s="9" t="s">
        <v>138</v>
      </c>
      <c r="G6" s="8" t="s">
        <v>132</v>
      </c>
      <c r="H6" s="8" t="s">
        <v>139</v>
      </c>
      <c r="I6" s="8" t="s">
        <v>143</v>
      </c>
      <c r="J6" s="8" t="s">
        <v>1353</v>
      </c>
      <c r="K6" s="5" t="b">
        <v>1</v>
      </c>
      <c r="L6" s="5" t="b">
        <v>1</v>
      </c>
      <c r="M6" s="5" t="b">
        <v>1</v>
      </c>
      <c r="N6" s="5" t="b">
        <v>0</v>
      </c>
      <c r="O6" s="5" t="b">
        <v>1</v>
      </c>
      <c r="P6" s="5" t="b">
        <v>0</v>
      </c>
      <c r="Q6" s="5" t="b">
        <v>0</v>
      </c>
      <c r="R6" s="5" t="b">
        <v>0</v>
      </c>
      <c r="S6" s="8" t="s">
        <v>142</v>
      </c>
      <c r="T6" s="8" t="s">
        <v>1369</v>
      </c>
      <c r="U6" s="8" t="s">
        <v>139</v>
      </c>
      <c r="V6" s="81" t="s">
        <v>1370</v>
      </c>
      <c r="W6" s="81" t="s">
        <v>1370</v>
      </c>
      <c r="X6" s="81" t="s">
        <v>1370</v>
      </c>
    </row>
    <row r="7" spans="1:24" ht="129" customHeight="1">
      <c r="A7" s="9" t="s">
        <v>1371</v>
      </c>
      <c r="B7" s="30" t="s">
        <v>1372</v>
      </c>
      <c r="C7" s="8" t="s">
        <v>134</v>
      </c>
      <c r="D7" s="5" t="s">
        <v>1373</v>
      </c>
      <c r="E7" s="15" t="s">
        <v>1215</v>
      </c>
      <c r="F7" s="9" t="s">
        <v>138</v>
      </c>
      <c r="G7" s="8" t="s">
        <v>139</v>
      </c>
      <c r="H7" s="8" t="s">
        <v>139</v>
      </c>
      <c r="I7" s="8" t="s">
        <v>143</v>
      </c>
      <c r="J7" s="8" t="s">
        <v>1374</v>
      </c>
      <c r="K7" s="5" t="b">
        <v>1</v>
      </c>
      <c r="L7" s="5" t="b">
        <v>1</v>
      </c>
      <c r="M7" s="5" t="b">
        <v>1</v>
      </c>
      <c r="N7" s="5" t="b">
        <v>0</v>
      </c>
      <c r="O7" s="5" t="b">
        <v>1</v>
      </c>
      <c r="P7" s="5" t="b">
        <v>0</v>
      </c>
      <c r="Q7" s="5" t="b">
        <v>0</v>
      </c>
      <c r="R7" s="5" t="b">
        <v>0</v>
      </c>
      <c r="S7" s="8" t="s">
        <v>142</v>
      </c>
      <c r="T7" s="8" t="s">
        <v>1375</v>
      </c>
      <c r="U7" s="8" t="s">
        <v>139</v>
      </c>
      <c r="V7" s="81" t="s">
        <v>1376</v>
      </c>
      <c r="W7" s="81" t="s">
        <v>1376</v>
      </c>
      <c r="X7" s="81" t="s">
        <v>1376</v>
      </c>
    </row>
    <row r="8" spans="1:24" ht="78.75" customHeight="1">
      <c r="A8" s="9" t="s">
        <v>1377</v>
      </c>
      <c r="B8" s="32" t="s">
        <v>1378</v>
      </c>
      <c r="C8" s="8" t="s">
        <v>134</v>
      </c>
      <c r="D8" s="5" t="s">
        <v>1379</v>
      </c>
      <c r="E8" s="8" t="s">
        <v>1279</v>
      </c>
      <c r="F8" s="9" t="s">
        <v>138</v>
      </c>
      <c r="G8" s="8" t="s">
        <v>139</v>
      </c>
      <c r="H8" s="8" t="s">
        <v>139</v>
      </c>
      <c r="I8" s="8" t="s">
        <v>143</v>
      </c>
      <c r="J8" s="8" t="s">
        <v>1374</v>
      </c>
      <c r="K8" s="5" t="b">
        <v>1</v>
      </c>
      <c r="L8" s="5" t="b">
        <v>1</v>
      </c>
      <c r="M8" s="5" t="b">
        <v>1</v>
      </c>
      <c r="N8" s="5" t="b">
        <v>0</v>
      </c>
      <c r="O8" s="5" t="b">
        <v>1</v>
      </c>
      <c r="P8" s="5" t="b">
        <v>0</v>
      </c>
      <c r="Q8" s="5" t="b">
        <v>0</v>
      </c>
      <c r="R8" s="5" t="b">
        <v>0</v>
      </c>
      <c r="S8" s="8" t="s">
        <v>142</v>
      </c>
      <c r="T8" s="8" t="s">
        <v>1380</v>
      </c>
      <c r="U8" s="8" t="s">
        <v>139</v>
      </c>
      <c r="V8" s="81" t="s">
        <v>1381</v>
      </c>
      <c r="W8" s="81" t="s">
        <v>1381</v>
      </c>
      <c r="X8" s="81" t="s">
        <v>1381</v>
      </c>
    </row>
    <row r="9" spans="1:24" ht="84" customHeight="1">
      <c r="A9" s="9" t="s">
        <v>1382</v>
      </c>
      <c r="B9" s="30" t="s">
        <v>1383</v>
      </c>
      <c r="C9" s="8" t="s">
        <v>134</v>
      </c>
      <c r="D9" s="5" t="s">
        <v>1379</v>
      </c>
      <c r="E9" s="8" t="s">
        <v>1279</v>
      </c>
      <c r="F9" s="9" t="s">
        <v>138</v>
      </c>
      <c r="G9" s="8" t="s">
        <v>139</v>
      </c>
      <c r="H9" s="8" t="s">
        <v>139</v>
      </c>
      <c r="I9" s="8" t="s">
        <v>143</v>
      </c>
      <c r="J9" s="8" t="s">
        <v>1374</v>
      </c>
      <c r="K9" s="5" t="b">
        <v>1</v>
      </c>
      <c r="L9" s="5" t="b">
        <v>1</v>
      </c>
      <c r="M9" s="5" t="b">
        <v>1</v>
      </c>
      <c r="N9" s="5" t="b">
        <v>0</v>
      </c>
      <c r="O9" s="5" t="b">
        <v>1</v>
      </c>
      <c r="P9" s="5" t="b">
        <v>0</v>
      </c>
      <c r="Q9" s="5" t="b">
        <v>0</v>
      </c>
      <c r="R9" s="5" t="b">
        <v>0</v>
      </c>
      <c r="S9" s="8" t="s">
        <v>142</v>
      </c>
      <c r="T9" s="8" t="s">
        <v>1380</v>
      </c>
      <c r="U9" s="8" t="s">
        <v>139</v>
      </c>
      <c r="V9" s="81" t="s">
        <v>1384</v>
      </c>
      <c r="W9" s="81" t="s">
        <v>1384</v>
      </c>
      <c r="X9" s="81" t="s">
        <v>1384</v>
      </c>
    </row>
    <row r="10" spans="1:24" ht="111.75" customHeight="1">
      <c r="A10" s="9" t="s">
        <v>1385</v>
      </c>
      <c r="B10" s="32" t="s">
        <v>1386</v>
      </c>
      <c r="C10" s="8" t="s">
        <v>134</v>
      </c>
      <c r="D10" s="5" t="s">
        <v>1379</v>
      </c>
      <c r="E10" s="8" t="s">
        <v>1279</v>
      </c>
      <c r="F10" s="9" t="s">
        <v>138</v>
      </c>
      <c r="G10" s="8" t="s">
        <v>139</v>
      </c>
      <c r="H10" s="8" t="s">
        <v>139</v>
      </c>
      <c r="I10" s="8" t="s">
        <v>143</v>
      </c>
      <c r="J10" s="8" t="s">
        <v>1374</v>
      </c>
      <c r="K10" s="5" t="b">
        <v>1</v>
      </c>
      <c r="L10" s="5" t="b">
        <v>1</v>
      </c>
      <c r="M10" s="5" t="b">
        <v>1</v>
      </c>
      <c r="N10" s="5" t="b">
        <v>0</v>
      </c>
      <c r="O10" s="5" t="b">
        <v>1</v>
      </c>
      <c r="P10" s="5" t="b">
        <v>0</v>
      </c>
      <c r="Q10" s="5" t="b">
        <v>0</v>
      </c>
      <c r="R10" s="5" t="b">
        <v>0</v>
      </c>
      <c r="S10" s="8" t="s">
        <v>142</v>
      </c>
      <c r="T10" s="8" t="s">
        <v>1380</v>
      </c>
      <c r="U10" s="8" t="s">
        <v>139</v>
      </c>
      <c r="V10" s="81" t="s">
        <v>1387</v>
      </c>
      <c r="W10" s="81" t="s">
        <v>1387</v>
      </c>
      <c r="X10" s="81" t="s">
        <v>1387</v>
      </c>
    </row>
    <row r="11" spans="1:24" ht="97.15" customHeight="1">
      <c r="A11" s="6" t="s">
        <v>1388</v>
      </c>
      <c r="B11" s="30" t="s">
        <v>1389</v>
      </c>
      <c r="C11" s="8" t="s">
        <v>134</v>
      </c>
      <c r="D11" s="5" t="s">
        <v>1379</v>
      </c>
      <c r="E11" s="8" t="s">
        <v>1279</v>
      </c>
      <c r="F11" s="9" t="s">
        <v>138</v>
      </c>
      <c r="G11" s="8" t="s">
        <v>139</v>
      </c>
      <c r="H11" s="8" t="s">
        <v>139</v>
      </c>
      <c r="I11" s="8" t="s">
        <v>143</v>
      </c>
      <c r="J11" s="8" t="s">
        <v>1374</v>
      </c>
      <c r="K11" s="5" t="b">
        <v>1</v>
      </c>
      <c r="L11" s="5" t="b">
        <v>1</v>
      </c>
      <c r="M11" s="5" t="b">
        <v>1</v>
      </c>
      <c r="N11" s="5" t="b">
        <v>0</v>
      </c>
      <c r="O11" s="5" t="b">
        <v>1</v>
      </c>
      <c r="P11" s="5" t="b">
        <v>0</v>
      </c>
      <c r="Q11" s="5" t="b">
        <v>0</v>
      </c>
      <c r="R11" s="5" t="b">
        <v>0</v>
      </c>
      <c r="S11" s="8" t="s">
        <v>142</v>
      </c>
      <c r="T11" s="8" t="s">
        <v>1380</v>
      </c>
      <c r="U11" s="8" t="s">
        <v>139</v>
      </c>
      <c r="V11" s="81" t="s">
        <v>1390</v>
      </c>
      <c r="W11" s="81" t="s">
        <v>1390</v>
      </c>
      <c r="X11" s="81" t="s">
        <v>1390</v>
      </c>
    </row>
    <row r="12" spans="1:24" ht="90">
      <c r="A12" s="6" t="s">
        <v>1391</v>
      </c>
      <c r="B12" s="32" t="s">
        <v>1392</v>
      </c>
      <c r="C12" s="8" t="s">
        <v>134</v>
      </c>
      <c r="D12" s="5" t="s">
        <v>1379</v>
      </c>
      <c r="E12" s="8" t="s">
        <v>1279</v>
      </c>
      <c r="F12" s="9" t="s">
        <v>138</v>
      </c>
      <c r="G12" s="8" t="s">
        <v>139</v>
      </c>
      <c r="H12" s="8" t="s">
        <v>139</v>
      </c>
      <c r="I12" s="8" t="s">
        <v>143</v>
      </c>
      <c r="J12" s="8" t="s">
        <v>1374</v>
      </c>
      <c r="K12" s="5" t="b">
        <v>1</v>
      </c>
      <c r="L12" s="5" t="b">
        <v>1</v>
      </c>
      <c r="M12" s="5" t="b">
        <v>1</v>
      </c>
      <c r="N12" s="5" t="b">
        <v>0</v>
      </c>
      <c r="O12" s="5" t="b">
        <v>1</v>
      </c>
      <c r="P12" s="5" t="b">
        <v>0</v>
      </c>
      <c r="Q12" s="5" t="b">
        <v>0</v>
      </c>
      <c r="R12" s="5" t="b">
        <v>0</v>
      </c>
      <c r="S12" s="8" t="s">
        <v>142</v>
      </c>
      <c r="T12" s="8" t="s">
        <v>1380</v>
      </c>
      <c r="U12" s="8" t="s">
        <v>139</v>
      </c>
      <c r="V12" s="81" t="s">
        <v>1393</v>
      </c>
      <c r="W12" s="81" t="s">
        <v>1393</v>
      </c>
      <c r="X12" s="81" t="s">
        <v>1393</v>
      </c>
    </row>
    <row r="13" spans="1:24" ht="105">
      <c r="A13" s="9" t="s">
        <v>1394</v>
      </c>
      <c r="B13" s="30" t="s">
        <v>1395</v>
      </c>
      <c r="C13" s="8" t="s">
        <v>134</v>
      </c>
      <c r="D13" s="5" t="s">
        <v>1379</v>
      </c>
      <c r="E13" s="8" t="s">
        <v>1279</v>
      </c>
      <c r="F13" s="9" t="s">
        <v>138</v>
      </c>
      <c r="G13" s="8" t="s">
        <v>139</v>
      </c>
      <c r="H13" s="8" t="s">
        <v>139</v>
      </c>
      <c r="I13" s="8" t="s">
        <v>143</v>
      </c>
      <c r="J13" s="8" t="s">
        <v>1374</v>
      </c>
      <c r="K13" s="5" t="b">
        <v>1</v>
      </c>
      <c r="L13" s="5" t="b">
        <v>1</v>
      </c>
      <c r="M13" s="5" t="b">
        <v>1</v>
      </c>
      <c r="N13" s="5" t="b">
        <v>0</v>
      </c>
      <c r="O13" s="5" t="b">
        <v>1</v>
      </c>
      <c r="P13" s="5" t="b">
        <v>0</v>
      </c>
      <c r="Q13" s="5" t="b">
        <v>0</v>
      </c>
      <c r="R13" s="5" t="b">
        <v>0</v>
      </c>
      <c r="S13" s="8" t="s">
        <v>142</v>
      </c>
      <c r="T13" s="8" t="s">
        <v>1380</v>
      </c>
      <c r="U13" s="8" t="s">
        <v>139</v>
      </c>
      <c r="V13" s="81" t="s">
        <v>1396</v>
      </c>
      <c r="W13" s="81" t="s">
        <v>1396</v>
      </c>
      <c r="X13" s="81" t="s">
        <v>1396</v>
      </c>
    </row>
    <row r="14" spans="1:24" s="6" customFormat="1" ht="165">
      <c r="A14" s="9" t="s">
        <v>1397</v>
      </c>
      <c r="B14" s="32" t="s">
        <v>1398</v>
      </c>
      <c r="C14" s="8" t="s">
        <v>134</v>
      </c>
      <c r="D14" s="5" t="s">
        <v>1379</v>
      </c>
      <c r="E14" s="8" t="s">
        <v>1279</v>
      </c>
      <c r="F14" s="9" t="s">
        <v>138</v>
      </c>
      <c r="G14" s="8" t="s">
        <v>139</v>
      </c>
      <c r="H14" s="8" t="s">
        <v>139</v>
      </c>
      <c r="I14" s="8" t="s">
        <v>143</v>
      </c>
      <c r="J14" s="8" t="s">
        <v>1374</v>
      </c>
      <c r="K14" s="5" t="b">
        <v>1</v>
      </c>
      <c r="L14" s="5" t="b">
        <v>1</v>
      </c>
      <c r="M14" s="5" t="b">
        <v>1</v>
      </c>
      <c r="N14" s="5" t="b">
        <v>0</v>
      </c>
      <c r="O14" s="5" t="b">
        <v>1</v>
      </c>
      <c r="P14" s="5" t="b">
        <v>0</v>
      </c>
      <c r="Q14" s="5" t="b">
        <v>0</v>
      </c>
      <c r="R14" s="5" t="b">
        <v>0</v>
      </c>
      <c r="S14" s="8" t="s">
        <v>142</v>
      </c>
      <c r="T14" s="8" t="s">
        <v>1380</v>
      </c>
      <c r="U14" s="8" t="s">
        <v>139</v>
      </c>
      <c r="V14" s="81" t="s">
        <v>1399</v>
      </c>
      <c r="W14" s="81" t="s">
        <v>1399</v>
      </c>
      <c r="X14" s="81" t="s">
        <v>1399</v>
      </c>
    </row>
    <row r="15" spans="1:24" ht="134.25" customHeight="1">
      <c r="A15" s="9" t="s">
        <v>1400</v>
      </c>
      <c r="B15" s="30" t="s">
        <v>1401</v>
      </c>
      <c r="C15" s="8" t="s">
        <v>134</v>
      </c>
      <c r="D15" s="5" t="s">
        <v>1379</v>
      </c>
      <c r="E15" s="8" t="s">
        <v>1279</v>
      </c>
      <c r="F15" s="9" t="s">
        <v>138</v>
      </c>
      <c r="G15" s="8" t="s">
        <v>139</v>
      </c>
      <c r="H15" s="8" t="s">
        <v>139</v>
      </c>
      <c r="I15" s="8" t="s">
        <v>143</v>
      </c>
      <c r="J15" s="8" t="s">
        <v>1374</v>
      </c>
      <c r="K15" s="5" t="b">
        <v>1</v>
      </c>
      <c r="L15" s="5" t="b">
        <v>1</v>
      </c>
      <c r="M15" s="5" t="b">
        <v>1</v>
      </c>
      <c r="N15" s="5" t="b">
        <v>0</v>
      </c>
      <c r="O15" s="5" t="b">
        <v>1</v>
      </c>
      <c r="P15" s="5" t="b">
        <v>0</v>
      </c>
      <c r="Q15" s="5" t="b">
        <v>0</v>
      </c>
      <c r="R15" s="5" t="b">
        <v>0</v>
      </c>
      <c r="S15" s="8" t="s">
        <v>142</v>
      </c>
      <c r="T15" s="8" t="s">
        <v>1380</v>
      </c>
      <c r="U15" s="8" t="s">
        <v>139</v>
      </c>
      <c r="V15" s="81" t="s">
        <v>1402</v>
      </c>
      <c r="W15" s="81" t="s">
        <v>1402</v>
      </c>
      <c r="X15" s="81" t="s">
        <v>1402</v>
      </c>
    </row>
    <row r="16" spans="1:24" ht="120">
      <c r="A16" s="67" t="s">
        <v>1403</v>
      </c>
      <c r="B16" s="32" t="s">
        <v>1404</v>
      </c>
      <c r="C16" s="8" t="s">
        <v>134</v>
      </c>
      <c r="D16" s="5" t="s">
        <v>1379</v>
      </c>
      <c r="E16" s="8" t="s">
        <v>1279</v>
      </c>
      <c r="F16" s="9" t="s">
        <v>138</v>
      </c>
      <c r="G16" s="8" t="s">
        <v>139</v>
      </c>
      <c r="H16" s="8" t="s">
        <v>139</v>
      </c>
      <c r="I16" s="8" t="s">
        <v>143</v>
      </c>
      <c r="J16" s="8" t="s">
        <v>1374</v>
      </c>
      <c r="K16" s="5" t="b">
        <v>1</v>
      </c>
      <c r="L16" s="5" t="b">
        <v>1</v>
      </c>
      <c r="M16" s="5" t="b">
        <v>1</v>
      </c>
      <c r="N16" s="5" t="b">
        <v>0</v>
      </c>
      <c r="O16" s="5" t="b">
        <v>1</v>
      </c>
      <c r="P16" s="5" t="b">
        <v>0</v>
      </c>
      <c r="Q16" s="5" t="b">
        <v>0</v>
      </c>
      <c r="R16" s="5" t="b">
        <v>0</v>
      </c>
      <c r="S16" s="8" t="s">
        <v>142</v>
      </c>
      <c r="T16" s="8" t="s">
        <v>1380</v>
      </c>
      <c r="U16" s="8" t="s">
        <v>139</v>
      </c>
      <c r="V16" s="81" t="s">
        <v>1405</v>
      </c>
      <c r="W16" s="81" t="s">
        <v>1405</v>
      </c>
      <c r="X16" s="81" t="s">
        <v>1405</v>
      </c>
    </row>
    <row r="17" spans="1:24" ht="123" customHeight="1">
      <c r="A17" s="9" t="s">
        <v>1406</v>
      </c>
      <c r="B17" s="30" t="s">
        <v>1407</v>
      </c>
      <c r="C17" s="8" t="s">
        <v>134</v>
      </c>
      <c r="D17" s="5" t="s">
        <v>1379</v>
      </c>
      <c r="E17" s="8" t="s">
        <v>1279</v>
      </c>
      <c r="F17" s="9" t="s">
        <v>138</v>
      </c>
      <c r="G17" s="8" t="s">
        <v>139</v>
      </c>
      <c r="H17" s="8" t="s">
        <v>139</v>
      </c>
      <c r="I17" s="8" t="s">
        <v>143</v>
      </c>
      <c r="J17" s="8" t="s">
        <v>1374</v>
      </c>
      <c r="K17" s="5" t="b">
        <v>1</v>
      </c>
      <c r="L17" s="5" t="b">
        <v>1</v>
      </c>
      <c r="M17" s="5" t="b">
        <v>1</v>
      </c>
      <c r="N17" s="5" t="b">
        <v>0</v>
      </c>
      <c r="O17" s="5" t="b">
        <v>1</v>
      </c>
      <c r="P17" s="5" t="b">
        <v>0</v>
      </c>
      <c r="Q17" s="5" t="b">
        <v>0</v>
      </c>
      <c r="R17" s="5" t="b">
        <v>0</v>
      </c>
      <c r="S17" s="8" t="s">
        <v>142</v>
      </c>
      <c r="T17" s="8" t="s">
        <v>1380</v>
      </c>
      <c r="U17" s="8" t="s">
        <v>139</v>
      </c>
      <c r="V17" s="81" t="s">
        <v>1408</v>
      </c>
      <c r="W17" s="81" t="s">
        <v>1408</v>
      </c>
      <c r="X17" s="81" t="s">
        <v>1408</v>
      </c>
    </row>
    <row r="18" spans="1:24" ht="120">
      <c r="A18" s="9" t="s">
        <v>1409</v>
      </c>
      <c r="B18" s="32" t="s">
        <v>1410</v>
      </c>
      <c r="C18" s="8" t="s">
        <v>134</v>
      </c>
      <c r="D18" s="5" t="s">
        <v>1379</v>
      </c>
      <c r="E18" s="8" t="s">
        <v>1279</v>
      </c>
      <c r="F18" s="9" t="s">
        <v>138</v>
      </c>
      <c r="G18" s="8" t="s">
        <v>139</v>
      </c>
      <c r="H18" s="8" t="s">
        <v>139</v>
      </c>
      <c r="I18" s="8" t="s">
        <v>143</v>
      </c>
      <c r="J18" s="8" t="s">
        <v>1374</v>
      </c>
      <c r="K18" s="5" t="b">
        <v>1</v>
      </c>
      <c r="L18" s="5" t="b">
        <v>1</v>
      </c>
      <c r="M18" s="5" t="b">
        <v>1</v>
      </c>
      <c r="N18" s="5" t="b">
        <v>0</v>
      </c>
      <c r="O18" s="5" t="b">
        <v>1</v>
      </c>
      <c r="P18" s="5" t="b">
        <v>0</v>
      </c>
      <c r="Q18" s="5" t="b">
        <v>0</v>
      </c>
      <c r="R18" s="5" t="b">
        <v>0</v>
      </c>
      <c r="S18" s="8" t="s">
        <v>142</v>
      </c>
      <c r="T18" s="8" t="s">
        <v>1380</v>
      </c>
      <c r="U18" s="8" t="s">
        <v>139</v>
      </c>
      <c r="V18" s="81" t="s">
        <v>1411</v>
      </c>
      <c r="W18" s="81" t="s">
        <v>1411</v>
      </c>
      <c r="X18" s="81" t="s">
        <v>1411</v>
      </c>
    </row>
    <row r="19" spans="1:24" ht="165.6">
      <c r="A19" s="9" t="s">
        <v>1412</v>
      </c>
      <c r="B19" s="30" t="s">
        <v>1413</v>
      </c>
      <c r="C19" s="8" t="s">
        <v>134</v>
      </c>
      <c r="D19" s="5" t="s">
        <v>1414</v>
      </c>
      <c r="E19" s="15" t="s">
        <v>1215</v>
      </c>
      <c r="F19" s="9" t="s">
        <v>138</v>
      </c>
      <c r="G19" s="8" t="s">
        <v>139</v>
      </c>
      <c r="H19" s="8" t="s">
        <v>489</v>
      </c>
      <c r="I19" s="8" t="s">
        <v>143</v>
      </c>
      <c r="J19" s="8" t="s">
        <v>263</v>
      </c>
      <c r="K19" s="5" t="b">
        <v>1</v>
      </c>
      <c r="L19" s="5" t="b">
        <v>1</v>
      </c>
      <c r="M19" s="5" t="b">
        <v>1</v>
      </c>
      <c r="N19" s="5" t="b">
        <v>0</v>
      </c>
      <c r="O19" s="5" t="b">
        <v>1</v>
      </c>
      <c r="P19" s="5" t="b">
        <v>0</v>
      </c>
      <c r="Q19" s="5" t="b">
        <v>0</v>
      </c>
      <c r="R19" s="5" t="b">
        <v>0</v>
      </c>
      <c r="S19" s="8" t="s">
        <v>1415</v>
      </c>
      <c r="T19" s="8" t="s">
        <v>724</v>
      </c>
      <c r="U19" s="8" t="s">
        <v>139</v>
      </c>
      <c r="V19" s="81" t="s">
        <v>1416</v>
      </c>
      <c r="W19" s="81" t="s">
        <v>1416</v>
      </c>
      <c r="X19" s="81" t="s">
        <v>1416</v>
      </c>
    </row>
    <row r="20" spans="1:24" ht="95.25" customHeight="1">
      <c r="A20" s="9" t="s">
        <v>1417</v>
      </c>
      <c r="B20" s="32" t="s">
        <v>1418</v>
      </c>
      <c r="C20" s="8" t="s">
        <v>134</v>
      </c>
      <c r="D20" s="5" t="s">
        <v>1419</v>
      </c>
      <c r="E20" s="15" t="s">
        <v>1215</v>
      </c>
      <c r="F20" s="9" t="s">
        <v>138</v>
      </c>
      <c r="G20" s="8" t="s">
        <v>132</v>
      </c>
      <c r="H20" s="8" t="s">
        <v>139</v>
      </c>
      <c r="I20" s="8" t="s">
        <v>285</v>
      </c>
      <c r="J20" s="8" t="s">
        <v>263</v>
      </c>
      <c r="K20" s="5" t="b">
        <v>1</v>
      </c>
      <c r="L20" s="5" t="b">
        <v>1</v>
      </c>
      <c r="M20" s="5" t="b">
        <v>1</v>
      </c>
      <c r="N20" s="5" t="b">
        <v>0</v>
      </c>
      <c r="O20" s="5" t="b">
        <v>1</v>
      </c>
      <c r="P20" s="5" t="b">
        <v>0</v>
      </c>
      <c r="Q20" s="5" t="b">
        <v>0</v>
      </c>
      <c r="R20" s="5" t="b">
        <v>0</v>
      </c>
      <c r="S20" s="8" t="s">
        <v>1191</v>
      </c>
      <c r="T20" s="8" t="s">
        <v>724</v>
      </c>
      <c r="U20" s="8" t="s">
        <v>139</v>
      </c>
      <c r="V20" s="81" t="s">
        <v>1420</v>
      </c>
      <c r="W20" s="81" t="s">
        <v>1420</v>
      </c>
      <c r="X20" s="81" t="s">
        <v>1420</v>
      </c>
    </row>
    <row r="21" spans="1:24" ht="105.6">
      <c r="A21" s="9" t="s">
        <v>1421</v>
      </c>
      <c r="B21" s="30" t="s">
        <v>1422</v>
      </c>
      <c r="C21" s="8" t="s">
        <v>134</v>
      </c>
      <c r="D21" s="5" t="s">
        <v>1423</v>
      </c>
      <c r="E21" s="15" t="s">
        <v>1215</v>
      </c>
      <c r="F21" s="9" t="s">
        <v>138</v>
      </c>
      <c r="G21" s="8" t="s">
        <v>132</v>
      </c>
      <c r="H21" s="8" t="s">
        <v>139</v>
      </c>
      <c r="I21" s="8" t="s">
        <v>285</v>
      </c>
      <c r="J21" s="8" t="s">
        <v>263</v>
      </c>
      <c r="K21" s="5" t="b">
        <v>1</v>
      </c>
      <c r="L21" s="5" t="b">
        <v>1</v>
      </c>
      <c r="M21" s="5" t="b">
        <v>1</v>
      </c>
      <c r="N21" s="5" t="b">
        <v>0</v>
      </c>
      <c r="O21" s="5" t="b">
        <v>1</v>
      </c>
      <c r="P21" s="5" t="b">
        <v>0</v>
      </c>
      <c r="Q21" s="5" t="b">
        <v>0</v>
      </c>
      <c r="R21" s="5" t="b">
        <v>0</v>
      </c>
      <c r="S21" s="8" t="s">
        <v>1191</v>
      </c>
      <c r="T21" s="8" t="s">
        <v>724</v>
      </c>
      <c r="U21" s="8" t="s">
        <v>139</v>
      </c>
      <c r="V21" s="81" t="s">
        <v>1424</v>
      </c>
      <c r="W21" s="81" t="s">
        <v>1424</v>
      </c>
      <c r="X21" s="81" t="s">
        <v>1424</v>
      </c>
    </row>
    <row r="22" spans="1:24" ht="145.5" customHeight="1">
      <c r="A22" s="9" t="s">
        <v>1425</v>
      </c>
      <c r="B22" s="32" t="s">
        <v>1426</v>
      </c>
      <c r="C22" s="8" t="s">
        <v>134</v>
      </c>
      <c r="D22" s="5" t="s">
        <v>1427</v>
      </c>
      <c r="E22" s="15" t="s">
        <v>1215</v>
      </c>
      <c r="F22" s="9" t="s">
        <v>138</v>
      </c>
      <c r="G22" s="8" t="s">
        <v>132</v>
      </c>
      <c r="H22" s="8" t="s">
        <v>139</v>
      </c>
      <c r="I22" s="8" t="s">
        <v>285</v>
      </c>
      <c r="J22" s="8" t="s">
        <v>263</v>
      </c>
      <c r="K22" s="5" t="b">
        <v>1</v>
      </c>
      <c r="L22" s="5" t="b">
        <v>1</v>
      </c>
      <c r="M22" s="5" t="b">
        <v>1</v>
      </c>
      <c r="N22" s="5" t="b">
        <v>0</v>
      </c>
      <c r="O22" s="5" t="b">
        <v>1</v>
      </c>
      <c r="P22" s="5" t="b">
        <v>0</v>
      </c>
      <c r="Q22" s="5" t="b">
        <v>0</v>
      </c>
      <c r="R22" s="5" t="b">
        <v>0</v>
      </c>
      <c r="S22" s="8" t="s">
        <v>1191</v>
      </c>
      <c r="T22" s="8" t="s">
        <v>724</v>
      </c>
      <c r="U22" s="8" t="s">
        <v>139</v>
      </c>
      <c r="V22" s="81" t="s">
        <v>1428</v>
      </c>
      <c r="W22" s="81" t="s">
        <v>1428</v>
      </c>
      <c r="X22" s="81" t="s">
        <v>1428</v>
      </c>
    </row>
    <row r="23" spans="1:24" ht="105.6">
      <c r="A23" s="9" t="s">
        <v>1429</v>
      </c>
      <c r="B23" s="30" t="s">
        <v>1430</v>
      </c>
      <c r="C23" s="8" t="s">
        <v>134</v>
      </c>
      <c r="D23" s="5" t="s">
        <v>1431</v>
      </c>
      <c r="E23" s="15" t="s">
        <v>1215</v>
      </c>
      <c r="F23" s="9" t="s">
        <v>138</v>
      </c>
      <c r="G23" s="8" t="s">
        <v>132</v>
      </c>
      <c r="H23" s="8" t="s">
        <v>139</v>
      </c>
      <c r="I23" s="8" t="s">
        <v>285</v>
      </c>
      <c r="J23" s="8" t="s">
        <v>263</v>
      </c>
      <c r="K23" s="5" t="b">
        <v>1</v>
      </c>
      <c r="L23" s="5" t="b">
        <v>1</v>
      </c>
      <c r="M23" s="5" t="b">
        <v>1</v>
      </c>
      <c r="N23" s="5" t="b">
        <v>0</v>
      </c>
      <c r="O23" s="5" t="b">
        <v>1</v>
      </c>
      <c r="P23" s="5" t="b">
        <v>0</v>
      </c>
      <c r="Q23" s="5" t="b">
        <v>0</v>
      </c>
      <c r="R23" s="5" t="b">
        <v>0</v>
      </c>
      <c r="S23" s="8" t="s">
        <v>1191</v>
      </c>
      <c r="T23" s="8" t="s">
        <v>724</v>
      </c>
      <c r="U23" s="8" t="s">
        <v>139</v>
      </c>
      <c r="V23" s="81" t="s">
        <v>1432</v>
      </c>
      <c r="W23" s="81" t="s">
        <v>1432</v>
      </c>
      <c r="X23" s="81" t="s">
        <v>1432</v>
      </c>
    </row>
    <row r="24" spans="1:24" ht="109.5" customHeight="1">
      <c r="A24" s="9" t="s">
        <v>1433</v>
      </c>
      <c r="B24" s="32" t="s">
        <v>1434</v>
      </c>
      <c r="C24" s="8" t="s">
        <v>134</v>
      </c>
      <c r="D24" s="5" t="s">
        <v>1435</v>
      </c>
      <c r="E24" s="15" t="s">
        <v>1215</v>
      </c>
      <c r="F24" s="9" t="s">
        <v>138</v>
      </c>
      <c r="G24" s="8" t="s">
        <v>132</v>
      </c>
      <c r="H24" s="8" t="s">
        <v>139</v>
      </c>
      <c r="I24" s="8" t="s">
        <v>285</v>
      </c>
      <c r="J24" s="8" t="s">
        <v>263</v>
      </c>
      <c r="K24" s="5" t="b">
        <v>1</v>
      </c>
      <c r="L24" s="5" t="b">
        <v>1</v>
      </c>
      <c r="M24" s="5" t="b">
        <v>1</v>
      </c>
      <c r="N24" s="5" t="b">
        <v>0</v>
      </c>
      <c r="O24" s="5" t="b">
        <v>1</v>
      </c>
      <c r="P24" s="5" t="b">
        <v>0</v>
      </c>
      <c r="Q24" s="5" t="b">
        <v>0</v>
      </c>
      <c r="R24" s="5" t="b">
        <v>0</v>
      </c>
      <c r="S24" s="8" t="s">
        <v>1191</v>
      </c>
      <c r="T24" s="8" t="s">
        <v>1436</v>
      </c>
      <c r="U24" s="8" t="s">
        <v>139</v>
      </c>
      <c r="V24" s="81" t="s">
        <v>1437</v>
      </c>
      <c r="W24" s="81" t="s">
        <v>1437</v>
      </c>
      <c r="X24" s="81" t="s">
        <v>1437</v>
      </c>
    </row>
    <row r="25" spans="1:24" ht="135.6">
      <c r="A25" s="9" t="s">
        <v>1438</v>
      </c>
      <c r="B25" s="30" t="s">
        <v>1439</v>
      </c>
      <c r="C25" s="8" t="s">
        <v>134</v>
      </c>
      <c r="D25" s="5" t="s">
        <v>1440</v>
      </c>
      <c r="E25" s="15" t="s">
        <v>1215</v>
      </c>
      <c r="F25" s="9" t="s">
        <v>138</v>
      </c>
      <c r="G25" s="8" t="s">
        <v>132</v>
      </c>
      <c r="H25" s="8" t="s">
        <v>139</v>
      </c>
      <c r="I25" s="8" t="s">
        <v>285</v>
      </c>
      <c r="J25" s="8" t="s">
        <v>263</v>
      </c>
      <c r="K25" s="5" t="b">
        <v>1</v>
      </c>
      <c r="L25" s="5" t="b">
        <v>1</v>
      </c>
      <c r="M25" s="5" t="b">
        <v>1</v>
      </c>
      <c r="N25" s="5" t="b">
        <v>0</v>
      </c>
      <c r="O25" s="5" t="b">
        <v>1</v>
      </c>
      <c r="P25" s="5" t="b">
        <v>0</v>
      </c>
      <c r="Q25" s="5" t="b">
        <v>0</v>
      </c>
      <c r="R25" s="5" t="b">
        <v>0</v>
      </c>
      <c r="S25" s="8" t="s">
        <v>1191</v>
      </c>
      <c r="T25" s="8" t="s">
        <v>724</v>
      </c>
      <c r="U25" s="8" t="s">
        <v>139</v>
      </c>
      <c r="V25" s="81" t="s">
        <v>1441</v>
      </c>
      <c r="W25" s="81" t="s">
        <v>1441</v>
      </c>
      <c r="X25" s="81" t="s">
        <v>1441</v>
      </c>
    </row>
    <row r="26" spans="1:24" ht="150.6">
      <c r="A26" s="9" t="s">
        <v>1442</v>
      </c>
      <c r="B26" s="32" t="s">
        <v>1443</v>
      </c>
      <c r="C26" s="8" t="s">
        <v>134</v>
      </c>
      <c r="D26" s="5" t="s">
        <v>1444</v>
      </c>
      <c r="E26" s="15" t="s">
        <v>1215</v>
      </c>
      <c r="F26" s="9" t="s">
        <v>138</v>
      </c>
      <c r="G26" s="8" t="s">
        <v>132</v>
      </c>
      <c r="H26" s="8" t="s">
        <v>139</v>
      </c>
      <c r="I26" s="8" t="s">
        <v>143</v>
      </c>
      <c r="J26" s="8" t="s">
        <v>1216</v>
      </c>
      <c r="K26" s="5" t="b">
        <v>1</v>
      </c>
      <c r="L26" s="5" t="b">
        <v>1</v>
      </c>
      <c r="M26" s="5" t="b">
        <v>1</v>
      </c>
      <c r="N26" s="5" t="b">
        <v>0</v>
      </c>
      <c r="O26" s="5" t="b">
        <v>1</v>
      </c>
      <c r="P26" s="5" t="b">
        <v>0</v>
      </c>
      <c r="Q26" s="5" t="b">
        <v>0</v>
      </c>
      <c r="R26" s="5" t="b">
        <v>0</v>
      </c>
      <c r="S26" s="8" t="s">
        <v>1445</v>
      </c>
      <c r="T26" s="8" t="s">
        <v>724</v>
      </c>
      <c r="U26" s="8" t="s">
        <v>139</v>
      </c>
      <c r="V26" s="81" t="s">
        <v>1446</v>
      </c>
      <c r="W26" s="81" t="s">
        <v>1446</v>
      </c>
      <c r="X26" s="81" t="s">
        <v>1446</v>
      </c>
    </row>
    <row r="27" spans="1:24" ht="75.599999999999994">
      <c r="A27" s="9" t="s">
        <v>1447</v>
      </c>
      <c r="B27" s="30" t="s">
        <v>1448</v>
      </c>
      <c r="C27" s="8" t="s">
        <v>134</v>
      </c>
      <c r="D27" s="5" t="s">
        <v>1449</v>
      </c>
      <c r="E27" s="15" t="s">
        <v>1215</v>
      </c>
      <c r="F27" s="9" t="s">
        <v>138</v>
      </c>
      <c r="G27" s="8" t="s">
        <v>132</v>
      </c>
      <c r="H27" s="8" t="s">
        <v>489</v>
      </c>
      <c r="I27" s="8" t="s">
        <v>143</v>
      </c>
      <c r="J27" s="8" t="s">
        <v>1353</v>
      </c>
      <c r="K27" s="5" t="b">
        <v>1</v>
      </c>
      <c r="L27" s="5" t="b">
        <v>1</v>
      </c>
      <c r="M27" s="5" t="b">
        <v>1</v>
      </c>
      <c r="N27" s="5" t="b">
        <v>0</v>
      </c>
      <c r="O27" s="5" t="b">
        <v>1</v>
      </c>
      <c r="P27" s="5" t="b">
        <v>0</v>
      </c>
      <c r="Q27" s="5" t="b">
        <v>0</v>
      </c>
      <c r="R27" s="5" t="b">
        <v>0</v>
      </c>
      <c r="S27" s="8" t="s">
        <v>142</v>
      </c>
      <c r="T27" s="9" t="s">
        <v>1450</v>
      </c>
      <c r="U27" s="8" t="s">
        <v>139</v>
      </c>
      <c r="V27" s="81" t="s">
        <v>1451</v>
      </c>
      <c r="W27" s="81" t="s">
        <v>1451</v>
      </c>
      <c r="X27" s="81" t="s">
        <v>1451</v>
      </c>
    </row>
    <row r="28" spans="1:24" ht="168" customHeight="1">
      <c r="A28" s="9" t="s">
        <v>1452</v>
      </c>
      <c r="B28" s="32" t="s">
        <v>1453</v>
      </c>
      <c r="C28" s="8" t="s">
        <v>134</v>
      </c>
      <c r="D28" s="5" t="s">
        <v>1454</v>
      </c>
      <c r="E28" s="15" t="s">
        <v>1358</v>
      </c>
      <c r="F28" s="9" t="s">
        <v>138</v>
      </c>
      <c r="G28" s="8" t="s">
        <v>139</v>
      </c>
      <c r="H28" s="8" t="s">
        <v>489</v>
      </c>
      <c r="I28" s="8" t="s">
        <v>143</v>
      </c>
      <c r="J28" s="8" t="s">
        <v>1455</v>
      </c>
      <c r="K28" s="5" t="b">
        <v>1</v>
      </c>
      <c r="L28" s="5" t="b">
        <v>1</v>
      </c>
      <c r="M28" s="5" t="b">
        <v>1</v>
      </c>
      <c r="N28" s="5" t="b">
        <v>0</v>
      </c>
      <c r="O28" s="5" t="b">
        <v>1</v>
      </c>
      <c r="P28" s="5" t="b">
        <v>0</v>
      </c>
      <c r="Q28" s="5" t="b">
        <v>0</v>
      </c>
      <c r="R28" s="5" t="b">
        <v>0</v>
      </c>
      <c r="S28" s="8" t="s">
        <v>142</v>
      </c>
      <c r="T28" s="8" t="s">
        <v>724</v>
      </c>
      <c r="U28" s="8" t="s">
        <v>139</v>
      </c>
      <c r="V28" s="81" t="s">
        <v>1456</v>
      </c>
      <c r="W28" s="81" t="s">
        <v>1456</v>
      </c>
      <c r="X28" s="81" t="s">
        <v>1456</v>
      </c>
    </row>
    <row r="29" spans="1:24" ht="93.75" customHeight="1">
      <c r="A29" s="6" t="s">
        <v>1457</v>
      </c>
      <c r="B29" s="30" t="s">
        <v>1458</v>
      </c>
      <c r="C29" s="8" t="s">
        <v>134</v>
      </c>
      <c r="D29" s="5" t="s">
        <v>1459</v>
      </c>
      <c r="E29" s="8" t="s">
        <v>1188</v>
      </c>
      <c r="F29" s="9" t="s">
        <v>1188</v>
      </c>
      <c r="G29" s="8" t="s">
        <v>139</v>
      </c>
      <c r="H29" s="8" t="s">
        <v>139</v>
      </c>
      <c r="I29" s="8" t="s">
        <v>143</v>
      </c>
      <c r="J29" s="8" t="s">
        <v>1460</v>
      </c>
      <c r="K29" s="5" t="b">
        <v>1</v>
      </c>
      <c r="L29" s="5" t="b">
        <v>1</v>
      </c>
      <c r="M29" s="5" t="b">
        <v>1</v>
      </c>
      <c r="N29" s="5" t="b">
        <v>1</v>
      </c>
      <c r="O29" s="5" t="b">
        <v>1</v>
      </c>
      <c r="P29" s="5" t="b">
        <v>1</v>
      </c>
      <c r="Q29" s="5" t="b">
        <v>0</v>
      </c>
      <c r="R29" s="5" t="b">
        <v>0</v>
      </c>
      <c r="S29" s="8" t="s">
        <v>1191</v>
      </c>
      <c r="T29" s="8" t="s">
        <v>724</v>
      </c>
      <c r="U29" s="9" t="s">
        <v>139</v>
      </c>
      <c r="V29" s="81" t="s">
        <v>1461</v>
      </c>
      <c r="W29" s="81" t="s">
        <v>1461</v>
      </c>
      <c r="X29" s="81" t="s">
        <v>1461</v>
      </c>
    </row>
    <row r="30" spans="1:24" ht="90.6">
      <c r="A30" s="9" t="s">
        <v>1462</v>
      </c>
      <c r="B30" s="32" t="s">
        <v>1463</v>
      </c>
      <c r="C30" s="8" t="s">
        <v>134</v>
      </c>
      <c r="D30" s="5" t="s">
        <v>1464</v>
      </c>
      <c r="E30" s="15" t="s">
        <v>1215</v>
      </c>
      <c r="F30" s="9" t="s">
        <v>138</v>
      </c>
      <c r="G30" s="8" t="s">
        <v>139</v>
      </c>
      <c r="H30" s="8" t="s">
        <v>139</v>
      </c>
      <c r="I30" s="8" t="s">
        <v>143</v>
      </c>
      <c r="J30" s="8" t="s">
        <v>1374</v>
      </c>
      <c r="K30" s="5" t="b">
        <v>1</v>
      </c>
      <c r="L30" s="5" t="b">
        <v>1</v>
      </c>
      <c r="M30" s="5" t="b">
        <v>1</v>
      </c>
      <c r="N30" s="5" t="b">
        <v>0</v>
      </c>
      <c r="O30" s="5" t="b">
        <v>1</v>
      </c>
      <c r="P30" s="5" t="b">
        <v>0</v>
      </c>
      <c r="Q30" s="5" t="b">
        <v>0</v>
      </c>
      <c r="R30" s="5" t="b">
        <v>0</v>
      </c>
      <c r="S30" s="8" t="s">
        <v>142</v>
      </c>
      <c r="T30" s="8" t="s">
        <v>1375</v>
      </c>
      <c r="U30" s="8" t="s">
        <v>139</v>
      </c>
      <c r="V30" s="81" t="s">
        <v>1465</v>
      </c>
      <c r="W30" s="81" t="s">
        <v>1465</v>
      </c>
      <c r="X30" s="81" t="s">
        <v>1465</v>
      </c>
    </row>
    <row r="31" spans="1:24" ht="165.6">
      <c r="A31" s="9" t="s">
        <v>1466</v>
      </c>
      <c r="B31" s="30" t="s">
        <v>1467</v>
      </c>
      <c r="C31" s="8" t="s">
        <v>134</v>
      </c>
      <c r="D31" s="5" t="s">
        <v>1468</v>
      </c>
      <c r="E31" s="15" t="s">
        <v>1215</v>
      </c>
      <c r="F31" s="9" t="s">
        <v>138</v>
      </c>
      <c r="G31" s="8" t="s">
        <v>132</v>
      </c>
      <c r="H31" s="8" t="s">
        <v>489</v>
      </c>
      <c r="I31" s="8" t="s">
        <v>285</v>
      </c>
      <c r="J31" s="8" t="s">
        <v>1216</v>
      </c>
      <c r="K31" s="5" t="b">
        <v>1</v>
      </c>
      <c r="L31" s="5" t="b">
        <v>1</v>
      </c>
      <c r="M31" s="5" t="b">
        <v>1</v>
      </c>
      <c r="N31" s="5" t="b">
        <v>0</v>
      </c>
      <c r="O31" s="5" t="b">
        <v>1</v>
      </c>
      <c r="P31" s="5" t="b">
        <v>0</v>
      </c>
      <c r="Q31" s="5" t="b">
        <v>0</v>
      </c>
      <c r="R31" s="5" t="b">
        <v>0</v>
      </c>
      <c r="S31" s="8" t="s">
        <v>1415</v>
      </c>
      <c r="T31" s="8" t="s">
        <v>1469</v>
      </c>
      <c r="U31" s="8" t="s">
        <v>139</v>
      </c>
      <c r="V31" s="81" t="s">
        <v>1470</v>
      </c>
      <c r="W31" s="81" t="s">
        <v>1470</v>
      </c>
      <c r="X31" s="81" t="s">
        <v>1470</v>
      </c>
    </row>
    <row r="32" spans="1:24" ht="126.75" customHeight="1">
      <c r="A32" s="9" t="s">
        <v>1471</v>
      </c>
      <c r="B32" s="32" t="s">
        <v>1472</v>
      </c>
      <c r="C32" s="8" t="s">
        <v>134</v>
      </c>
      <c r="D32" s="5" t="s">
        <v>1473</v>
      </c>
      <c r="E32" s="8" t="s">
        <v>1474</v>
      </c>
      <c r="F32" s="9" t="s">
        <v>138</v>
      </c>
      <c r="G32" s="8" t="s">
        <v>132</v>
      </c>
      <c r="H32" s="8" t="s">
        <v>139</v>
      </c>
      <c r="I32" s="8" t="s">
        <v>143</v>
      </c>
      <c r="J32" s="8" t="s">
        <v>263</v>
      </c>
      <c r="K32" s="5" t="b">
        <v>1</v>
      </c>
      <c r="L32" s="5" t="b">
        <v>1</v>
      </c>
      <c r="M32" s="5" t="b">
        <v>1</v>
      </c>
      <c r="N32" s="5" t="b">
        <v>0</v>
      </c>
      <c r="O32" s="5" t="b">
        <v>1</v>
      </c>
      <c r="P32" s="5" t="b">
        <v>0</v>
      </c>
      <c r="Q32" s="5" t="b">
        <v>0</v>
      </c>
      <c r="R32" s="5" t="b">
        <v>0</v>
      </c>
      <c r="S32" s="8" t="s">
        <v>1191</v>
      </c>
      <c r="T32" s="8" t="s">
        <v>724</v>
      </c>
      <c r="U32" s="8" t="s">
        <v>139</v>
      </c>
      <c r="V32" s="81" t="s">
        <v>1475</v>
      </c>
      <c r="W32" s="81" t="s">
        <v>1475</v>
      </c>
      <c r="X32" s="81" t="s">
        <v>1475</v>
      </c>
    </row>
    <row r="33" spans="1:24" ht="247.5" customHeight="1">
      <c r="A33" s="9" t="s">
        <v>1476</v>
      </c>
      <c r="B33" s="30" t="s">
        <v>1477</v>
      </c>
      <c r="C33" s="8" t="s">
        <v>134</v>
      </c>
      <c r="D33" s="5" t="s">
        <v>1478</v>
      </c>
      <c r="E33" s="15" t="s">
        <v>1215</v>
      </c>
      <c r="F33" s="9" t="s">
        <v>138</v>
      </c>
      <c r="G33" s="8" t="s">
        <v>139</v>
      </c>
      <c r="H33" s="8" t="s">
        <v>489</v>
      </c>
      <c r="I33" s="8" t="s">
        <v>143</v>
      </c>
      <c r="J33" s="8" t="s">
        <v>1460</v>
      </c>
      <c r="K33" s="5" t="b">
        <v>1</v>
      </c>
      <c r="L33" s="5" t="b">
        <v>1</v>
      </c>
      <c r="M33" s="5" t="b">
        <v>1</v>
      </c>
      <c r="N33" s="5" t="b">
        <v>0</v>
      </c>
      <c r="O33" s="5" t="b">
        <v>1</v>
      </c>
      <c r="P33" s="5" t="b">
        <v>0</v>
      </c>
      <c r="Q33" s="5" t="b">
        <v>0</v>
      </c>
      <c r="R33" s="5" t="b">
        <v>0</v>
      </c>
      <c r="S33" s="8" t="s">
        <v>142</v>
      </c>
      <c r="T33" s="8" t="s">
        <v>724</v>
      </c>
      <c r="U33" s="8" t="s">
        <v>139</v>
      </c>
      <c r="V33" s="81" t="s">
        <v>1479</v>
      </c>
      <c r="W33" s="81" t="s">
        <v>1479</v>
      </c>
      <c r="X33" s="81" t="s">
        <v>1479</v>
      </c>
    </row>
    <row r="34" spans="1:24" ht="203.25" customHeight="1">
      <c r="A34" s="9" t="s">
        <v>1480</v>
      </c>
      <c r="B34" s="80" t="s">
        <v>825</v>
      </c>
      <c r="C34" s="8" t="s">
        <v>134</v>
      </c>
      <c r="D34" s="5" t="s">
        <v>1481</v>
      </c>
      <c r="E34" s="15" t="s">
        <v>1215</v>
      </c>
      <c r="F34" s="9" t="s">
        <v>138</v>
      </c>
      <c r="G34" s="8" t="s">
        <v>132</v>
      </c>
      <c r="H34" s="8" t="s">
        <v>489</v>
      </c>
      <c r="I34" s="8" t="s">
        <v>285</v>
      </c>
      <c r="J34" s="8" t="s">
        <v>829</v>
      </c>
      <c r="K34" s="5" t="b">
        <v>1</v>
      </c>
      <c r="L34" s="5" t="b">
        <v>1</v>
      </c>
      <c r="M34" s="5" t="b">
        <v>1</v>
      </c>
      <c r="N34" s="5" t="b">
        <v>0</v>
      </c>
      <c r="O34" s="5" t="b">
        <v>1</v>
      </c>
      <c r="P34" s="5" t="b">
        <v>0</v>
      </c>
      <c r="Q34" s="5" t="b">
        <v>0</v>
      </c>
      <c r="R34" s="5" t="b">
        <v>0</v>
      </c>
      <c r="S34" s="8" t="s">
        <v>142</v>
      </c>
      <c r="T34" s="7" t="s">
        <v>1482</v>
      </c>
      <c r="U34" s="8" t="s">
        <v>139</v>
      </c>
      <c r="V34" s="81" t="s">
        <v>1483</v>
      </c>
      <c r="W34" s="81" t="s">
        <v>1483</v>
      </c>
      <c r="X34" s="81" t="s">
        <v>1483</v>
      </c>
    </row>
    <row r="35" spans="1:24" ht="86.25" customHeight="1">
      <c r="A35" s="9" t="s">
        <v>1484</v>
      </c>
      <c r="B35" s="32" t="s">
        <v>1485</v>
      </c>
      <c r="C35" s="8" t="s">
        <v>134</v>
      </c>
      <c r="D35" s="5" t="s">
        <v>1486</v>
      </c>
      <c r="E35" s="15" t="s">
        <v>1215</v>
      </c>
      <c r="F35" s="9" t="s">
        <v>138</v>
      </c>
      <c r="G35" s="8" t="s">
        <v>132</v>
      </c>
      <c r="H35" s="8" t="s">
        <v>489</v>
      </c>
      <c r="I35" s="8" t="s">
        <v>285</v>
      </c>
      <c r="J35" s="8" t="s">
        <v>1216</v>
      </c>
      <c r="K35" s="5" t="b">
        <v>1</v>
      </c>
      <c r="L35" s="5" t="b">
        <v>1</v>
      </c>
      <c r="M35" s="5" t="b">
        <v>1</v>
      </c>
      <c r="N35" s="5" t="b">
        <v>0</v>
      </c>
      <c r="O35" s="5" t="b">
        <v>1</v>
      </c>
      <c r="P35" s="5" t="b">
        <v>0</v>
      </c>
      <c r="Q35" s="5" t="b">
        <v>0</v>
      </c>
      <c r="R35" s="5" t="b">
        <v>0</v>
      </c>
      <c r="S35" s="8" t="s">
        <v>142</v>
      </c>
      <c r="T35" s="8" t="s">
        <v>1469</v>
      </c>
      <c r="U35" s="8" t="s">
        <v>139</v>
      </c>
      <c r="V35" s="81" t="s">
        <v>1487</v>
      </c>
      <c r="W35" s="81" t="s">
        <v>1487</v>
      </c>
      <c r="X35" s="81" t="s">
        <v>1487</v>
      </c>
    </row>
    <row r="36" spans="1:24" ht="90.6">
      <c r="A36" s="9" t="s">
        <v>1488</v>
      </c>
      <c r="B36" s="30" t="s">
        <v>1489</v>
      </c>
      <c r="C36" s="8" t="s">
        <v>134</v>
      </c>
      <c r="D36" s="5" t="s">
        <v>1486</v>
      </c>
      <c r="E36" s="15" t="s">
        <v>1215</v>
      </c>
      <c r="F36" s="9" t="s">
        <v>138</v>
      </c>
      <c r="G36" s="8" t="s">
        <v>132</v>
      </c>
      <c r="H36" s="8" t="s">
        <v>489</v>
      </c>
      <c r="I36" s="8" t="s">
        <v>285</v>
      </c>
      <c r="J36" s="8" t="s">
        <v>1216</v>
      </c>
      <c r="K36" s="5" t="b">
        <v>1</v>
      </c>
      <c r="L36" s="5" t="b">
        <v>1</v>
      </c>
      <c r="M36" s="5" t="b">
        <v>1</v>
      </c>
      <c r="N36" s="5" t="b">
        <v>0</v>
      </c>
      <c r="O36" s="5" t="b">
        <v>1</v>
      </c>
      <c r="P36" s="5" t="b">
        <v>0</v>
      </c>
      <c r="Q36" s="5" t="b">
        <v>0</v>
      </c>
      <c r="R36" s="5" t="b">
        <v>0</v>
      </c>
      <c r="S36" s="8" t="s">
        <v>142</v>
      </c>
      <c r="T36" s="8" t="s">
        <v>1469</v>
      </c>
      <c r="U36" s="8" t="s">
        <v>139</v>
      </c>
      <c r="V36" s="81" t="s">
        <v>1490</v>
      </c>
      <c r="W36" s="81" t="s">
        <v>1490</v>
      </c>
      <c r="X36" s="81" t="s">
        <v>1490</v>
      </c>
    </row>
    <row r="37" spans="1:24" ht="60">
      <c r="A37" s="9" t="s">
        <v>1491</v>
      </c>
      <c r="B37" s="32" t="s">
        <v>1492</v>
      </c>
      <c r="C37" s="8" t="s">
        <v>134</v>
      </c>
      <c r="D37" s="5" t="s">
        <v>1493</v>
      </c>
      <c r="E37" s="8" t="s">
        <v>1188</v>
      </c>
      <c r="F37" s="9" t="s">
        <v>1188</v>
      </c>
      <c r="G37" s="8" t="s">
        <v>132</v>
      </c>
      <c r="H37" s="8" t="s">
        <v>139</v>
      </c>
      <c r="I37" s="8" t="s">
        <v>402</v>
      </c>
      <c r="J37" s="8" t="s">
        <v>1494</v>
      </c>
      <c r="K37" s="5" t="b">
        <v>1</v>
      </c>
      <c r="L37" s="5" t="b">
        <v>1</v>
      </c>
      <c r="M37" s="5" t="b">
        <v>1</v>
      </c>
      <c r="N37" s="5" t="b">
        <v>1</v>
      </c>
      <c r="O37" s="5" t="b">
        <v>1</v>
      </c>
      <c r="P37" s="5" t="b">
        <v>1</v>
      </c>
      <c r="Q37" s="5" t="b">
        <v>0</v>
      </c>
      <c r="R37" s="5" t="b">
        <v>0</v>
      </c>
      <c r="S37" s="8" t="s">
        <v>1191</v>
      </c>
      <c r="T37" s="8" t="s">
        <v>724</v>
      </c>
      <c r="U37" s="8" t="s">
        <v>139</v>
      </c>
      <c r="V37" s="81" t="s">
        <v>1495</v>
      </c>
      <c r="W37" s="81" t="s">
        <v>1495</v>
      </c>
      <c r="X37" s="81" t="s">
        <v>1495</v>
      </c>
    </row>
    <row r="38" spans="1:24" ht="90.6">
      <c r="A38" s="9" t="s">
        <v>1496</v>
      </c>
      <c r="B38" s="30" t="s">
        <v>1497</v>
      </c>
      <c r="C38" s="8" t="s">
        <v>134</v>
      </c>
      <c r="D38" s="5" t="s">
        <v>1498</v>
      </c>
      <c r="E38" s="15" t="s">
        <v>1215</v>
      </c>
      <c r="F38" s="9" t="s">
        <v>138</v>
      </c>
      <c r="G38" s="8" t="s">
        <v>132</v>
      </c>
      <c r="H38" s="8" t="s">
        <v>139</v>
      </c>
      <c r="I38" s="8" t="s">
        <v>285</v>
      </c>
      <c r="J38" s="8" t="s">
        <v>1499</v>
      </c>
      <c r="K38" s="5" t="b">
        <v>1</v>
      </c>
      <c r="L38" s="5" t="b">
        <v>1</v>
      </c>
      <c r="M38" s="5" t="b">
        <v>1</v>
      </c>
      <c r="N38" s="5" t="b">
        <v>0</v>
      </c>
      <c r="O38" s="5" t="b">
        <v>1</v>
      </c>
      <c r="P38" s="5" t="b">
        <v>0</v>
      </c>
      <c r="Q38" s="5" t="b">
        <v>0</v>
      </c>
      <c r="R38" s="5" t="b">
        <v>0</v>
      </c>
      <c r="S38" s="8" t="s">
        <v>142</v>
      </c>
      <c r="T38" s="7" t="s">
        <v>1482</v>
      </c>
      <c r="U38" s="8" t="s">
        <v>139</v>
      </c>
      <c r="V38" s="81" t="s">
        <v>1500</v>
      </c>
      <c r="W38" s="81" t="s">
        <v>1500</v>
      </c>
      <c r="X38" s="81" t="s">
        <v>1500</v>
      </c>
    </row>
    <row r="39" spans="1:24" ht="75">
      <c r="A39" s="9" t="s">
        <v>1501</v>
      </c>
      <c r="B39" s="32" t="s">
        <v>1502</v>
      </c>
      <c r="C39" s="8" t="s">
        <v>134</v>
      </c>
      <c r="D39" s="5" t="s">
        <v>1503</v>
      </c>
      <c r="E39" s="8" t="s">
        <v>1279</v>
      </c>
      <c r="F39" s="9" t="s">
        <v>138</v>
      </c>
      <c r="G39" s="8" t="s">
        <v>139</v>
      </c>
      <c r="H39" s="8" t="s">
        <v>139</v>
      </c>
      <c r="I39" s="8" t="s">
        <v>143</v>
      </c>
      <c r="J39" s="8" t="s">
        <v>1504</v>
      </c>
      <c r="K39" s="5" t="b">
        <v>1</v>
      </c>
      <c r="L39" s="5" t="b">
        <v>1</v>
      </c>
      <c r="M39" s="5" t="b">
        <v>1</v>
      </c>
      <c r="N39" s="5" t="b">
        <v>0</v>
      </c>
      <c r="O39" s="5" t="b">
        <v>1</v>
      </c>
      <c r="P39" s="5" t="b">
        <v>0</v>
      </c>
      <c r="Q39" s="5" t="b">
        <v>0</v>
      </c>
      <c r="R39" s="5" t="b">
        <v>0</v>
      </c>
      <c r="S39" s="8" t="s">
        <v>142</v>
      </c>
      <c r="T39" s="8" t="s">
        <v>724</v>
      </c>
      <c r="U39" s="8" t="s">
        <v>139</v>
      </c>
      <c r="V39" s="81" t="s">
        <v>1505</v>
      </c>
      <c r="W39" s="81" t="s">
        <v>1505</v>
      </c>
      <c r="X39" s="81" t="s">
        <v>1505</v>
      </c>
    </row>
    <row r="40" spans="1:24" ht="105">
      <c r="A40" s="9" t="s">
        <v>1506</v>
      </c>
      <c r="B40" s="30" t="s">
        <v>1507</v>
      </c>
      <c r="C40" s="8" t="s">
        <v>134</v>
      </c>
      <c r="D40" s="5" t="s">
        <v>1508</v>
      </c>
      <c r="E40" s="7" t="s">
        <v>1509</v>
      </c>
      <c r="F40" s="9" t="s">
        <v>1346</v>
      </c>
      <c r="G40" s="8" t="s">
        <v>139</v>
      </c>
      <c r="H40" s="8" t="s">
        <v>139</v>
      </c>
      <c r="I40" s="8" t="s">
        <v>143</v>
      </c>
      <c r="J40" s="8" t="s">
        <v>241</v>
      </c>
      <c r="K40" s="5" t="b">
        <v>1</v>
      </c>
      <c r="L40" s="5" t="b">
        <v>1</v>
      </c>
      <c r="M40" s="5" t="b">
        <v>1</v>
      </c>
      <c r="N40" s="5" t="b">
        <v>0</v>
      </c>
      <c r="O40" s="5" t="b">
        <v>1</v>
      </c>
      <c r="P40" s="5" t="b">
        <v>0</v>
      </c>
      <c r="Q40" s="5" t="b">
        <v>1</v>
      </c>
      <c r="R40" s="5" t="b">
        <v>1</v>
      </c>
      <c r="S40" s="8" t="s">
        <v>142</v>
      </c>
      <c r="T40" s="8" t="s">
        <v>616</v>
      </c>
      <c r="U40" s="8" t="s">
        <v>139</v>
      </c>
      <c r="V40" s="81" t="s">
        <v>1510</v>
      </c>
      <c r="W40" s="81" t="s">
        <v>1510</v>
      </c>
      <c r="X40" s="81" t="s">
        <v>1510</v>
      </c>
    </row>
    <row r="41" spans="1:24" ht="75">
      <c r="A41" s="9" t="s">
        <v>1511</v>
      </c>
      <c r="B41" s="32" t="s">
        <v>1512</v>
      </c>
      <c r="C41" s="8" t="s">
        <v>134</v>
      </c>
      <c r="D41" s="6" t="s">
        <v>1513</v>
      </c>
      <c r="E41" s="7" t="s">
        <v>1514</v>
      </c>
      <c r="F41" s="9" t="s">
        <v>1346</v>
      </c>
      <c r="G41" s="8" t="s">
        <v>139</v>
      </c>
      <c r="H41" s="8" t="s">
        <v>139</v>
      </c>
      <c r="I41" s="8" t="s">
        <v>143</v>
      </c>
      <c r="J41" s="8" t="s">
        <v>1504</v>
      </c>
      <c r="K41" s="5" t="b">
        <v>1</v>
      </c>
      <c r="L41" s="5" t="b">
        <v>1</v>
      </c>
      <c r="M41" s="5" t="b">
        <v>1</v>
      </c>
      <c r="N41" s="5" t="b">
        <v>0</v>
      </c>
      <c r="O41" s="5" t="b">
        <v>1</v>
      </c>
      <c r="P41" s="5" t="b">
        <v>0</v>
      </c>
      <c r="Q41" s="5" t="b">
        <v>1</v>
      </c>
      <c r="R41" s="5" t="b">
        <v>1</v>
      </c>
      <c r="S41" s="8" t="s">
        <v>142</v>
      </c>
      <c r="T41" s="8" t="s">
        <v>724</v>
      </c>
      <c r="U41" s="8" t="s">
        <v>139</v>
      </c>
      <c r="V41" s="81" t="s">
        <v>1515</v>
      </c>
      <c r="W41" s="81" t="s">
        <v>1515</v>
      </c>
      <c r="X41" s="81" t="s">
        <v>1515</v>
      </c>
    </row>
    <row r="42" spans="1:24" ht="75">
      <c r="A42" s="9" t="s">
        <v>1516</v>
      </c>
      <c r="B42" s="30" t="s">
        <v>1517</v>
      </c>
      <c r="C42" s="8" t="s">
        <v>134</v>
      </c>
      <c r="D42" s="6" t="s">
        <v>1513</v>
      </c>
      <c r="E42" s="7" t="s">
        <v>1514</v>
      </c>
      <c r="F42" s="9" t="s">
        <v>1346</v>
      </c>
      <c r="G42" s="8" t="s">
        <v>139</v>
      </c>
      <c r="H42" s="8" t="s">
        <v>139</v>
      </c>
      <c r="I42" s="8" t="s">
        <v>143</v>
      </c>
      <c r="J42" s="8" t="s">
        <v>1504</v>
      </c>
      <c r="K42" s="5" t="b">
        <v>1</v>
      </c>
      <c r="L42" s="5" t="b">
        <v>1</v>
      </c>
      <c r="M42" s="5" t="b">
        <v>1</v>
      </c>
      <c r="N42" s="5" t="b">
        <v>0</v>
      </c>
      <c r="O42" s="5" t="b">
        <v>1</v>
      </c>
      <c r="P42" s="5" t="b">
        <v>0</v>
      </c>
      <c r="Q42" s="5" t="b">
        <v>1</v>
      </c>
      <c r="R42" s="5" t="b">
        <v>1</v>
      </c>
      <c r="S42" s="8" t="s">
        <v>142</v>
      </c>
      <c r="T42" s="8" t="s">
        <v>724</v>
      </c>
      <c r="U42" s="8" t="s">
        <v>139</v>
      </c>
      <c r="V42" s="81" t="s">
        <v>1518</v>
      </c>
      <c r="W42" s="81" t="s">
        <v>1518</v>
      </c>
      <c r="X42" s="81" t="s">
        <v>1518</v>
      </c>
    </row>
    <row r="43" spans="1:24" ht="120">
      <c r="A43" s="9" t="s">
        <v>1519</v>
      </c>
      <c r="B43" s="32" t="s">
        <v>1520</v>
      </c>
      <c r="C43" s="8" t="s">
        <v>134</v>
      </c>
      <c r="D43" s="6" t="s">
        <v>1513</v>
      </c>
      <c r="E43" s="7" t="s">
        <v>1514</v>
      </c>
      <c r="F43" s="9" t="s">
        <v>1346</v>
      </c>
      <c r="G43" s="8" t="s">
        <v>139</v>
      </c>
      <c r="H43" s="8" t="s">
        <v>139</v>
      </c>
      <c r="I43" s="8" t="s">
        <v>143</v>
      </c>
      <c r="J43" s="8" t="s">
        <v>1504</v>
      </c>
      <c r="K43" s="5" t="b">
        <v>1</v>
      </c>
      <c r="L43" s="5" t="b">
        <v>1</v>
      </c>
      <c r="M43" s="5" t="b">
        <v>1</v>
      </c>
      <c r="N43" s="5" t="b">
        <v>0</v>
      </c>
      <c r="O43" s="5" t="b">
        <v>1</v>
      </c>
      <c r="P43" s="5" t="b">
        <v>0</v>
      </c>
      <c r="Q43" s="5" t="b">
        <v>1</v>
      </c>
      <c r="R43" s="5" t="b">
        <v>1</v>
      </c>
      <c r="S43" s="8" t="s">
        <v>142</v>
      </c>
      <c r="T43" s="8" t="s">
        <v>724</v>
      </c>
      <c r="U43" s="8" t="s">
        <v>139</v>
      </c>
      <c r="V43" s="81" t="s">
        <v>1521</v>
      </c>
      <c r="W43" s="81" t="s">
        <v>1521</v>
      </c>
      <c r="X43" s="81" t="s">
        <v>1521</v>
      </c>
    </row>
    <row r="44" spans="1:24" ht="165">
      <c r="A44" s="9" t="s">
        <v>1522</v>
      </c>
      <c r="B44" s="30" t="s">
        <v>1523</v>
      </c>
      <c r="C44" s="8" t="s">
        <v>134</v>
      </c>
      <c r="D44" s="5" t="s">
        <v>1524</v>
      </c>
      <c r="E44" s="8" t="s">
        <v>1525</v>
      </c>
      <c r="F44" s="9" t="s">
        <v>1346</v>
      </c>
      <c r="G44" s="8" t="s">
        <v>132</v>
      </c>
      <c r="H44" s="8" t="s">
        <v>489</v>
      </c>
      <c r="I44" s="8" t="s">
        <v>143</v>
      </c>
      <c r="J44" s="8" t="s">
        <v>241</v>
      </c>
      <c r="K44" s="5" t="b">
        <v>1</v>
      </c>
      <c r="L44" s="5" t="b">
        <v>1</v>
      </c>
      <c r="M44" s="5" t="b">
        <v>1</v>
      </c>
      <c r="N44" s="5" t="b">
        <v>0</v>
      </c>
      <c r="O44" s="5" t="b">
        <v>1</v>
      </c>
      <c r="P44" s="5" t="b">
        <v>0</v>
      </c>
      <c r="Q44" s="5" t="b">
        <v>1</v>
      </c>
      <c r="R44" s="5" t="b">
        <v>1</v>
      </c>
      <c r="S44" s="8" t="s">
        <v>142</v>
      </c>
      <c r="T44" s="8" t="s">
        <v>724</v>
      </c>
      <c r="U44" s="8" t="s">
        <v>139</v>
      </c>
      <c r="V44" s="81" t="s">
        <v>1526</v>
      </c>
      <c r="W44" s="81" t="s">
        <v>1526</v>
      </c>
      <c r="X44" s="81" t="s">
        <v>1526</v>
      </c>
    </row>
    <row r="45" spans="1:24" ht="165">
      <c r="A45" s="9" t="s">
        <v>1527</v>
      </c>
      <c r="B45" s="32" t="s">
        <v>1528</v>
      </c>
      <c r="C45" s="8" t="s">
        <v>134</v>
      </c>
      <c r="D45" s="5" t="s">
        <v>1524</v>
      </c>
      <c r="E45" s="8" t="s">
        <v>1529</v>
      </c>
      <c r="F45" s="9" t="s">
        <v>1346</v>
      </c>
      <c r="G45" s="8" t="s">
        <v>139</v>
      </c>
      <c r="H45" s="8" t="s">
        <v>489</v>
      </c>
      <c r="I45" s="8" t="s">
        <v>143</v>
      </c>
      <c r="J45" s="8" t="s">
        <v>1504</v>
      </c>
      <c r="K45" s="5" t="b">
        <v>1</v>
      </c>
      <c r="L45" s="5" t="b">
        <v>1</v>
      </c>
      <c r="M45" s="5" t="b">
        <v>1</v>
      </c>
      <c r="N45" s="5" t="b">
        <v>0</v>
      </c>
      <c r="O45" s="5" t="b">
        <v>1</v>
      </c>
      <c r="P45" s="5" t="b">
        <v>0</v>
      </c>
      <c r="Q45" s="5" t="b">
        <v>1</v>
      </c>
      <c r="R45" s="5" t="b">
        <v>1</v>
      </c>
      <c r="S45" s="8" t="s">
        <v>142</v>
      </c>
      <c r="T45" s="8" t="s">
        <v>724</v>
      </c>
      <c r="U45" s="8" t="s">
        <v>139</v>
      </c>
      <c r="V45" s="81" t="s">
        <v>1530</v>
      </c>
      <c r="W45" s="81" t="s">
        <v>1530</v>
      </c>
      <c r="X45" s="81" t="s">
        <v>1530</v>
      </c>
    </row>
    <row r="46" spans="1:24" ht="120">
      <c r="A46" s="9" t="s">
        <v>1531</v>
      </c>
      <c r="B46" s="30" t="s">
        <v>1532</v>
      </c>
      <c r="C46" s="8" t="s">
        <v>134</v>
      </c>
      <c r="D46" s="8" t="s">
        <v>1533</v>
      </c>
      <c r="E46" s="8" t="s">
        <v>1188</v>
      </c>
      <c r="F46" s="9" t="s">
        <v>1188</v>
      </c>
      <c r="G46" s="8" t="s">
        <v>139</v>
      </c>
      <c r="H46" s="8" t="s">
        <v>139</v>
      </c>
      <c r="I46" s="8" t="s">
        <v>143</v>
      </c>
      <c r="J46" s="8" t="s">
        <v>241</v>
      </c>
      <c r="K46" s="5" t="b">
        <v>1</v>
      </c>
      <c r="L46" s="5" t="b">
        <v>1</v>
      </c>
      <c r="M46" s="5" t="b">
        <v>1</v>
      </c>
      <c r="N46" s="5" t="b">
        <v>1</v>
      </c>
      <c r="O46" s="5" t="b">
        <v>1</v>
      </c>
      <c r="P46" s="5" t="b">
        <v>1</v>
      </c>
      <c r="Q46" s="5" t="b">
        <v>0</v>
      </c>
      <c r="R46" s="5" t="b">
        <v>0</v>
      </c>
      <c r="S46" s="8" t="s">
        <v>1191</v>
      </c>
      <c r="T46" s="8" t="s">
        <v>724</v>
      </c>
      <c r="U46" s="8" t="s">
        <v>139</v>
      </c>
      <c r="V46" s="81" t="s">
        <v>1534</v>
      </c>
      <c r="W46" s="81" t="s">
        <v>1534</v>
      </c>
      <c r="X46" s="81" t="s">
        <v>1534</v>
      </c>
    </row>
    <row r="47" spans="1:24" ht="75">
      <c r="A47" s="9" t="s">
        <v>1535</v>
      </c>
      <c r="B47" s="32" t="s">
        <v>1536</v>
      </c>
      <c r="C47" s="8" t="s">
        <v>134</v>
      </c>
      <c r="D47" s="5" t="s">
        <v>1537</v>
      </c>
      <c r="E47" s="9" t="s">
        <v>1538</v>
      </c>
      <c r="F47" s="9" t="s">
        <v>1188</v>
      </c>
      <c r="G47" s="8" t="s">
        <v>139</v>
      </c>
      <c r="H47" s="8" t="s">
        <v>1539</v>
      </c>
      <c r="I47" s="8" t="s">
        <v>143</v>
      </c>
      <c r="J47" s="8" t="s">
        <v>263</v>
      </c>
      <c r="K47" s="5" t="b">
        <v>1</v>
      </c>
      <c r="L47" s="5" t="b">
        <v>1</v>
      </c>
      <c r="M47" s="5" t="b">
        <v>1</v>
      </c>
      <c r="N47" s="5" t="b">
        <v>1</v>
      </c>
      <c r="O47" s="5" t="b">
        <v>1</v>
      </c>
      <c r="P47" s="5" t="b">
        <v>1</v>
      </c>
      <c r="Q47" s="5" t="b">
        <v>0</v>
      </c>
      <c r="R47" s="5" t="b">
        <v>0</v>
      </c>
      <c r="S47" s="8" t="s">
        <v>1540</v>
      </c>
      <c r="T47" s="8" t="s">
        <v>724</v>
      </c>
      <c r="U47" s="8" t="s">
        <v>139</v>
      </c>
      <c r="V47" s="81" t="s">
        <v>1541</v>
      </c>
      <c r="W47" s="81" t="s">
        <v>1541</v>
      </c>
      <c r="X47" s="81" t="s">
        <v>1541</v>
      </c>
    </row>
    <row r="48" spans="1:24" ht="90">
      <c r="A48" s="9" t="s">
        <v>1542</v>
      </c>
      <c r="B48" s="30" t="s">
        <v>1543</v>
      </c>
      <c r="C48" s="8" t="s">
        <v>134</v>
      </c>
      <c r="D48" s="9" t="s">
        <v>1544</v>
      </c>
      <c r="E48" s="8" t="s">
        <v>1529</v>
      </c>
      <c r="F48" s="9" t="s">
        <v>1346</v>
      </c>
      <c r="G48" s="8" t="s">
        <v>139</v>
      </c>
      <c r="H48" s="8" t="s">
        <v>139</v>
      </c>
      <c r="I48" s="8" t="s">
        <v>143</v>
      </c>
      <c r="J48" s="8" t="s">
        <v>263</v>
      </c>
      <c r="K48" s="5" t="b">
        <v>1</v>
      </c>
      <c r="L48" s="5" t="b">
        <v>1</v>
      </c>
      <c r="M48" s="5" t="b">
        <v>1</v>
      </c>
      <c r="N48" s="5" t="b">
        <v>0</v>
      </c>
      <c r="O48" s="5" t="b">
        <v>1</v>
      </c>
      <c r="P48" s="5" t="b">
        <v>0</v>
      </c>
      <c r="Q48" s="5" t="b">
        <v>1</v>
      </c>
      <c r="R48" s="5" t="b">
        <v>1</v>
      </c>
      <c r="S48" s="8" t="s">
        <v>1545</v>
      </c>
      <c r="T48" s="8" t="s">
        <v>724</v>
      </c>
      <c r="U48" s="8" t="s">
        <v>139</v>
      </c>
      <c r="V48" s="81" t="s">
        <v>1546</v>
      </c>
      <c r="W48" s="81" t="s">
        <v>1546</v>
      </c>
      <c r="X48" s="81" t="s">
        <v>1546</v>
      </c>
    </row>
    <row r="49" spans="1:24" ht="90">
      <c r="A49" s="9" t="s">
        <v>1547</v>
      </c>
      <c r="B49" s="32" t="s">
        <v>1548</v>
      </c>
      <c r="C49" s="8" t="s">
        <v>134</v>
      </c>
      <c r="D49" s="9" t="s">
        <v>1544</v>
      </c>
      <c r="E49" s="8" t="s">
        <v>1529</v>
      </c>
      <c r="F49" s="9" t="s">
        <v>1346</v>
      </c>
      <c r="G49" s="8" t="s">
        <v>139</v>
      </c>
      <c r="H49" s="8" t="s">
        <v>139</v>
      </c>
      <c r="I49" s="8" t="s">
        <v>143</v>
      </c>
      <c r="J49" s="8" t="s">
        <v>263</v>
      </c>
      <c r="K49" s="5" t="b">
        <v>1</v>
      </c>
      <c r="L49" s="5" t="b">
        <v>1</v>
      </c>
      <c r="M49" s="5" t="b">
        <v>1</v>
      </c>
      <c r="N49" s="5" t="b">
        <v>0</v>
      </c>
      <c r="O49" s="5" t="b">
        <v>1</v>
      </c>
      <c r="P49" s="5" t="b">
        <v>0</v>
      </c>
      <c r="Q49" s="5" t="b">
        <v>1</v>
      </c>
      <c r="R49" s="5" t="b">
        <v>1</v>
      </c>
      <c r="S49" s="8" t="s">
        <v>1549</v>
      </c>
      <c r="T49" s="8" t="s">
        <v>724</v>
      </c>
      <c r="U49" s="8" t="s">
        <v>139</v>
      </c>
      <c r="V49" s="81" t="s">
        <v>1550</v>
      </c>
      <c r="W49" s="81" t="s">
        <v>1550</v>
      </c>
      <c r="X49" s="81" t="s">
        <v>1550</v>
      </c>
    </row>
    <row r="50" spans="1:24" ht="75">
      <c r="A50" s="68" t="s">
        <v>1551</v>
      </c>
      <c r="B50" s="30" t="s">
        <v>1552</v>
      </c>
      <c r="C50" s="8" t="s">
        <v>134</v>
      </c>
      <c r="D50" s="29" t="s">
        <v>1211</v>
      </c>
      <c r="E50" s="7" t="s">
        <v>1514</v>
      </c>
      <c r="F50" s="9" t="s">
        <v>1346</v>
      </c>
      <c r="G50" s="8" t="s">
        <v>139</v>
      </c>
      <c r="H50" s="8" t="s">
        <v>139</v>
      </c>
      <c r="I50" s="8" t="s">
        <v>143</v>
      </c>
      <c r="J50" s="8" t="s">
        <v>1504</v>
      </c>
      <c r="K50" s="5" t="b">
        <v>1</v>
      </c>
      <c r="L50" s="5" t="b">
        <v>1</v>
      </c>
      <c r="M50" s="5" t="b">
        <v>1</v>
      </c>
      <c r="N50" s="5" t="b">
        <v>0</v>
      </c>
      <c r="O50" s="5" t="b">
        <v>1</v>
      </c>
      <c r="P50" s="5" t="b">
        <v>0</v>
      </c>
      <c r="Q50" s="5" t="b">
        <v>1</v>
      </c>
      <c r="R50" s="5" t="b">
        <v>1</v>
      </c>
      <c r="S50" s="8" t="s">
        <v>142</v>
      </c>
      <c r="T50" s="8" t="s">
        <v>724</v>
      </c>
      <c r="U50" s="8" t="s">
        <v>139</v>
      </c>
      <c r="V50" s="81" t="s">
        <v>1553</v>
      </c>
      <c r="W50" s="81" t="s">
        <v>1553</v>
      </c>
      <c r="X50" s="81" t="s">
        <v>1553</v>
      </c>
    </row>
    <row r="51" spans="1:24" ht="138.4" customHeight="1">
      <c r="A51" s="68" t="s">
        <v>1554</v>
      </c>
      <c r="B51" s="32" t="s">
        <v>1555</v>
      </c>
      <c r="C51" s="8" t="s">
        <v>134</v>
      </c>
      <c r="D51" s="5" t="s">
        <v>1556</v>
      </c>
      <c r="E51" s="15" t="s">
        <v>1215</v>
      </c>
      <c r="F51" s="9" t="s">
        <v>138</v>
      </c>
      <c r="G51" s="8" t="s">
        <v>132</v>
      </c>
      <c r="H51" s="8" t="s">
        <v>489</v>
      </c>
      <c r="I51" s="8" t="s">
        <v>1557</v>
      </c>
      <c r="J51" s="8" t="s">
        <v>1499</v>
      </c>
      <c r="K51" s="5" t="b">
        <v>1</v>
      </c>
      <c r="L51" s="5" t="b">
        <v>1</v>
      </c>
      <c r="M51" s="5" t="b">
        <v>1</v>
      </c>
      <c r="N51" s="5" t="b">
        <v>0</v>
      </c>
      <c r="O51" s="5" t="b">
        <v>1</v>
      </c>
      <c r="P51" s="5" t="b">
        <v>0</v>
      </c>
      <c r="Q51" s="5" t="b">
        <v>0</v>
      </c>
      <c r="R51" s="5" t="b">
        <v>0</v>
      </c>
      <c r="S51" s="8" t="s">
        <v>142</v>
      </c>
      <c r="T51" s="8" t="s">
        <v>1558</v>
      </c>
      <c r="U51" s="8" t="s">
        <v>139</v>
      </c>
      <c r="V51" s="81" t="s">
        <v>1559</v>
      </c>
      <c r="W51" s="81" t="s">
        <v>1559</v>
      </c>
      <c r="X51" s="81" t="s">
        <v>1559</v>
      </c>
    </row>
  </sheetData>
  <autoFilter ref="A1:U51" xr:uid="{3E894D98-53E2-4603-A451-EAA2C10EDC6E}"/>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D08A-6B52-42F5-9750-4DE06537269D}">
  <sheetPr>
    <tabColor rgb="FFFFFF00"/>
  </sheetPr>
  <dimension ref="A1:X52"/>
  <sheetViews>
    <sheetView topLeftCell="B1" zoomScale="70" zoomScaleNormal="70" workbookViewId="0" xr3:uid="{4F707ED0-7E1F-5C57-B6F4-B37711CE0403}">
      <pane xSplit="2" ySplit="1" topLeftCell="D47" activePane="bottomRight" state="frozen"/>
      <selection pane="bottomRight" activeCell="F51" sqref="F51"/>
      <selection pane="bottomLeft" activeCell="B2" sqref="B2"/>
      <selection pane="topRight" activeCell="D1" sqref="D1"/>
    </sheetView>
  </sheetViews>
  <sheetFormatPr defaultColWidth="8.88671875" defaultRowHeight="15"/>
  <cols>
    <col min="1" max="1" width="66.5546875" style="5" hidden="1" customWidth="1"/>
    <col min="2" max="2" width="14" style="5" customWidth="1"/>
    <col min="3" max="3" width="23.77734375" style="5" customWidth="1"/>
    <col min="4" max="4" width="14" style="5" customWidth="1"/>
    <col min="5" max="5" width="33.33203125" style="5" customWidth="1"/>
    <col min="6" max="6" width="36.88671875" style="5" customWidth="1"/>
    <col min="7" max="7" width="23.33203125" style="5" customWidth="1"/>
    <col min="8" max="8" width="13" style="5" customWidth="1"/>
    <col min="9" max="9" width="11.77734375" style="5" customWidth="1"/>
    <col min="10" max="10" width="10.44140625" style="5" customWidth="1"/>
    <col min="11" max="11" width="25.21875" style="5" customWidth="1"/>
    <col min="12" max="12" width="22.33203125" style="5" customWidth="1"/>
    <col min="13" max="20" width="8.5546875" style="5" customWidth="1"/>
    <col min="21" max="21" width="28" style="5" customWidth="1"/>
    <col min="22" max="22" width="33.109375" style="5" customWidth="1"/>
    <col min="23" max="23" width="17.5546875" style="5" customWidth="1"/>
    <col min="24" max="24" width="34.44140625" style="5" customWidth="1"/>
    <col min="25" max="16384" width="8.88671875" style="5"/>
  </cols>
  <sheetData>
    <row r="1" spans="1:24" ht="100.9">
      <c r="A1" s="31" t="s">
        <v>0</v>
      </c>
      <c r="B1" s="36" t="s">
        <v>54</v>
      </c>
      <c r="C1" s="36" t="s">
        <v>55</v>
      </c>
      <c r="D1" s="36" t="s">
        <v>56</v>
      </c>
      <c r="E1" s="36" t="s">
        <v>57</v>
      </c>
      <c r="F1" s="37" t="s">
        <v>1560</v>
      </c>
      <c r="G1" s="36" t="s">
        <v>58</v>
      </c>
      <c r="H1" s="36" t="s">
        <v>59</v>
      </c>
      <c r="I1" s="36" t="s">
        <v>60</v>
      </c>
      <c r="J1" s="36" t="s">
        <v>62</v>
      </c>
      <c r="K1" s="36" t="s">
        <v>107</v>
      </c>
      <c r="L1" s="36" t="s">
        <v>65</v>
      </c>
      <c r="M1" s="2" t="s">
        <v>66</v>
      </c>
      <c r="N1" s="2" t="s">
        <v>67</v>
      </c>
      <c r="O1" s="2" t="s">
        <v>68</v>
      </c>
      <c r="P1" s="2" t="s">
        <v>69</v>
      </c>
      <c r="Q1" s="2" t="s">
        <v>70</v>
      </c>
      <c r="R1" s="2" t="s">
        <v>71</v>
      </c>
      <c r="S1" s="2" t="s">
        <v>72</v>
      </c>
      <c r="T1" s="2" t="s">
        <v>73</v>
      </c>
      <c r="U1" s="36" t="s">
        <v>74</v>
      </c>
      <c r="V1" s="36" t="s">
        <v>75</v>
      </c>
      <c r="W1" s="36" t="s">
        <v>76</v>
      </c>
      <c r="X1" s="36" t="s">
        <v>100</v>
      </c>
    </row>
    <row r="2" spans="1:24" ht="60">
      <c r="A2" s="51"/>
      <c r="B2" s="9" t="s">
        <v>1343</v>
      </c>
      <c r="C2" s="9" t="s">
        <v>1561</v>
      </c>
      <c r="D2" s="8" t="s">
        <v>134</v>
      </c>
      <c r="E2" s="9" t="s">
        <v>1562</v>
      </c>
      <c r="F2" s="5" t="s">
        <v>1344</v>
      </c>
      <c r="G2" s="8" t="s">
        <v>1563</v>
      </c>
      <c r="H2" s="9" t="s">
        <v>1346</v>
      </c>
      <c r="I2" s="8" t="s">
        <v>139</v>
      </c>
      <c r="J2" s="8" t="s">
        <v>139</v>
      </c>
      <c r="K2" s="8" t="s">
        <v>143</v>
      </c>
      <c r="L2" s="8" t="s">
        <v>1347</v>
      </c>
      <c r="M2" s="5" t="b">
        <v>1</v>
      </c>
      <c r="N2" s="5" t="b">
        <v>1</v>
      </c>
      <c r="O2" s="5" t="b">
        <v>1</v>
      </c>
      <c r="P2" s="5" t="b">
        <v>0</v>
      </c>
      <c r="Q2" s="5" t="b">
        <v>1</v>
      </c>
      <c r="R2" s="5" t="b">
        <v>0</v>
      </c>
      <c r="S2" s="5" t="b">
        <v>1</v>
      </c>
      <c r="T2" s="5" t="b">
        <v>1</v>
      </c>
      <c r="U2" s="8" t="s">
        <v>142</v>
      </c>
      <c r="V2" s="8" t="s">
        <v>724</v>
      </c>
      <c r="W2" s="8" t="s">
        <v>139</v>
      </c>
      <c r="X2" s="35" t="s">
        <v>405</v>
      </c>
    </row>
    <row r="3" spans="1:24" ht="38.65" customHeight="1">
      <c r="A3" s="51"/>
      <c r="B3" s="9" t="s">
        <v>1350</v>
      </c>
      <c r="C3" s="9" t="s">
        <v>1564</v>
      </c>
      <c r="D3" s="8" t="s">
        <v>134</v>
      </c>
      <c r="E3" s="9" t="s">
        <v>1565</v>
      </c>
      <c r="F3" s="5" t="s">
        <v>1351</v>
      </c>
      <c r="G3" s="8" t="s">
        <v>1563</v>
      </c>
      <c r="H3" s="9" t="s">
        <v>1346</v>
      </c>
      <c r="I3" s="8" t="s">
        <v>139</v>
      </c>
      <c r="J3" s="8" t="s">
        <v>489</v>
      </c>
      <c r="K3" s="9" t="s">
        <v>1566</v>
      </c>
      <c r="L3" s="8" t="s">
        <v>1353</v>
      </c>
      <c r="M3" s="5" t="b">
        <v>1</v>
      </c>
      <c r="N3" s="5" t="b">
        <v>1</v>
      </c>
      <c r="O3" s="5" t="b">
        <v>1</v>
      </c>
      <c r="P3" s="5" t="b">
        <v>0</v>
      </c>
      <c r="Q3" s="5" t="b">
        <v>1</v>
      </c>
      <c r="R3" s="5" t="b">
        <v>0</v>
      </c>
      <c r="S3" s="5" t="b">
        <v>1</v>
      </c>
      <c r="T3" s="5" t="b">
        <v>1</v>
      </c>
      <c r="U3" s="8" t="s">
        <v>142</v>
      </c>
      <c r="V3" s="8" t="s">
        <v>724</v>
      </c>
      <c r="W3" s="8" t="s">
        <v>139</v>
      </c>
      <c r="X3" s="9" t="s">
        <v>1567</v>
      </c>
    </row>
    <row r="4" spans="1:24" ht="135.6">
      <c r="A4" s="51"/>
      <c r="B4" s="9" t="s">
        <v>1356</v>
      </c>
      <c r="C4" s="9" t="s">
        <v>1568</v>
      </c>
      <c r="D4" s="8" t="s">
        <v>134</v>
      </c>
      <c r="E4" s="9" t="s">
        <v>1569</v>
      </c>
      <c r="F4" s="5" t="s">
        <v>1357</v>
      </c>
      <c r="G4" s="15" t="s">
        <v>1358</v>
      </c>
      <c r="H4" s="9" t="s">
        <v>138</v>
      </c>
      <c r="I4" s="8" t="s">
        <v>139</v>
      </c>
      <c r="J4" s="8" t="s">
        <v>139</v>
      </c>
      <c r="K4" s="8" t="s">
        <v>139</v>
      </c>
      <c r="L4" s="8" t="s">
        <v>1353</v>
      </c>
      <c r="M4" s="5" t="b">
        <v>1</v>
      </c>
      <c r="N4" s="5" t="b">
        <v>1</v>
      </c>
      <c r="O4" s="5" t="b">
        <v>1</v>
      </c>
      <c r="P4" s="5" t="b">
        <v>0</v>
      </c>
      <c r="Q4" s="5" t="b">
        <v>1</v>
      </c>
      <c r="R4" s="5" t="b">
        <v>0</v>
      </c>
      <c r="S4" s="5" t="b">
        <v>0</v>
      </c>
      <c r="T4" s="5" t="b">
        <v>0</v>
      </c>
      <c r="U4" s="8" t="s">
        <v>142</v>
      </c>
      <c r="V4" s="8" t="s">
        <v>1359</v>
      </c>
      <c r="W4" s="8" t="s">
        <v>139</v>
      </c>
      <c r="X4" s="35" t="s">
        <v>1570</v>
      </c>
    </row>
    <row r="5" spans="1:24" ht="67.5" customHeight="1">
      <c r="A5" s="51"/>
      <c r="B5" s="9" t="s">
        <v>1362</v>
      </c>
      <c r="C5" s="9" t="s">
        <v>1571</v>
      </c>
      <c r="D5" s="8" t="s">
        <v>134</v>
      </c>
      <c r="E5" s="9" t="s">
        <v>1572</v>
      </c>
      <c r="F5" s="5" t="s">
        <v>1363</v>
      </c>
      <c r="G5" s="15" t="s">
        <v>1215</v>
      </c>
      <c r="H5" s="9" t="s">
        <v>138</v>
      </c>
      <c r="I5" s="8" t="s">
        <v>132</v>
      </c>
      <c r="J5" s="8" t="s">
        <v>139</v>
      </c>
      <c r="K5" s="8" t="s">
        <v>139</v>
      </c>
      <c r="L5" s="8" t="s">
        <v>1353</v>
      </c>
      <c r="M5" s="5" t="b">
        <v>1</v>
      </c>
      <c r="N5" s="5" t="b">
        <v>1</v>
      </c>
      <c r="O5" s="5" t="b">
        <v>1</v>
      </c>
      <c r="P5" s="5" t="b">
        <v>0</v>
      </c>
      <c r="Q5" s="5" t="b">
        <v>1</v>
      </c>
      <c r="R5" s="5" t="b">
        <v>0</v>
      </c>
      <c r="S5" s="5" t="b">
        <v>0</v>
      </c>
      <c r="T5" s="5" t="b">
        <v>0</v>
      </c>
      <c r="U5" s="8" t="s">
        <v>142</v>
      </c>
      <c r="V5" s="8" t="s">
        <v>1364</v>
      </c>
      <c r="W5" s="8" t="s">
        <v>139</v>
      </c>
      <c r="X5" s="35" t="s">
        <v>1573</v>
      </c>
    </row>
    <row r="6" spans="1:24" ht="101.25" customHeight="1">
      <c r="A6" s="51"/>
      <c r="B6" s="9" t="s">
        <v>1367</v>
      </c>
      <c r="C6" s="9" t="s">
        <v>1574</v>
      </c>
      <c r="D6" s="8" t="s">
        <v>134</v>
      </c>
      <c r="E6" s="9" t="s">
        <v>1575</v>
      </c>
      <c r="F6" s="5" t="s">
        <v>1368</v>
      </c>
      <c r="G6" s="15" t="s">
        <v>1215</v>
      </c>
      <c r="H6" s="9" t="s">
        <v>138</v>
      </c>
      <c r="I6" s="8" t="s">
        <v>132</v>
      </c>
      <c r="J6" s="8" t="s">
        <v>139</v>
      </c>
      <c r="K6" s="8" t="s">
        <v>139</v>
      </c>
      <c r="L6" s="8" t="s">
        <v>1353</v>
      </c>
      <c r="M6" s="5" t="b">
        <v>1</v>
      </c>
      <c r="N6" s="5" t="b">
        <v>1</v>
      </c>
      <c r="O6" s="5" t="b">
        <v>1</v>
      </c>
      <c r="P6" s="5" t="b">
        <v>0</v>
      </c>
      <c r="Q6" s="5" t="b">
        <v>1</v>
      </c>
      <c r="R6" s="5" t="b">
        <v>0</v>
      </c>
      <c r="S6" s="5" t="b">
        <v>0</v>
      </c>
      <c r="T6" s="5" t="b">
        <v>0</v>
      </c>
      <c r="U6" s="8" t="s">
        <v>142</v>
      </c>
      <c r="V6" s="8" t="s">
        <v>1369</v>
      </c>
      <c r="W6" s="8" t="s">
        <v>139</v>
      </c>
      <c r="X6" s="9" t="s">
        <v>1576</v>
      </c>
    </row>
    <row r="7" spans="1:24" ht="129" customHeight="1">
      <c r="A7" s="51"/>
      <c r="B7" s="9" t="s">
        <v>1372</v>
      </c>
      <c r="C7" s="9" t="s">
        <v>1577</v>
      </c>
      <c r="D7" s="8" t="s">
        <v>134</v>
      </c>
      <c r="E7" s="8" t="s">
        <v>1578</v>
      </c>
      <c r="F7" s="5" t="s">
        <v>1373</v>
      </c>
      <c r="G7" s="15" t="s">
        <v>1215</v>
      </c>
      <c r="H7" s="9" t="s">
        <v>138</v>
      </c>
      <c r="I7" s="8" t="s">
        <v>139</v>
      </c>
      <c r="J7" s="8" t="s">
        <v>139</v>
      </c>
      <c r="K7" s="8" t="s">
        <v>139</v>
      </c>
      <c r="L7" s="8" t="s">
        <v>1374</v>
      </c>
      <c r="M7" s="5" t="b">
        <v>1</v>
      </c>
      <c r="N7" s="5" t="b">
        <v>1</v>
      </c>
      <c r="O7" s="5" t="b">
        <v>1</v>
      </c>
      <c r="P7" s="5" t="b">
        <v>0</v>
      </c>
      <c r="Q7" s="5" t="b">
        <v>1</v>
      </c>
      <c r="R7" s="5" t="b">
        <v>0</v>
      </c>
      <c r="S7" s="5" t="b">
        <v>0</v>
      </c>
      <c r="T7" s="5" t="b">
        <v>0</v>
      </c>
      <c r="U7" s="8" t="s">
        <v>142</v>
      </c>
      <c r="V7" s="8" t="s">
        <v>1375</v>
      </c>
      <c r="W7" s="8" t="s">
        <v>139</v>
      </c>
      <c r="X7" s="9" t="s">
        <v>1579</v>
      </c>
    </row>
    <row r="8" spans="1:24" ht="78.75" customHeight="1">
      <c r="A8" s="51"/>
      <c r="B8" s="9" t="s">
        <v>1378</v>
      </c>
      <c r="C8" s="9" t="s">
        <v>1580</v>
      </c>
      <c r="D8" s="8" t="s">
        <v>134</v>
      </c>
      <c r="E8" s="8" t="s">
        <v>1581</v>
      </c>
      <c r="F8" s="5" t="s">
        <v>1379</v>
      </c>
      <c r="G8" s="8" t="s">
        <v>1279</v>
      </c>
      <c r="H8" s="9" t="s">
        <v>138</v>
      </c>
      <c r="I8" s="8" t="s">
        <v>139</v>
      </c>
      <c r="J8" s="8" t="s">
        <v>139</v>
      </c>
      <c r="K8" s="8" t="s">
        <v>139</v>
      </c>
      <c r="L8" s="8" t="s">
        <v>1374</v>
      </c>
      <c r="M8" s="5" t="b">
        <v>1</v>
      </c>
      <c r="N8" s="5" t="b">
        <v>1</v>
      </c>
      <c r="O8" s="5" t="b">
        <v>1</v>
      </c>
      <c r="P8" s="5" t="b">
        <v>0</v>
      </c>
      <c r="Q8" s="5" t="b">
        <v>1</v>
      </c>
      <c r="R8" s="5" t="b">
        <v>0</v>
      </c>
      <c r="S8" s="5" t="b">
        <v>0</v>
      </c>
      <c r="T8" s="5" t="b">
        <v>0</v>
      </c>
      <c r="U8" s="8" t="s">
        <v>142</v>
      </c>
      <c r="V8" s="8" t="s">
        <v>1380</v>
      </c>
      <c r="W8" s="8" t="s">
        <v>139</v>
      </c>
      <c r="X8" s="9" t="s">
        <v>1579</v>
      </c>
    </row>
    <row r="9" spans="1:24" ht="84" customHeight="1">
      <c r="A9" s="51"/>
      <c r="B9" s="9" t="s">
        <v>1383</v>
      </c>
      <c r="C9" s="9" t="s">
        <v>1582</v>
      </c>
      <c r="D9" s="8" t="s">
        <v>134</v>
      </c>
      <c r="E9" s="8" t="s">
        <v>1581</v>
      </c>
      <c r="F9" s="5" t="s">
        <v>1379</v>
      </c>
      <c r="G9" s="8" t="s">
        <v>1279</v>
      </c>
      <c r="H9" s="9" t="s">
        <v>138</v>
      </c>
      <c r="I9" s="8" t="s">
        <v>139</v>
      </c>
      <c r="J9" s="8" t="s">
        <v>139</v>
      </c>
      <c r="K9" s="8" t="s">
        <v>139</v>
      </c>
      <c r="L9" s="8" t="s">
        <v>1374</v>
      </c>
      <c r="M9" s="5" t="b">
        <v>1</v>
      </c>
      <c r="N9" s="5" t="b">
        <v>1</v>
      </c>
      <c r="O9" s="5" t="b">
        <v>1</v>
      </c>
      <c r="P9" s="5" t="b">
        <v>0</v>
      </c>
      <c r="Q9" s="5" t="b">
        <v>1</v>
      </c>
      <c r="R9" s="5" t="b">
        <v>0</v>
      </c>
      <c r="S9" s="5" t="b">
        <v>0</v>
      </c>
      <c r="T9" s="5" t="b">
        <v>0</v>
      </c>
      <c r="U9" s="8" t="s">
        <v>142</v>
      </c>
      <c r="V9" s="8" t="s">
        <v>1380</v>
      </c>
      <c r="W9" s="8" t="s">
        <v>139</v>
      </c>
      <c r="X9" s="9" t="s">
        <v>1579</v>
      </c>
    </row>
    <row r="10" spans="1:24" ht="111.75" customHeight="1">
      <c r="A10" s="51"/>
      <c r="B10" s="9" t="s">
        <v>1386</v>
      </c>
      <c r="C10" s="9" t="s">
        <v>1583</v>
      </c>
      <c r="D10" s="8" t="s">
        <v>134</v>
      </c>
      <c r="E10" s="8" t="s">
        <v>1581</v>
      </c>
      <c r="F10" s="5" t="s">
        <v>1379</v>
      </c>
      <c r="G10" s="8" t="s">
        <v>1279</v>
      </c>
      <c r="H10" s="9" t="s">
        <v>138</v>
      </c>
      <c r="I10" s="8" t="s">
        <v>139</v>
      </c>
      <c r="J10" s="8" t="s">
        <v>139</v>
      </c>
      <c r="K10" s="8" t="s">
        <v>139</v>
      </c>
      <c r="L10" s="8" t="s">
        <v>1374</v>
      </c>
      <c r="M10" s="5" t="b">
        <v>1</v>
      </c>
      <c r="N10" s="5" t="b">
        <v>1</v>
      </c>
      <c r="O10" s="5" t="b">
        <v>1</v>
      </c>
      <c r="P10" s="5" t="b">
        <v>0</v>
      </c>
      <c r="Q10" s="5" t="b">
        <v>1</v>
      </c>
      <c r="R10" s="5" t="b">
        <v>0</v>
      </c>
      <c r="S10" s="5" t="b">
        <v>0</v>
      </c>
      <c r="T10" s="5" t="b">
        <v>0</v>
      </c>
      <c r="U10" s="8" t="s">
        <v>142</v>
      </c>
      <c r="V10" s="8" t="s">
        <v>1380</v>
      </c>
      <c r="W10" s="8" t="s">
        <v>139</v>
      </c>
      <c r="X10" s="9" t="s">
        <v>1579</v>
      </c>
    </row>
    <row r="11" spans="1:24" ht="97.15" customHeight="1">
      <c r="A11" s="51"/>
      <c r="B11" s="9" t="s">
        <v>1389</v>
      </c>
      <c r="C11" s="6" t="s">
        <v>1584</v>
      </c>
      <c r="D11" s="8" t="s">
        <v>134</v>
      </c>
      <c r="E11" s="8" t="s">
        <v>1581</v>
      </c>
      <c r="F11" s="5" t="s">
        <v>1379</v>
      </c>
      <c r="G11" s="8" t="s">
        <v>1279</v>
      </c>
      <c r="H11" s="9" t="s">
        <v>138</v>
      </c>
      <c r="I11" s="8" t="s">
        <v>139</v>
      </c>
      <c r="J11" s="8" t="s">
        <v>139</v>
      </c>
      <c r="K11" s="8" t="s">
        <v>139</v>
      </c>
      <c r="L11" s="8" t="s">
        <v>1374</v>
      </c>
      <c r="M11" s="5" t="b">
        <v>1</v>
      </c>
      <c r="N11" s="5" t="b">
        <v>1</v>
      </c>
      <c r="O11" s="5" t="b">
        <v>1</v>
      </c>
      <c r="P11" s="5" t="b">
        <v>0</v>
      </c>
      <c r="Q11" s="5" t="b">
        <v>1</v>
      </c>
      <c r="R11" s="5" t="b">
        <v>0</v>
      </c>
      <c r="S11" s="5" t="b">
        <v>0</v>
      </c>
      <c r="T11" s="5" t="b">
        <v>0</v>
      </c>
      <c r="U11" s="8" t="s">
        <v>142</v>
      </c>
      <c r="V11" s="8" t="s">
        <v>1380</v>
      </c>
      <c r="W11" s="8" t="s">
        <v>139</v>
      </c>
      <c r="X11" s="9" t="s">
        <v>1579</v>
      </c>
    </row>
    <row r="12" spans="1:24" ht="90">
      <c r="A12" s="51"/>
      <c r="B12" s="9" t="s">
        <v>1392</v>
      </c>
      <c r="C12" s="6" t="s">
        <v>1585</v>
      </c>
      <c r="D12" s="8" t="s">
        <v>134</v>
      </c>
      <c r="E12" s="8" t="s">
        <v>1581</v>
      </c>
      <c r="F12" s="5" t="s">
        <v>1379</v>
      </c>
      <c r="G12" s="8" t="s">
        <v>1279</v>
      </c>
      <c r="H12" s="9" t="s">
        <v>138</v>
      </c>
      <c r="I12" s="8" t="s">
        <v>139</v>
      </c>
      <c r="J12" s="8" t="s">
        <v>139</v>
      </c>
      <c r="K12" s="8" t="s">
        <v>139</v>
      </c>
      <c r="L12" s="8" t="s">
        <v>1374</v>
      </c>
      <c r="M12" s="5" t="b">
        <v>1</v>
      </c>
      <c r="N12" s="5" t="b">
        <v>1</v>
      </c>
      <c r="O12" s="5" t="b">
        <v>1</v>
      </c>
      <c r="P12" s="5" t="b">
        <v>0</v>
      </c>
      <c r="Q12" s="5" t="b">
        <v>1</v>
      </c>
      <c r="R12" s="5" t="b">
        <v>0</v>
      </c>
      <c r="S12" s="5" t="b">
        <v>0</v>
      </c>
      <c r="T12" s="5" t="b">
        <v>0</v>
      </c>
      <c r="U12" s="8" t="s">
        <v>142</v>
      </c>
      <c r="V12" s="8" t="s">
        <v>1380</v>
      </c>
      <c r="W12" s="8" t="s">
        <v>139</v>
      </c>
      <c r="X12" s="9" t="s">
        <v>1579</v>
      </c>
    </row>
    <row r="13" spans="1:24" ht="90">
      <c r="A13" s="51"/>
      <c r="B13" s="9" t="s">
        <v>1395</v>
      </c>
      <c r="C13" s="9" t="s">
        <v>1586</v>
      </c>
      <c r="D13" s="8" t="s">
        <v>134</v>
      </c>
      <c r="E13" s="8" t="s">
        <v>1581</v>
      </c>
      <c r="F13" s="5" t="s">
        <v>1379</v>
      </c>
      <c r="G13" s="8" t="s">
        <v>1279</v>
      </c>
      <c r="H13" s="9" t="s">
        <v>138</v>
      </c>
      <c r="I13" s="8" t="s">
        <v>139</v>
      </c>
      <c r="J13" s="8" t="s">
        <v>139</v>
      </c>
      <c r="K13" s="8" t="s">
        <v>139</v>
      </c>
      <c r="L13" s="8" t="s">
        <v>1374</v>
      </c>
      <c r="M13" s="5" t="b">
        <v>1</v>
      </c>
      <c r="N13" s="5" t="b">
        <v>1</v>
      </c>
      <c r="O13" s="5" t="b">
        <v>1</v>
      </c>
      <c r="P13" s="5" t="b">
        <v>0</v>
      </c>
      <c r="Q13" s="5" t="b">
        <v>1</v>
      </c>
      <c r="R13" s="5" t="b">
        <v>0</v>
      </c>
      <c r="S13" s="5" t="b">
        <v>0</v>
      </c>
      <c r="T13" s="5" t="b">
        <v>0</v>
      </c>
      <c r="U13" s="8" t="s">
        <v>142</v>
      </c>
      <c r="V13" s="8" t="s">
        <v>1380</v>
      </c>
      <c r="W13" s="8" t="s">
        <v>139</v>
      </c>
      <c r="X13" s="9" t="s">
        <v>1579</v>
      </c>
    </row>
    <row r="14" spans="1:24" s="6" customFormat="1" ht="90">
      <c r="A14" s="51"/>
      <c r="B14" s="9" t="s">
        <v>1398</v>
      </c>
      <c r="C14" s="9" t="s">
        <v>1587</v>
      </c>
      <c r="D14" s="8" t="s">
        <v>134</v>
      </c>
      <c r="E14" s="8" t="s">
        <v>1581</v>
      </c>
      <c r="F14" s="5" t="s">
        <v>1379</v>
      </c>
      <c r="G14" s="8" t="s">
        <v>1279</v>
      </c>
      <c r="H14" s="9" t="s">
        <v>138</v>
      </c>
      <c r="I14" s="8" t="s">
        <v>139</v>
      </c>
      <c r="J14" s="8" t="s">
        <v>139</v>
      </c>
      <c r="K14" s="8" t="s">
        <v>139</v>
      </c>
      <c r="L14" s="8" t="s">
        <v>1374</v>
      </c>
      <c r="M14" s="5" t="b">
        <v>1</v>
      </c>
      <c r="N14" s="5" t="b">
        <v>1</v>
      </c>
      <c r="O14" s="5" t="b">
        <v>1</v>
      </c>
      <c r="P14" s="5" t="b">
        <v>0</v>
      </c>
      <c r="Q14" s="5" t="b">
        <v>1</v>
      </c>
      <c r="R14" s="5" t="b">
        <v>0</v>
      </c>
      <c r="S14" s="5" t="b">
        <v>0</v>
      </c>
      <c r="T14" s="5" t="b">
        <v>0</v>
      </c>
      <c r="U14" s="8" t="s">
        <v>142</v>
      </c>
      <c r="V14" s="8" t="s">
        <v>1380</v>
      </c>
      <c r="W14" s="8" t="s">
        <v>139</v>
      </c>
      <c r="X14" s="9" t="s">
        <v>1579</v>
      </c>
    </row>
    <row r="15" spans="1:24" ht="134.25" customHeight="1">
      <c r="A15" s="51"/>
      <c r="B15" s="9" t="s">
        <v>1401</v>
      </c>
      <c r="C15" s="9" t="s">
        <v>1588</v>
      </c>
      <c r="D15" s="8" t="s">
        <v>134</v>
      </c>
      <c r="E15" s="8" t="s">
        <v>1581</v>
      </c>
      <c r="F15" s="5" t="s">
        <v>1379</v>
      </c>
      <c r="G15" s="8" t="s">
        <v>1279</v>
      </c>
      <c r="H15" s="9" t="s">
        <v>138</v>
      </c>
      <c r="I15" s="8" t="s">
        <v>139</v>
      </c>
      <c r="J15" s="8" t="s">
        <v>139</v>
      </c>
      <c r="K15" s="8" t="s">
        <v>139</v>
      </c>
      <c r="L15" s="8" t="s">
        <v>1374</v>
      </c>
      <c r="M15" s="5" t="b">
        <v>1</v>
      </c>
      <c r="N15" s="5" t="b">
        <v>1</v>
      </c>
      <c r="O15" s="5" t="b">
        <v>1</v>
      </c>
      <c r="P15" s="5" t="b">
        <v>0</v>
      </c>
      <c r="Q15" s="5" t="b">
        <v>1</v>
      </c>
      <c r="R15" s="5" t="b">
        <v>0</v>
      </c>
      <c r="S15" s="5" t="b">
        <v>0</v>
      </c>
      <c r="T15" s="5" t="b">
        <v>0</v>
      </c>
      <c r="U15" s="8" t="s">
        <v>142</v>
      </c>
      <c r="V15" s="8" t="s">
        <v>1380</v>
      </c>
      <c r="W15" s="8" t="s">
        <v>139</v>
      </c>
      <c r="X15" s="9" t="s">
        <v>1579</v>
      </c>
    </row>
    <row r="16" spans="1:24" ht="90">
      <c r="A16" s="51"/>
      <c r="B16" s="9" t="s">
        <v>1404</v>
      </c>
      <c r="C16" s="67" t="s">
        <v>1589</v>
      </c>
      <c r="D16" s="8" t="s">
        <v>134</v>
      </c>
      <c r="E16" s="8" t="s">
        <v>1581</v>
      </c>
      <c r="F16" s="5" t="s">
        <v>1379</v>
      </c>
      <c r="G16" s="8" t="s">
        <v>1279</v>
      </c>
      <c r="H16" s="9" t="s">
        <v>138</v>
      </c>
      <c r="I16" s="8" t="s">
        <v>139</v>
      </c>
      <c r="J16" s="8" t="s">
        <v>139</v>
      </c>
      <c r="K16" s="8" t="s">
        <v>139</v>
      </c>
      <c r="L16" s="8" t="s">
        <v>1374</v>
      </c>
      <c r="M16" s="5" t="b">
        <v>1</v>
      </c>
      <c r="N16" s="5" t="b">
        <v>1</v>
      </c>
      <c r="O16" s="5" t="b">
        <v>1</v>
      </c>
      <c r="P16" s="5" t="b">
        <v>0</v>
      </c>
      <c r="Q16" s="5" t="b">
        <v>1</v>
      </c>
      <c r="R16" s="5" t="b">
        <v>0</v>
      </c>
      <c r="S16" s="5" t="b">
        <v>0</v>
      </c>
      <c r="T16" s="5" t="b">
        <v>0</v>
      </c>
      <c r="U16" s="8" t="s">
        <v>142</v>
      </c>
      <c r="V16" s="8" t="s">
        <v>1380</v>
      </c>
      <c r="W16" s="8" t="s">
        <v>139</v>
      </c>
      <c r="X16" s="9" t="s">
        <v>1579</v>
      </c>
    </row>
    <row r="17" spans="1:24" ht="123" customHeight="1">
      <c r="A17" s="51"/>
      <c r="B17" s="9" t="s">
        <v>1407</v>
      </c>
      <c r="C17" s="9" t="s">
        <v>1590</v>
      </c>
      <c r="D17" s="8" t="s">
        <v>134</v>
      </c>
      <c r="E17" s="8" t="s">
        <v>1581</v>
      </c>
      <c r="F17" s="5" t="s">
        <v>1379</v>
      </c>
      <c r="G17" s="8" t="s">
        <v>1279</v>
      </c>
      <c r="H17" s="9" t="s">
        <v>138</v>
      </c>
      <c r="I17" s="8" t="s">
        <v>139</v>
      </c>
      <c r="J17" s="8" t="s">
        <v>139</v>
      </c>
      <c r="K17" s="8" t="s">
        <v>139</v>
      </c>
      <c r="L17" s="8" t="s">
        <v>1374</v>
      </c>
      <c r="M17" s="5" t="b">
        <v>1</v>
      </c>
      <c r="N17" s="5" t="b">
        <v>1</v>
      </c>
      <c r="O17" s="5" t="b">
        <v>1</v>
      </c>
      <c r="P17" s="5" t="b">
        <v>0</v>
      </c>
      <c r="Q17" s="5" t="b">
        <v>1</v>
      </c>
      <c r="R17" s="5" t="b">
        <v>0</v>
      </c>
      <c r="S17" s="5" t="b">
        <v>0</v>
      </c>
      <c r="T17" s="5" t="b">
        <v>0</v>
      </c>
      <c r="U17" s="8" t="s">
        <v>142</v>
      </c>
      <c r="V17" s="8" t="s">
        <v>1380</v>
      </c>
      <c r="W17" s="8" t="s">
        <v>139</v>
      </c>
      <c r="X17" s="9" t="s">
        <v>1579</v>
      </c>
    </row>
    <row r="18" spans="1:24" ht="90">
      <c r="A18" s="51"/>
      <c r="B18" s="9" t="s">
        <v>1410</v>
      </c>
      <c r="C18" s="9" t="s">
        <v>1591</v>
      </c>
      <c r="D18" s="8" t="s">
        <v>134</v>
      </c>
      <c r="E18" s="8" t="s">
        <v>1581</v>
      </c>
      <c r="F18" s="5" t="s">
        <v>1379</v>
      </c>
      <c r="G18" s="8" t="s">
        <v>1279</v>
      </c>
      <c r="H18" s="9" t="s">
        <v>138</v>
      </c>
      <c r="I18" s="8" t="s">
        <v>139</v>
      </c>
      <c r="J18" s="8" t="s">
        <v>139</v>
      </c>
      <c r="K18" s="8" t="s">
        <v>139</v>
      </c>
      <c r="L18" s="8" t="s">
        <v>1374</v>
      </c>
      <c r="M18" s="5" t="b">
        <v>1</v>
      </c>
      <c r="N18" s="5" t="b">
        <v>1</v>
      </c>
      <c r="O18" s="5" t="b">
        <v>1</v>
      </c>
      <c r="P18" s="5" t="b">
        <v>0</v>
      </c>
      <c r="Q18" s="5" t="b">
        <v>1</v>
      </c>
      <c r="R18" s="5" t="b">
        <v>0</v>
      </c>
      <c r="S18" s="5" t="b">
        <v>0</v>
      </c>
      <c r="T18" s="5" t="b">
        <v>0</v>
      </c>
      <c r="U18" s="8" t="s">
        <v>142</v>
      </c>
      <c r="V18" s="8" t="s">
        <v>1380</v>
      </c>
      <c r="W18" s="8" t="s">
        <v>139</v>
      </c>
      <c r="X18" s="9" t="s">
        <v>1579</v>
      </c>
    </row>
    <row r="19" spans="1:24" ht="120.6">
      <c r="A19" s="51"/>
      <c r="B19" s="9" t="s">
        <v>1413</v>
      </c>
      <c r="C19" s="9" t="s">
        <v>1592</v>
      </c>
      <c r="D19" s="8" t="s">
        <v>134</v>
      </c>
      <c r="E19" s="8" t="s">
        <v>1593</v>
      </c>
      <c r="F19" s="5" t="s">
        <v>1414</v>
      </c>
      <c r="G19" s="15" t="s">
        <v>1215</v>
      </c>
      <c r="H19" s="9" t="s">
        <v>138</v>
      </c>
      <c r="I19" s="8" t="s">
        <v>139</v>
      </c>
      <c r="J19" s="8" t="s">
        <v>489</v>
      </c>
      <c r="K19" s="8" t="s">
        <v>139</v>
      </c>
      <c r="L19" s="8" t="s">
        <v>263</v>
      </c>
      <c r="M19" s="5" t="b">
        <v>1</v>
      </c>
      <c r="N19" s="5" t="b">
        <v>1</v>
      </c>
      <c r="O19" s="5" t="b">
        <v>1</v>
      </c>
      <c r="P19" s="5" t="b">
        <v>0</v>
      </c>
      <c r="Q19" s="5" t="b">
        <v>1</v>
      </c>
      <c r="R19" s="5" t="b">
        <v>0</v>
      </c>
      <c r="S19" s="5" t="b">
        <v>0</v>
      </c>
      <c r="T19" s="5" t="b">
        <v>0</v>
      </c>
      <c r="U19" s="8" t="s">
        <v>1415</v>
      </c>
      <c r="V19" s="8" t="s">
        <v>724</v>
      </c>
      <c r="W19" s="8" t="s">
        <v>139</v>
      </c>
      <c r="X19" s="35" t="s">
        <v>1594</v>
      </c>
    </row>
    <row r="20" spans="1:24" ht="95.25" customHeight="1">
      <c r="A20" s="51"/>
      <c r="B20" s="9" t="s">
        <v>1418</v>
      </c>
      <c r="C20" s="9" t="s">
        <v>1595</v>
      </c>
      <c r="D20" s="8" t="s">
        <v>134</v>
      </c>
      <c r="E20" s="8" t="s">
        <v>1596</v>
      </c>
      <c r="F20" s="5" t="s">
        <v>1419</v>
      </c>
      <c r="G20" s="15" t="s">
        <v>1215</v>
      </c>
      <c r="H20" s="9" t="s">
        <v>138</v>
      </c>
      <c r="I20" s="8" t="s">
        <v>132</v>
      </c>
      <c r="J20" s="8" t="s">
        <v>139</v>
      </c>
      <c r="K20" s="8" t="s">
        <v>285</v>
      </c>
      <c r="L20" s="8" t="s">
        <v>263</v>
      </c>
      <c r="M20" s="5" t="b">
        <v>1</v>
      </c>
      <c r="N20" s="5" t="b">
        <v>1</v>
      </c>
      <c r="O20" s="5" t="b">
        <v>1</v>
      </c>
      <c r="P20" s="5" t="b">
        <v>0</v>
      </c>
      <c r="Q20" s="5" t="b">
        <v>1</v>
      </c>
      <c r="R20" s="5" t="b">
        <v>0</v>
      </c>
      <c r="S20" s="5" t="b">
        <v>0</v>
      </c>
      <c r="T20" s="5" t="b">
        <v>0</v>
      </c>
      <c r="U20" s="8" t="s">
        <v>1191</v>
      </c>
      <c r="V20" s="8" t="s">
        <v>724</v>
      </c>
      <c r="W20" s="8" t="s">
        <v>139</v>
      </c>
      <c r="X20" s="9" t="s">
        <v>1597</v>
      </c>
    </row>
    <row r="21" spans="1:24" ht="120.6">
      <c r="A21" s="51"/>
      <c r="B21" s="9" t="s">
        <v>1422</v>
      </c>
      <c r="C21" s="9" t="s">
        <v>1598</v>
      </c>
      <c r="D21" s="8" t="s">
        <v>134</v>
      </c>
      <c r="E21" s="8" t="s">
        <v>1599</v>
      </c>
      <c r="F21" s="5" t="s">
        <v>1423</v>
      </c>
      <c r="G21" s="15" t="s">
        <v>1215</v>
      </c>
      <c r="H21" s="9" t="s">
        <v>138</v>
      </c>
      <c r="I21" s="8" t="s">
        <v>132</v>
      </c>
      <c r="J21" s="8" t="s">
        <v>139</v>
      </c>
      <c r="K21" s="8" t="s">
        <v>285</v>
      </c>
      <c r="L21" s="8" t="s">
        <v>263</v>
      </c>
      <c r="M21" s="5" t="b">
        <v>1</v>
      </c>
      <c r="N21" s="5" t="b">
        <v>1</v>
      </c>
      <c r="O21" s="5" t="b">
        <v>1</v>
      </c>
      <c r="P21" s="5" t="b">
        <v>0</v>
      </c>
      <c r="Q21" s="5" t="b">
        <v>1</v>
      </c>
      <c r="R21" s="5" t="b">
        <v>0</v>
      </c>
      <c r="S21" s="5" t="b">
        <v>0</v>
      </c>
      <c r="T21" s="5" t="b">
        <v>0</v>
      </c>
      <c r="U21" s="8" t="s">
        <v>1191</v>
      </c>
      <c r="V21" s="8" t="s">
        <v>724</v>
      </c>
      <c r="W21" s="8" t="s">
        <v>139</v>
      </c>
      <c r="X21" s="9" t="s">
        <v>1600</v>
      </c>
    </row>
    <row r="22" spans="1:24" ht="145.5" customHeight="1">
      <c r="A22" s="51"/>
      <c r="B22" s="9" t="s">
        <v>1426</v>
      </c>
      <c r="C22" s="9" t="s">
        <v>1601</v>
      </c>
      <c r="D22" s="8" t="s">
        <v>134</v>
      </c>
      <c r="E22" s="8" t="s">
        <v>1602</v>
      </c>
      <c r="F22" s="5" t="s">
        <v>1427</v>
      </c>
      <c r="G22" s="15" t="s">
        <v>1215</v>
      </c>
      <c r="H22" s="9" t="s">
        <v>138</v>
      </c>
      <c r="I22" s="8" t="s">
        <v>132</v>
      </c>
      <c r="J22" s="8" t="s">
        <v>139</v>
      </c>
      <c r="K22" s="8" t="s">
        <v>285</v>
      </c>
      <c r="L22" s="8" t="s">
        <v>263</v>
      </c>
      <c r="M22" s="5" t="b">
        <v>1</v>
      </c>
      <c r="N22" s="5" t="b">
        <v>1</v>
      </c>
      <c r="O22" s="5" t="b">
        <v>1</v>
      </c>
      <c r="P22" s="5" t="b">
        <v>0</v>
      </c>
      <c r="Q22" s="5" t="b">
        <v>1</v>
      </c>
      <c r="R22" s="5" t="b">
        <v>0</v>
      </c>
      <c r="S22" s="5" t="b">
        <v>0</v>
      </c>
      <c r="T22" s="5" t="b">
        <v>0</v>
      </c>
      <c r="U22" s="8" t="s">
        <v>1191</v>
      </c>
      <c r="V22" s="8" t="s">
        <v>724</v>
      </c>
      <c r="W22" s="8" t="s">
        <v>139</v>
      </c>
      <c r="X22" s="35" t="s">
        <v>1603</v>
      </c>
    </row>
    <row r="23" spans="1:24" ht="105.6">
      <c r="A23" s="51"/>
      <c r="B23" s="9" t="s">
        <v>1430</v>
      </c>
      <c r="C23" s="9" t="s">
        <v>1604</v>
      </c>
      <c r="D23" s="8" t="s">
        <v>134</v>
      </c>
      <c r="E23" s="8" t="s">
        <v>1605</v>
      </c>
      <c r="F23" s="5" t="s">
        <v>1431</v>
      </c>
      <c r="G23" s="15" t="s">
        <v>1215</v>
      </c>
      <c r="H23" s="9" t="s">
        <v>138</v>
      </c>
      <c r="I23" s="8" t="s">
        <v>132</v>
      </c>
      <c r="J23" s="8" t="s">
        <v>139</v>
      </c>
      <c r="K23" s="8" t="s">
        <v>285</v>
      </c>
      <c r="L23" s="8" t="s">
        <v>263</v>
      </c>
      <c r="M23" s="5" t="b">
        <v>1</v>
      </c>
      <c r="N23" s="5" t="b">
        <v>1</v>
      </c>
      <c r="O23" s="5" t="b">
        <v>1</v>
      </c>
      <c r="P23" s="5" t="b">
        <v>0</v>
      </c>
      <c r="Q23" s="5" t="b">
        <v>1</v>
      </c>
      <c r="R23" s="5" t="b">
        <v>0</v>
      </c>
      <c r="S23" s="5" t="b">
        <v>0</v>
      </c>
      <c r="T23" s="5" t="b">
        <v>0</v>
      </c>
      <c r="U23" s="8" t="s">
        <v>1191</v>
      </c>
      <c r="V23" s="8" t="s">
        <v>724</v>
      </c>
      <c r="W23" s="8" t="s">
        <v>139</v>
      </c>
      <c r="X23" s="35" t="s">
        <v>1606</v>
      </c>
    </row>
    <row r="24" spans="1:24" ht="109.5" customHeight="1">
      <c r="A24" s="51"/>
      <c r="B24" s="9" t="s">
        <v>1434</v>
      </c>
      <c r="C24" s="9" t="s">
        <v>1607</v>
      </c>
      <c r="D24" s="8" t="s">
        <v>134</v>
      </c>
      <c r="E24" s="8" t="s">
        <v>1608</v>
      </c>
      <c r="F24" s="5" t="s">
        <v>1435</v>
      </c>
      <c r="G24" s="15" t="s">
        <v>1215</v>
      </c>
      <c r="H24" s="9" t="s">
        <v>138</v>
      </c>
      <c r="I24" s="8" t="s">
        <v>132</v>
      </c>
      <c r="J24" s="8" t="s">
        <v>139</v>
      </c>
      <c r="K24" s="8" t="s">
        <v>285</v>
      </c>
      <c r="L24" s="8" t="s">
        <v>263</v>
      </c>
      <c r="M24" s="5" t="b">
        <v>1</v>
      </c>
      <c r="N24" s="5" t="b">
        <v>1</v>
      </c>
      <c r="O24" s="5" t="b">
        <v>1</v>
      </c>
      <c r="P24" s="5" t="b">
        <v>0</v>
      </c>
      <c r="Q24" s="5" t="b">
        <v>1</v>
      </c>
      <c r="R24" s="5" t="b">
        <v>0</v>
      </c>
      <c r="S24" s="5" t="b">
        <v>0</v>
      </c>
      <c r="T24" s="5" t="b">
        <v>0</v>
      </c>
      <c r="U24" s="8" t="s">
        <v>1191</v>
      </c>
      <c r="V24" s="8" t="s">
        <v>1436</v>
      </c>
      <c r="W24" s="8" t="s">
        <v>139</v>
      </c>
      <c r="X24" s="35" t="s">
        <v>1609</v>
      </c>
    </row>
    <row r="25" spans="1:24" ht="135.6">
      <c r="A25" s="51"/>
      <c r="B25" s="9" t="s">
        <v>1439</v>
      </c>
      <c r="C25" s="9" t="s">
        <v>1610</v>
      </c>
      <c r="D25" s="8" t="s">
        <v>134</v>
      </c>
      <c r="E25" s="8" t="s">
        <v>1611</v>
      </c>
      <c r="F25" s="5" t="s">
        <v>1440</v>
      </c>
      <c r="G25" s="15" t="s">
        <v>1215</v>
      </c>
      <c r="H25" s="9" t="s">
        <v>138</v>
      </c>
      <c r="I25" s="8" t="s">
        <v>132</v>
      </c>
      <c r="J25" s="8" t="s">
        <v>139</v>
      </c>
      <c r="K25" s="8" t="s">
        <v>285</v>
      </c>
      <c r="L25" s="8" t="s">
        <v>263</v>
      </c>
      <c r="M25" s="5" t="b">
        <v>1</v>
      </c>
      <c r="N25" s="5" t="b">
        <v>1</v>
      </c>
      <c r="O25" s="5" t="b">
        <v>1</v>
      </c>
      <c r="P25" s="5" t="b">
        <v>0</v>
      </c>
      <c r="Q25" s="5" t="b">
        <v>1</v>
      </c>
      <c r="R25" s="5" t="b">
        <v>0</v>
      </c>
      <c r="S25" s="5" t="b">
        <v>0</v>
      </c>
      <c r="T25" s="5" t="b">
        <v>0</v>
      </c>
      <c r="U25" s="8" t="s">
        <v>1191</v>
      </c>
      <c r="V25" s="8" t="s">
        <v>724</v>
      </c>
      <c r="W25" s="8" t="s">
        <v>139</v>
      </c>
      <c r="X25" s="35" t="s">
        <v>1612</v>
      </c>
    </row>
    <row r="26" spans="1:24" ht="105.6">
      <c r="A26" s="51"/>
      <c r="B26" s="9" t="s">
        <v>1443</v>
      </c>
      <c r="C26" s="9" t="s">
        <v>1613</v>
      </c>
      <c r="D26" s="8" t="s">
        <v>134</v>
      </c>
      <c r="E26" s="8" t="s">
        <v>1614</v>
      </c>
      <c r="F26" s="5" t="s">
        <v>1444</v>
      </c>
      <c r="G26" s="15" t="s">
        <v>1215</v>
      </c>
      <c r="H26" s="9" t="s">
        <v>138</v>
      </c>
      <c r="I26" s="8" t="s">
        <v>132</v>
      </c>
      <c r="J26" s="8" t="s">
        <v>139</v>
      </c>
      <c r="K26" s="8" t="s">
        <v>1615</v>
      </c>
      <c r="L26" s="8" t="s">
        <v>1216</v>
      </c>
      <c r="M26" s="5" t="b">
        <v>1</v>
      </c>
      <c r="N26" s="5" t="b">
        <v>1</v>
      </c>
      <c r="O26" s="5" t="b">
        <v>1</v>
      </c>
      <c r="P26" s="5" t="b">
        <v>0</v>
      </c>
      <c r="Q26" s="5" t="b">
        <v>1</v>
      </c>
      <c r="R26" s="5" t="b">
        <v>0</v>
      </c>
      <c r="S26" s="5" t="b">
        <v>0</v>
      </c>
      <c r="T26" s="5" t="b">
        <v>0</v>
      </c>
      <c r="U26" s="8" t="s">
        <v>1445</v>
      </c>
      <c r="V26" s="8" t="s">
        <v>724</v>
      </c>
      <c r="W26" s="8" t="s">
        <v>139</v>
      </c>
      <c r="X26" s="35" t="s">
        <v>1616</v>
      </c>
    </row>
    <row r="27" spans="1:24" ht="60.6">
      <c r="A27" s="51"/>
      <c r="B27" s="9" t="s">
        <v>1448</v>
      </c>
      <c r="C27" s="9" t="s">
        <v>1617</v>
      </c>
      <c r="D27" s="8" t="s">
        <v>134</v>
      </c>
      <c r="E27" s="8" t="s">
        <v>1618</v>
      </c>
      <c r="F27" s="5" t="s">
        <v>1449</v>
      </c>
      <c r="G27" s="15" t="s">
        <v>1215</v>
      </c>
      <c r="H27" s="9" t="s">
        <v>138</v>
      </c>
      <c r="I27" s="8" t="s">
        <v>132</v>
      </c>
      <c r="J27" s="8" t="s">
        <v>489</v>
      </c>
      <c r="K27" s="8" t="s">
        <v>143</v>
      </c>
      <c r="L27" s="8" t="s">
        <v>1353</v>
      </c>
      <c r="M27" s="5" t="b">
        <v>1</v>
      </c>
      <c r="N27" s="5" t="b">
        <v>1</v>
      </c>
      <c r="O27" s="5" t="b">
        <v>1</v>
      </c>
      <c r="P27" s="5" t="b">
        <v>0</v>
      </c>
      <c r="Q27" s="5" t="b">
        <v>1</v>
      </c>
      <c r="R27" s="5" t="b">
        <v>0</v>
      </c>
      <c r="S27" s="5" t="b">
        <v>0</v>
      </c>
      <c r="T27" s="5" t="b">
        <v>0</v>
      </c>
      <c r="U27" s="8" t="s">
        <v>142</v>
      </c>
      <c r="V27" s="9" t="s">
        <v>1450</v>
      </c>
      <c r="W27" s="8" t="s">
        <v>139</v>
      </c>
      <c r="X27" s="9" t="s">
        <v>1619</v>
      </c>
    </row>
    <row r="28" spans="1:24" ht="168" customHeight="1">
      <c r="A28" s="51"/>
      <c r="B28" s="9" t="s">
        <v>1453</v>
      </c>
      <c r="C28" s="9" t="s">
        <v>1620</v>
      </c>
      <c r="D28" s="8" t="s">
        <v>134</v>
      </c>
      <c r="E28" s="7" t="s">
        <v>1621</v>
      </c>
      <c r="F28" s="5" t="s">
        <v>1454</v>
      </c>
      <c r="G28" s="15" t="s">
        <v>1358</v>
      </c>
      <c r="H28" s="9" t="s">
        <v>138</v>
      </c>
      <c r="I28" s="8" t="s">
        <v>139</v>
      </c>
      <c r="J28" s="8" t="s">
        <v>489</v>
      </c>
      <c r="K28" s="8" t="s">
        <v>139</v>
      </c>
      <c r="L28" s="8" t="s">
        <v>1455</v>
      </c>
      <c r="M28" s="5" t="b">
        <v>1</v>
      </c>
      <c r="N28" s="5" t="b">
        <v>1</v>
      </c>
      <c r="O28" s="5" t="b">
        <v>1</v>
      </c>
      <c r="P28" s="5" t="b">
        <v>0</v>
      </c>
      <c r="Q28" s="5" t="b">
        <v>1</v>
      </c>
      <c r="R28" s="5" t="b">
        <v>0</v>
      </c>
      <c r="S28" s="5" t="b">
        <v>0</v>
      </c>
      <c r="T28" s="5" t="b">
        <v>0</v>
      </c>
      <c r="U28" s="8" t="s">
        <v>142</v>
      </c>
      <c r="V28" s="8" t="s">
        <v>724</v>
      </c>
      <c r="W28" s="8" t="s">
        <v>139</v>
      </c>
      <c r="X28" s="6" t="s">
        <v>1622</v>
      </c>
    </row>
    <row r="29" spans="1:24" ht="93.75" customHeight="1">
      <c r="A29" s="51"/>
      <c r="B29" s="9" t="s">
        <v>1458</v>
      </c>
      <c r="C29" s="6" t="s">
        <v>1623</v>
      </c>
      <c r="D29" s="8" t="s">
        <v>134</v>
      </c>
      <c r="E29" s="8" t="s">
        <v>1624</v>
      </c>
      <c r="F29" s="5" t="s">
        <v>1459</v>
      </c>
      <c r="G29" s="8" t="s">
        <v>1188</v>
      </c>
      <c r="H29" s="9" t="s">
        <v>1188</v>
      </c>
      <c r="I29" s="8" t="s">
        <v>139</v>
      </c>
      <c r="J29" s="8" t="s">
        <v>139</v>
      </c>
      <c r="K29" s="8" t="s">
        <v>139</v>
      </c>
      <c r="L29" s="8" t="s">
        <v>1460</v>
      </c>
      <c r="M29" s="5" t="b">
        <v>1</v>
      </c>
      <c r="N29" s="5" t="b">
        <v>1</v>
      </c>
      <c r="O29" s="5" t="b">
        <v>1</v>
      </c>
      <c r="P29" s="5" t="b">
        <v>1</v>
      </c>
      <c r="Q29" s="5" t="b">
        <v>1</v>
      </c>
      <c r="R29" s="5" t="b">
        <v>1</v>
      </c>
      <c r="S29" s="5" t="b">
        <v>0</v>
      </c>
      <c r="T29" s="5" t="b">
        <v>0</v>
      </c>
      <c r="U29" s="8" t="s">
        <v>1191</v>
      </c>
      <c r="V29" s="8" t="s">
        <v>724</v>
      </c>
      <c r="W29" s="9" t="s">
        <v>139</v>
      </c>
      <c r="X29" s="35"/>
    </row>
    <row r="30" spans="1:24" ht="75.599999999999994">
      <c r="A30" s="51"/>
      <c r="B30" s="9" t="s">
        <v>1463</v>
      </c>
      <c r="C30" s="9" t="s">
        <v>1625</v>
      </c>
      <c r="D30" s="8" t="s">
        <v>134</v>
      </c>
      <c r="E30" s="8" t="s">
        <v>1578</v>
      </c>
      <c r="F30" s="5" t="s">
        <v>1464</v>
      </c>
      <c r="G30" s="15" t="s">
        <v>1215</v>
      </c>
      <c r="H30" s="9" t="s">
        <v>138</v>
      </c>
      <c r="I30" s="8" t="s">
        <v>139</v>
      </c>
      <c r="J30" s="8" t="s">
        <v>139</v>
      </c>
      <c r="K30" s="8" t="s">
        <v>139</v>
      </c>
      <c r="L30" s="8" t="s">
        <v>1374</v>
      </c>
      <c r="M30" s="5" t="b">
        <v>1</v>
      </c>
      <c r="N30" s="5" t="b">
        <v>1</v>
      </c>
      <c r="O30" s="5" t="b">
        <v>1</v>
      </c>
      <c r="P30" s="5" t="b">
        <v>0</v>
      </c>
      <c r="Q30" s="5" t="b">
        <v>1</v>
      </c>
      <c r="R30" s="5" t="b">
        <v>0</v>
      </c>
      <c r="S30" s="5" t="b">
        <v>0</v>
      </c>
      <c r="T30" s="5" t="b">
        <v>0</v>
      </c>
      <c r="U30" s="8" t="s">
        <v>142</v>
      </c>
      <c r="V30" s="8" t="s">
        <v>1375</v>
      </c>
      <c r="W30" s="8" t="s">
        <v>139</v>
      </c>
      <c r="X30" s="9" t="s">
        <v>1579</v>
      </c>
    </row>
    <row r="31" spans="1:24" ht="75.599999999999994">
      <c r="A31" s="51"/>
      <c r="B31" s="9" t="s">
        <v>1467</v>
      </c>
      <c r="C31" s="9" t="s">
        <v>1626</v>
      </c>
      <c r="D31" s="8" t="s">
        <v>134</v>
      </c>
      <c r="E31" s="8" t="s">
        <v>1627</v>
      </c>
      <c r="F31" s="5" t="s">
        <v>1468</v>
      </c>
      <c r="G31" s="15" t="s">
        <v>1215</v>
      </c>
      <c r="H31" s="9" t="s">
        <v>138</v>
      </c>
      <c r="I31" s="8" t="s">
        <v>132</v>
      </c>
      <c r="J31" s="8" t="s">
        <v>489</v>
      </c>
      <c r="K31" s="8" t="s">
        <v>285</v>
      </c>
      <c r="L31" s="8" t="s">
        <v>1216</v>
      </c>
      <c r="M31" s="5" t="b">
        <v>1</v>
      </c>
      <c r="N31" s="5" t="b">
        <v>1</v>
      </c>
      <c r="O31" s="5" t="b">
        <v>1</v>
      </c>
      <c r="P31" s="5" t="b">
        <v>0</v>
      </c>
      <c r="Q31" s="5" t="b">
        <v>1</v>
      </c>
      <c r="R31" s="5" t="b">
        <v>0</v>
      </c>
      <c r="S31" s="5" t="b">
        <v>0</v>
      </c>
      <c r="T31" s="5" t="b">
        <v>0</v>
      </c>
      <c r="U31" s="8" t="s">
        <v>1415</v>
      </c>
      <c r="V31" s="8" t="s">
        <v>1469</v>
      </c>
      <c r="W31" s="8" t="s">
        <v>139</v>
      </c>
      <c r="X31" s="9"/>
    </row>
    <row r="32" spans="1:24" ht="126.75" customHeight="1">
      <c r="A32" s="51"/>
      <c r="B32" s="9" t="s">
        <v>1472</v>
      </c>
      <c r="C32" s="9" t="s">
        <v>1628</v>
      </c>
      <c r="D32" s="8" t="s">
        <v>134</v>
      </c>
      <c r="E32" s="7" t="s">
        <v>1629</v>
      </c>
      <c r="F32" s="5" t="s">
        <v>1473</v>
      </c>
      <c r="G32" s="8" t="s">
        <v>1630</v>
      </c>
      <c r="H32" s="9" t="s">
        <v>138</v>
      </c>
      <c r="I32" s="8" t="s">
        <v>132</v>
      </c>
      <c r="J32" s="8" t="s">
        <v>139</v>
      </c>
      <c r="K32" s="9"/>
      <c r="L32" s="8" t="s">
        <v>263</v>
      </c>
      <c r="M32" s="5" t="b">
        <v>1</v>
      </c>
      <c r="N32" s="5" t="b">
        <v>1</v>
      </c>
      <c r="O32" s="5" t="b">
        <v>1</v>
      </c>
      <c r="P32" s="5" t="b">
        <v>0</v>
      </c>
      <c r="Q32" s="5" t="b">
        <v>1</v>
      </c>
      <c r="R32" s="5" t="b">
        <v>0</v>
      </c>
      <c r="S32" s="5" t="b">
        <v>0</v>
      </c>
      <c r="T32" s="5" t="b">
        <v>0</v>
      </c>
      <c r="U32" s="8" t="s">
        <v>1191</v>
      </c>
      <c r="V32" s="8" t="s">
        <v>724</v>
      </c>
      <c r="W32" s="8" t="s">
        <v>139</v>
      </c>
      <c r="X32" s="35" t="s">
        <v>1631</v>
      </c>
    </row>
    <row r="33" spans="1:24" ht="247.5" customHeight="1">
      <c r="A33" s="51"/>
      <c r="B33" s="9" t="s">
        <v>1477</v>
      </c>
      <c r="C33" s="9" t="s">
        <v>1632</v>
      </c>
      <c r="D33" s="8" t="s">
        <v>134</v>
      </c>
      <c r="E33" s="9" t="s">
        <v>970</v>
      </c>
      <c r="F33" s="5" t="s">
        <v>1478</v>
      </c>
      <c r="G33" s="15" t="s">
        <v>1215</v>
      </c>
      <c r="H33" s="9" t="s">
        <v>138</v>
      </c>
      <c r="I33" s="8" t="s">
        <v>139</v>
      </c>
      <c r="J33" s="8" t="s">
        <v>489</v>
      </c>
      <c r="K33" s="8" t="s">
        <v>139</v>
      </c>
      <c r="L33" s="8" t="s">
        <v>1460</v>
      </c>
      <c r="M33" s="5" t="b">
        <v>1</v>
      </c>
      <c r="N33" s="5" t="b">
        <v>1</v>
      </c>
      <c r="O33" s="5" t="b">
        <v>1</v>
      </c>
      <c r="P33" s="5" t="b">
        <v>0</v>
      </c>
      <c r="Q33" s="5" t="b">
        <v>1</v>
      </c>
      <c r="R33" s="5" t="b">
        <v>0</v>
      </c>
      <c r="S33" s="5" t="b">
        <v>0</v>
      </c>
      <c r="T33" s="5" t="b">
        <v>0</v>
      </c>
      <c r="U33" s="8" t="s">
        <v>142</v>
      </c>
      <c r="V33" s="8" t="s">
        <v>724</v>
      </c>
      <c r="W33" s="8" t="s">
        <v>139</v>
      </c>
      <c r="X33" s="9" t="s">
        <v>633</v>
      </c>
    </row>
    <row r="34" spans="1:24" ht="203.25" customHeight="1">
      <c r="A34" s="51"/>
      <c r="B34" s="6" t="s">
        <v>825</v>
      </c>
      <c r="C34" s="9" t="s">
        <v>856</v>
      </c>
      <c r="D34" s="8" t="s">
        <v>134</v>
      </c>
      <c r="E34" s="9" t="s">
        <v>814</v>
      </c>
      <c r="F34" s="5" t="s">
        <v>1481</v>
      </c>
      <c r="G34" s="15" t="s">
        <v>1215</v>
      </c>
      <c r="H34" s="9" t="s">
        <v>138</v>
      </c>
      <c r="I34" s="8" t="s">
        <v>132</v>
      </c>
      <c r="J34" s="8" t="s">
        <v>489</v>
      </c>
      <c r="K34" s="8" t="s">
        <v>285</v>
      </c>
      <c r="L34" s="8" t="s">
        <v>829</v>
      </c>
      <c r="M34" s="5" t="b">
        <v>1</v>
      </c>
      <c r="N34" s="5" t="b">
        <v>1</v>
      </c>
      <c r="O34" s="5" t="b">
        <v>1</v>
      </c>
      <c r="P34" s="5" t="b">
        <v>0</v>
      </c>
      <c r="Q34" s="5" t="b">
        <v>1</v>
      </c>
      <c r="R34" s="5" t="b">
        <v>0</v>
      </c>
      <c r="S34" s="5" t="b">
        <v>0</v>
      </c>
      <c r="T34" s="5" t="b">
        <v>0</v>
      </c>
      <c r="U34" s="8" t="s">
        <v>142</v>
      </c>
      <c r="V34" s="7" t="s">
        <v>1482</v>
      </c>
      <c r="W34" s="8" t="s">
        <v>139</v>
      </c>
      <c r="X34" s="6" t="s">
        <v>831</v>
      </c>
    </row>
    <row r="35" spans="1:24" s="59" customFormat="1" ht="32.25" customHeight="1">
      <c r="A35" s="58"/>
      <c r="B35" s="59" t="s">
        <v>827</v>
      </c>
      <c r="C35" s="59" t="s">
        <v>1633</v>
      </c>
      <c r="D35" s="78" t="s">
        <v>134</v>
      </c>
      <c r="E35" s="59" t="s">
        <v>814</v>
      </c>
      <c r="F35" s="59" t="s">
        <v>1481</v>
      </c>
      <c r="G35" s="79" t="s">
        <v>1215</v>
      </c>
      <c r="H35" s="59" t="s">
        <v>138</v>
      </c>
      <c r="I35" s="78" t="s">
        <v>132</v>
      </c>
      <c r="J35" s="78" t="s">
        <v>489</v>
      </c>
      <c r="K35" s="78" t="s">
        <v>285</v>
      </c>
      <c r="L35" s="78" t="s">
        <v>1499</v>
      </c>
      <c r="M35" s="59" t="b">
        <v>1</v>
      </c>
      <c r="N35" s="59" t="b">
        <v>1</v>
      </c>
      <c r="O35" s="59" t="b">
        <v>1</v>
      </c>
      <c r="P35" s="59" t="b">
        <v>0</v>
      </c>
      <c r="Q35" s="59" t="b">
        <v>1</v>
      </c>
      <c r="R35" s="59" t="b">
        <v>0</v>
      </c>
      <c r="S35" s="59" t="b">
        <v>0</v>
      </c>
      <c r="T35" s="59" t="b">
        <v>0</v>
      </c>
      <c r="U35" s="78" t="s">
        <v>142</v>
      </c>
      <c r="V35" s="78" t="s">
        <v>1482</v>
      </c>
      <c r="W35" s="78" t="s">
        <v>139</v>
      </c>
      <c r="X35" s="59" t="s">
        <v>831</v>
      </c>
    </row>
    <row r="36" spans="1:24" ht="86.25" customHeight="1">
      <c r="A36" s="51"/>
      <c r="B36" s="9" t="s">
        <v>1485</v>
      </c>
      <c r="C36" s="9" t="s">
        <v>1634</v>
      </c>
      <c r="D36" s="8" t="s">
        <v>134</v>
      </c>
      <c r="E36" s="8" t="s">
        <v>1627</v>
      </c>
      <c r="F36" s="5" t="s">
        <v>1486</v>
      </c>
      <c r="G36" s="15" t="s">
        <v>1215</v>
      </c>
      <c r="H36" s="9" t="s">
        <v>138</v>
      </c>
      <c r="I36" s="8" t="s">
        <v>132</v>
      </c>
      <c r="J36" s="8" t="s">
        <v>489</v>
      </c>
      <c r="K36" s="8" t="s">
        <v>285</v>
      </c>
      <c r="L36" s="8" t="s">
        <v>1216</v>
      </c>
      <c r="M36" s="5" t="b">
        <v>1</v>
      </c>
      <c r="N36" s="5" t="b">
        <v>1</v>
      </c>
      <c r="O36" s="5" t="b">
        <v>1</v>
      </c>
      <c r="P36" s="5" t="b">
        <v>0</v>
      </c>
      <c r="Q36" s="5" t="b">
        <v>1</v>
      </c>
      <c r="R36" s="5" t="b">
        <v>0</v>
      </c>
      <c r="S36" s="5" t="b">
        <v>0</v>
      </c>
      <c r="T36" s="5" t="b">
        <v>0</v>
      </c>
      <c r="U36" s="8" t="s">
        <v>142</v>
      </c>
      <c r="V36" s="8" t="s">
        <v>1469</v>
      </c>
      <c r="W36" s="8" t="s">
        <v>139</v>
      </c>
      <c r="X36" s="9" t="s">
        <v>1635</v>
      </c>
    </row>
    <row r="37" spans="1:24" ht="165.6">
      <c r="A37" s="51"/>
      <c r="B37" s="9" t="s">
        <v>1489</v>
      </c>
      <c r="C37" s="9" t="s">
        <v>1636</v>
      </c>
      <c r="D37" s="8" t="s">
        <v>134</v>
      </c>
      <c r="E37" s="8" t="s">
        <v>1627</v>
      </c>
      <c r="F37" s="5" t="s">
        <v>1486</v>
      </c>
      <c r="G37" s="15" t="s">
        <v>1215</v>
      </c>
      <c r="H37" s="9" t="s">
        <v>138</v>
      </c>
      <c r="I37" s="8" t="s">
        <v>132</v>
      </c>
      <c r="J37" s="8" t="s">
        <v>489</v>
      </c>
      <c r="K37" s="8" t="s">
        <v>285</v>
      </c>
      <c r="L37" s="8" t="s">
        <v>1216</v>
      </c>
      <c r="M37" s="5" t="b">
        <v>1</v>
      </c>
      <c r="N37" s="5" t="b">
        <v>1</v>
      </c>
      <c r="O37" s="5" t="b">
        <v>1</v>
      </c>
      <c r="P37" s="5" t="b">
        <v>0</v>
      </c>
      <c r="Q37" s="5" t="b">
        <v>1</v>
      </c>
      <c r="R37" s="5" t="b">
        <v>0</v>
      </c>
      <c r="S37" s="5" t="b">
        <v>0</v>
      </c>
      <c r="T37" s="5" t="b">
        <v>0</v>
      </c>
      <c r="U37" s="8" t="s">
        <v>142</v>
      </c>
      <c r="V37" s="8" t="s">
        <v>1469</v>
      </c>
      <c r="W37" s="8" t="s">
        <v>139</v>
      </c>
      <c r="X37" s="9" t="s">
        <v>1635</v>
      </c>
    </row>
    <row r="38" spans="1:24" ht="30">
      <c r="B38" s="9" t="s">
        <v>1492</v>
      </c>
      <c r="C38" s="9" t="s">
        <v>1637</v>
      </c>
      <c r="D38" s="8" t="s">
        <v>134</v>
      </c>
      <c r="E38" s="8" t="s">
        <v>1638</v>
      </c>
      <c r="F38" s="5" t="s">
        <v>1493</v>
      </c>
      <c r="G38" s="8" t="s">
        <v>1188</v>
      </c>
      <c r="H38" s="9" t="s">
        <v>1188</v>
      </c>
      <c r="I38" s="8" t="s">
        <v>132</v>
      </c>
      <c r="J38" s="8" t="s">
        <v>139</v>
      </c>
      <c r="K38" s="8" t="s">
        <v>402</v>
      </c>
      <c r="L38" s="8" t="s">
        <v>1494</v>
      </c>
      <c r="M38" s="5" t="b">
        <v>1</v>
      </c>
      <c r="N38" s="5" t="b">
        <v>1</v>
      </c>
      <c r="O38" s="5" t="b">
        <v>1</v>
      </c>
      <c r="P38" s="5" t="b">
        <v>1</v>
      </c>
      <c r="Q38" s="5" t="b">
        <v>1</v>
      </c>
      <c r="R38" s="5" t="b">
        <v>1</v>
      </c>
      <c r="S38" s="5" t="b">
        <v>0</v>
      </c>
      <c r="T38" s="5" t="b">
        <v>0</v>
      </c>
      <c r="U38" s="8" t="s">
        <v>1191</v>
      </c>
      <c r="V38" s="8" t="s">
        <v>724</v>
      </c>
      <c r="W38" s="8" t="s">
        <v>139</v>
      </c>
      <c r="X38" s="9"/>
    </row>
    <row r="39" spans="1:24" ht="120.6">
      <c r="B39" s="9" t="s">
        <v>1497</v>
      </c>
      <c r="C39" s="9" t="s">
        <v>1639</v>
      </c>
      <c r="D39" s="8" t="s">
        <v>134</v>
      </c>
      <c r="E39" s="9" t="s">
        <v>1640</v>
      </c>
      <c r="F39" s="5" t="s">
        <v>1498</v>
      </c>
      <c r="G39" s="15" t="s">
        <v>1215</v>
      </c>
      <c r="H39" s="9" t="s">
        <v>138</v>
      </c>
      <c r="I39" s="8" t="s">
        <v>132</v>
      </c>
      <c r="J39" s="8" t="s">
        <v>139</v>
      </c>
      <c r="K39" s="8" t="s">
        <v>285</v>
      </c>
      <c r="L39" s="8" t="s">
        <v>1499</v>
      </c>
      <c r="M39" s="5" t="b">
        <v>1</v>
      </c>
      <c r="N39" s="5" t="b">
        <v>1</v>
      </c>
      <c r="O39" s="5" t="b">
        <v>1</v>
      </c>
      <c r="P39" s="5" t="b">
        <v>0</v>
      </c>
      <c r="Q39" s="5" t="b">
        <v>1</v>
      </c>
      <c r="R39" s="5" t="b">
        <v>0</v>
      </c>
      <c r="S39" s="5" t="b">
        <v>0</v>
      </c>
      <c r="T39" s="5" t="b">
        <v>0</v>
      </c>
      <c r="U39" s="8" t="s">
        <v>142</v>
      </c>
      <c r="V39" s="7" t="s">
        <v>1482</v>
      </c>
      <c r="W39" s="8" t="s">
        <v>139</v>
      </c>
      <c r="X39" s="9" t="s">
        <v>1641</v>
      </c>
    </row>
    <row r="40" spans="1:24" ht="45">
      <c r="B40" s="9" t="s">
        <v>1502</v>
      </c>
      <c r="C40" s="9" t="s">
        <v>1642</v>
      </c>
      <c r="D40" s="8" t="s">
        <v>134</v>
      </c>
      <c r="E40" s="9" t="s">
        <v>1643</v>
      </c>
      <c r="F40" s="5" t="s">
        <v>1503</v>
      </c>
      <c r="G40" s="8" t="s">
        <v>1279</v>
      </c>
      <c r="H40" s="9" t="s">
        <v>138</v>
      </c>
      <c r="I40" s="8" t="s">
        <v>139</v>
      </c>
      <c r="J40" s="8" t="s">
        <v>139</v>
      </c>
      <c r="K40" s="8" t="s">
        <v>143</v>
      </c>
      <c r="L40" s="8" t="s">
        <v>1504</v>
      </c>
      <c r="M40" s="5" t="b">
        <v>1</v>
      </c>
      <c r="N40" s="5" t="b">
        <v>1</v>
      </c>
      <c r="O40" s="5" t="b">
        <v>1</v>
      </c>
      <c r="P40" s="5" t="b">
        <v>0</v>
      </c>
      <c r="Q40" s="5" t="b">
        <v>1</v>
      </c>
      <c r="R40" s="5" t="b">
        <v>0</v>
      </c>
      <c r="S40" s="5" t="b">
        <v>0</v>
      </c>
      <c r="T40" s="5" t="b">
        <v>0</v>
      </c>
      <c r="U40" s="8" t="s">
        <v>142</v>
      </c>
      <c r="V40" s="8" t="s">
        <v>724</v>
      </c>
      <c r="W40" s="8" t="s">
        <v>139</v>
      </c>
      <c r="X40" s="35" t="s">
        <v>1644</v>
      </c>
    </row>
    <row r="41" spans="1:24" ht="90">
      <c r="B41" s="9" t="s">
        <v>1507</v>
      </c>
      <c r="C41" s="9" t="s">
        <v>1645</v>
      </c>
      <c r="D41" s="8" t="s">
        <v>134</v>
      </c>
      <c r="E41" s="9" t="s">
        <v>1646</v>
      </c>
      <c r="F41" s="5" t="s">
        <v>1508</v>
      </c>
      <c r="G41" s="7" t="s">
        <v>1647</v>
      </c>
      <c r="H41" s="9" t="s">
        <v>1346</v>
      </c>
      <c r="I41" s="8" t="s">
        <v>139</v>
      </c>
      <c r="J41" s="8" t="s">
        <v>139</v>
      </c>
      <c r="K41" s="8" t="s">
        <v>139</v>
      </c>
      <c r="L41" s="8" t="s">
        <v>241</v>
      </c>
      <c r="M41" s="5" t="b">
        <v>1</v>
      </c>
      <c r="N41" s="5" t="b">
        <v>1</v>
      </c>
      <c r="O41" s="5" t="b">
        <v>1</v>
      </c>
      <c r="P41" s="5" t="b">
        <v>0</v>
      </c>
      <c r="Q41" s="5" t="b">
        <v>1</v>
      </c>
      <c r="R41" s="5" t="b">
        <v>0</v>
      </c>
      <c r="S41" s="5" t="b">
        <v>1</v>
      </c>
      <c r="T41" s="5" t="b">
        <v>1</v>
      </c>
      <c r="U41" s="8" t="s">
        <v>142</v>
      </c>
      <c r="V41" s="8" t="s">
        <v>616</v>
      </c>
      <c r="W41" s="8" t="s">
        <v>139</v>
      </c>
      <c r="X41" s="35" t="s">
        <v>1648</v>
      </c>
    </row>
    <row r="42" spans="1:24" ht="45">
      <c r="B42" s="9" t="s">
        <v>1512</v>
      </c>
      <c r="C42" s="9" t="s">
        <v>1649</v>
      </c>
      <c r="D42" s="8" t="s">
        <v>134</v>
      </c>
      <c r="E42" s="29" t="s">
        <v>1650</v>
      </c>
      <c r="F42" s="6" t="s">
        <v>1513</v>
      </c>
      <c r="G42" s="7" t="s">
        <v>1647</v>
      </c>
      <c r="H42" s="9" t="s">
        <v>1346</v>
      </c>
      <c r="I42" s="8" t="s">
        <v>139</v>
      </c>
      <c r="J42" s="8" t="s">
        <v>139</v>
      </c>
      <c r="K42" s="8" t="s">
        <v>143</v>
      </c>
      <c r="L42" s="8" t="s">
        <v>1504</v>
      </c>
      <c r="M42" s="5" t="b">
        <v>1</v>
      </c>
      <c r="N42" s="5" t="b">
        <v>1</v>
      </c>
      <c r="O42" s="5" t="b">
        <v>1</v>
      </c>
      <c r="P42" s="5" t="b">
        <v>0</v>
      </c>
      <c r="Q42" s="5" t="b">
        <v>1</v>
      </c>
      <c r="R42" s="5" t="b">
        <v>0</v>
      </c>
      <c r="S42" s="5" t="b">
        <v>1</v>
      </c>
      <c r="T42" s="5" t="b">
        <v>1</v>
      </c>
      <c r="U42" s="8" t="s">
        <v>142</v>
      </c>
      <c r="V42" s="8" t="s">
        <v>724</v>
      </c>
      <c r="W42" s="8" t="s">
        <v>139</v>
      </c>
      <c r="X42" s="9" t="s">
        <v>1651</v>
      </c>
    </row>
    <row r="43" spans="1:24" ht="45">
      <c r="B43" s="9" t="s">
        <v>1517</v>
      </c>
      <c r="C43" s="9" t="s">
        <v>1652</v>
      </c>
      <c r="D43" s="8" t="s">
        <v>134</v>
      </c>
      <c r="E43" s="29" t="s">
        <v>1650</v>
      </c>
      <c r="F43" s="6" t="s">
        <v>1513</v>
      </c>
      <c r="G43" s="7" t="s">
        <v>1647</v>
      </c>
      <c r="H43" s="9" t="s">
        <v>1346</v>
      </c>
      <c r="I43" s="8" t="s">
        <v>139</v>
      </c>
      <c r="J43" s="8" t="s">
        <v>139</v>
      </c>
      <c r="K43" s="8" t="s">
        <v>143</v>
      </c>
      <c r="L43" s="8" t="s">
        <v>1504</v>
      </c>
      <c r="M43" s="5" t="b">
        <v>1</v>
      </c>
      <c r="N43" s="5" t="b">
        <v>1</v>
      </c>
      <c r="O43" s="5" t="b">
        <v>1</v>
      </c>
      <c r="P43" s="5" t="b">
        <v>0</v>
      </c>
      <c r="Q43" s="5" t="b">
        <v>1</v>
      </c>
      <c r="R43" s="5" t="b">
        <v>0</v>
      </c>
      <c r="S43" s="5" t="b">
        <v>1</v>
      </c>
      <c r="T43" s="5" t="b">
        <v>1</v>
      </c>
      <c r="U43" s="8" t="s">
        <v>142</v>
      </c>
      <c r="V43" s="8" t="s">
        <v>724</v>
      </c>
      <c r="W43" s="8" t="s">
        <v>139</v>
      </c>
      <c r="X43" s="9" t="s">
        <v>1651</v>
      </c>
    </row>
    <row r="44" spans="1:24" ht="45">
      <c r="B44" s="9" t="s">
        <v>1520</v>
      </c>
      <c r="C44" s="9" t="s">
        <v>1653</v>
      </c>
      <c r="D44" s="8" t="s">
        <v>134</v>
      </c>
      <c r="E44" s="29" t="s">
        <v>1650</v>
      </c>
      <c r="F44" s="6" t="s">
        <v>1513</v>
      </c>
      <c r="G44" s="7" t="s">
        <v>1647</v>
      </c>
      <c r="H44" s="9" t="s">
        <v>1346</v>
      </c>
      <c r="I44" s="8" t="s">
        <v>139</v>
      </c>
      <c r="J44" s="8" t="s">
        <v>139</v>
      </c>
      <c r="K44" s="8" t="s">
        <v>143</v>
      </c>
      <c r="L44" s="8" t="s">
        <v>1504</v>
      </c>
      <c r="M44" s="5" t="b">
        <v>1</v>
      </c>
      <c r="N44" s="5" t="b">
        <v>1</v>
      </c>
      <c r="O44" s="5" t="b">
        <v>1</v>
      </c>
      <c r="P44" s="5" t="b">
        <v>0</v>
      </c>
      <c r="Q44" s="5" t="b">
        <v>1</v>
      </c>
      <c r="R44" s="5" t="b">
        <v>0</v>
      </c>
      <c r="S44" s="5" t="b">
        <v>1</v>
      </c>
      <c r="T44" s="5" t="b">
        <v>1</v>
      </c>
      <c r="U44" s="8" t="s">
        <v>142</v>
      </c>
      <c r="V44" s="8" t="s">
        <v>724</v>
      </c>
      <c r="W44" s="8" t="s">
        <v>139</v>
      </c>
      <c r="X44" s="9" t="s">
        <v>1651</v>
      </c>
    </row>
    <row r="45" spans="1:24" ht="150">
      <c r="B45" s="9" t="s">
        <v>1523</v>
      </c>
      <c r="C45" s="9" t="s">
        <v>1654</v>
      </c>
      <c r="D45" s="8" t="s">
        <v>134</v>
      </c>
      <c r="E45" s="8" t="s">
        <v>1655</v>
      </c>
      <c r="F45" s="5" t="s">
        <v>1524</v>
      </c>
      <c r="G45" s="8" t="s">
        <v>1656</v>
      </c>
      <c r="H45" s="9" t="s">
        <v>1346</v>
      </c>
      <c r="I45" s="8" t="s">
        <v>132</v>
      </c>
      <c r="J45" s="8" t="s">
        <v>489</v>
      </c>
      <c r="K45" s="8" t="s">
        <v>139</v>
      </c>
      <c r="L45" s="8" t="s">
        <v>241</v>
      </c>
      <c r="M45" s="5" t="b">
        <v>1</v>
      </c>
      <c r="N45" s="5" t="b">
        <v>1</v>
      </c>
      <c r="O45" s="5" t="b">
        <v>1</v>
      </c>
      <c r="P45" s="5" t="b">
        <v>0</v>
      </c>
      <c r="Q45" s="5" t="b">
        <v>1</v>
      </c>
      <c r="R45" s="5" t="b">
        <v>0</v>
      </c>
      <c r="S45" s="5" t="b">
        <v>1</v>
      </c>
      <c r="T45" s="5" t="b">
        <v>1</v>
      </c>
      <c r="U45" s="8" t="s">
        <v>142</v>
      </c>
      <c r="V45" s="8" t="s">
        <v>724</v>
      </c>
      <c r="W45" s="8" t="s">
        <v>139</v>
      </c>
      <c r="X45" s="9" t="s">
        <v>129</v>
      </c>
    </row>
    <row r="46" spans="1:24" ht="150">
      <c r="B46" s="9" t="s">
        <v>1528</v>
      </c>
      <c r="C46" s="9" t="s">
        <v>1657</v>
      </c>
      <c r="D46" s="8" t="s">
        <v>134</v>
      </c>
      <c r="E46" s="8" t="s">
        <v>1658</v>
      </c>
      <c r="F46" s="5" t="s">
        <v>1524</v>
      </c>
      <c r="G46" s="8" t="s">
        <v>1659</v>
      </c>
      <c r="H46" s="9" t="s">
        <v>1346</v>
      </c>
      <c r="I46" s="8" t="s">
        <v>139</v>
      </c>
      <c r="J46" s="8" t="s">
        <v>489</v>
      </c>
      <c r="K46" s="8" t="s">
        <v>139</v>
      </c>
      <c r="L46" s="8" t="s">
        <v>1504</v>
      </c>
      <c r="M46" s="5" t="b">
        <v>1</v>
      </c>
      <c r="N46" s="5" t="b">
        <v>1</v>
      </c>
      <c r="O46" s="5" t="b">
        <v>1</v>
      </c>
      <c r="P46" s="5" t="b">
        <v>0</v>
      </c>
      <c r="Q46" s="5" t="b">
        <v>1</v>
      </c>
      <c r="R46" s="5" t="b">
        <v>0</v>
      </c>
      <c r="S46" s="5" t="b">
        <v>1</v>
      </c>
      <c r="T46" s="5" t="b">
        <v>1</v>
      </c>
      <c r="U46" s="8" t="s">
        <v>142</v>
      </c>
      <c r="V46" s="8" t="s">
        <v>724</v>
      </c>
      <c r="W46" s="8" t="s">
        <v>139</v>
      </c>
      <c r="X46" s="9" t="s">
        <v>129</v>
      </c>
    </row>
    <row r="47" spans="1:24" ht="105">
      <c r="B47" s="9" t="s">
        <v>1532</v>
      </c>
      <c r="C47" s="9" t="s">
        <v>1660</v>
      </c>
      <c r="D47" s="8" t="s">
        <v>134</v>
      </c>
      <c r="E47" s="8" t="s">
        <v>1661</v>
      </c>
      <c r="F47" s="8" t="s">
        <v>1533</v>
      </c>
      <c r="G47" s="8" t="s">
        <v>1188</v>
      </c>
      <c r="H47" s="9" t="s">
        <v>1188</v>
      </c>
      <c r="I47" s="8" t="s">
        <v>139</v>
      </c>
      <c r="J47" s="8" t="s">
        <v>139</v>
      </c>
      <c r="K47" s="8" t="s">
        <v>139</v>
      </c>
      <c r="L47" s="8" t="s">
        <v>241</v>
      </c>
      <c r="M47" s="5" t="b">
        <v>1</v>
      </c>
      <c r="N47" s="5" t="b">
        <v>1</v>
      </c>
      <c r="O47" s="5" t="b">
        <v>1</v>
      </c>
      <c r="P47" s="5" t="b">
        <v>1</v>
      </c>
      <c r="Q47" s="5" t="b">
        <v>1</v>
      </c>
      <c r="R47" s="5" t="b">
        <v>1</v>
      </c>
      <c r="S47" s="5" t="b">
        <v>0</v>
      </c>
      <c r="T47" s="5" t="b">
        <v>0</v>
      </c>
      <c r="U47" s="8" t="s">
        <v>1191</v>
      </c>
      <c r="V47" s="8" t="s">
        <v>724</v>
      </c>
      <c r="W47" s="8" t="s">
        <v>139</v>
      </c>
      <c r="X47" s="35" t="s">
        <v>1662</v>
      </c>
    </row>
    <row r="48" spans="1:24" ht="75">
      <c r="B48" s="9" t="s">
        <v>1536</v>
      </c>
      <c r="C48" s="9" t="s">
        <v>1663</v>
      </c>
      <c r="D48" s="8" t="s">
        <v>134</v>
      </c>
      <c r="E48" s="9" t="s">
        <v>1664</v>
      </c>
      <c r="F48" s="5" t="s">
        <v>1537</v>
      </c>
      <c r="G48" s="9" t="s">
        <v>1538</v>
      </c>
      <c r="H48" s="9" t="s">
        <v>1188</v>
      </c>
      <c r="I48" s="8" t="s">
        <v>139</v>
      </c>
      <c r="J48" s="8" t="s">
        <v>1539</v>
      </c>
      <c r="K48" s="8" t="s">
        <v>139</v>
      </c>
      <c r="L48" s="8" t="s">
        <v>263</v>
      </c>
      <c r="M48" s="5" t="b">
        <v>1</v>
      </c>
      <c r="N48" s="5" t="b">
        <v>1</v>
      </c>
      <c r="O48" s="5" t="b">
        <v>1</v>
      </c>
      <c r="P48" s="5" t="b">
        <v>1</v>
      </c>
      <c r="Q48" s="5" t="b">
        <v>1</v>
      </c>
      <c r="R48" s="5" t="b">
        <v>1</v>
      </c>
      <c r="S48" s="5" t="b">
        <v>0</v>
      </c>
      <c r="T48" s="5" t="b">
        <v>0</v>
      </c>
      <c r="U48" s="8" t="s">
        <v>1540</v>
      </c>
      <c r="V48" s="8" t="s">
        <v>724</v>
      </c>
      <c r="W48" s="8" t="s">
        <v>139</v>
      </c>
      <c r="X48" s="9"/>
    </row>
    <row r="49" spans="2:24" ht="90">
      <c r="B49" s="9" t="s">
        <v>1543</v>
      </c>
      <c r="C49" s="9" t="s">
        <v>1665</v>
      </c>
      <c r="D49" s="8" t="s">
        <v>134</v>
      </c>
      <c r="E49" s="9" t="s">
        <v>1544</v>
      </c>
      <c r="F49" s="9" t="s">
        <v>1544</v>
      </c>
      <c r="G49" s="8" t="s">
        <v>1659</v>
      </c>
      <c r="H49" s="9" t="s">
        <v>1346</v>
      </c>
      <c r="I49" s="8" t="s">
        <v>139</v>
      </c>
      <c r="J49" s="8" t="s">
        <v>139</v>
      </c>
      <c r="K49" s="8" t="s">
        <v>139</v>
      </c>
      <c r="L49" s="8" t="s">
        <v>263</v>
      </c>
      <c r="M49" s="5" t="b">
        <v>1</v>
      </c>
      <c r="N49" s="5" t="b">
        <v>1</v>
      </c>
      <c r="O49" s="5" t="b">
        <v>1</v>
      </c>
      <c r="P49" s="5" t="b">
        <v>0</v>
      </c>
      <c r="Q49" s="5" t="b">
        <v>1</v>
      </c>
      <c r="R49" s="5" t="b">
        <v>0</v>
      </c>
      <c r="S49" s="5" t="b">
        <v>1</v>
      </c>
      <c r="T49" s="5" t="b">
        <v>1</v>
      </c>
      <c r="U49" s="8" t="s">
        <v>1545</v>
      </c>
      <c r="V49" s="8" t="s">
        <v>724</v>
      </c>
      <c r="W49" s="8" t="s">
        <v>139</v>
      </c>
      <c r="X49" s="9"/>
    </row>
    <row r="50" spans="2:24" ht="90">
      <c r="B50" s="9" t="s">
        <v>1548</v>
      </c>
      <c r="C50" s="9" t="s">
        <v>1666</v>
      </c>
      <c r="D50" s="8" t="s">
        <v>134</v>
      </c>
      <c r="E50" s="9" t="s">
        <v>1544</v>
      </c>
      <c r="F50" s="9" t="s">
        <v>1544</v>
      </c>
      <c r="G50" s="8" t="s">
        <v>1659</v>
      </c>
      <c r="H50" s="9" t="s">
        <v>1346</v>
      </c>
      <c r="I50" s="8" t="s">
        <v>139</v>
      </c>
      <c r="J50" s="8" t="s">
        <v>139</v>
      </c>
      <c r="K50" s="8" t="s">
        <v>139</v>
      </c>
      <c r="L50" s="8" t="s">
        <v>263</v>
      </c>
      <c r="M50" s="5" t="b">
        <v>1</v>
      </c>
      <c r="N50" s="5" t="b">
        <v>1</v>
      </c>
      <c r="O50" s="5" t="b">
        <v>1</v>
      </c>
      <c r="P50" s="5" t="b">
        <v>0</v>
      </c>
      <c r="Q50" s="5" t="b">
        <v>1</v>
      </c>
      <c r="R50" s="5" t="b">
        <v>0</v>
      </c>
      <c r="S50" s="5" t="b">
        <v>1</v>
      </c>
      <c r="T50" s="5" t="b">
        <v>1</v>
      </c>
      <c r="U50" s="8" t="s">
        <v>1549</v>
      </c>
      <c r="V50" s="8" t="s">
        <v>724</v>
      </c>
      <c r="W50" s="8" t="s">
        <v>139</v>
      </c>
      <c r="X50" s="9"/>
    </row>
    <row r="51" spans="2:24" ht="45">
      <c r="B51" s="9" t="s">
        <v>1552</v>
      </c>
      <c r="C51" s="68" t="s">
        <v>1667</v>
      </c>
      <c r="D51" s="8" t="s">
        <v>134</v>
      </c>
      <c r="E51" s="29" t="s">
        <v>1650</v>
      </c>
      <c r="F51" s="29" t="s">
        <v>1211</v>
      </c>
      <c r="G51" s="7" t="s">
        <v>1647</v>
      </c>
      <c r="H51" s="9" t="s">
        <v>1346</v>
      </c>
      <c r="I51" s="8" t="s">
        <v>139</v>
      </c>
      <c r="J51" s="8" t="s">
        <v>139</v>
      </c>
      <c r="K51" s="8" t="s">
        <v>143</v>
      </c>
      <c r="L51" s="8" t="s">
        <v>1504</v>
      </c>
      <c r="M51" s="5" t="b">
        <v>1</v>
      </c>
      <c r="N51" s="5" t="b">
        <v>1</v>
      </c>
      <c r="O51" s="5" t="b">
        <v>1</v>
      </c>
      <c r="P51" s="5" t="b">
        <v>0</v>
      </c>
      <c r="Q51" s="5" t="b">
        <v>1</v>
      </c>
      <c r="R51" s="5" t="b">
        <v>0</v>
      </c>
      <c r="S51" s="5" t="b">
        <v>1</v>
      </c>
      <c r="T51" s="5" t="b">
        <v>1</v>
      </c>
      <c r="U51" s="8" t="s">
        <v>142</v>
      </c>
      <c r="V51" s="8" t="s">
        <v>724</v>
      </c>
      <c r="W51" s="8" t="s">
        <v>139</v>
      </c>
      <c r="X51" s="9" t="s">
        <v>1651</v>
      </c>
    </row>
    <row r="52" spans="2:24" ht="138.4" customHeight="1">
      <c r="B52" s="9" t="s">
        <v>1555</v>
      </c>
      <c r="C52" s="68" t="s">
        <v>1668</v>
      </c>
      <c r="D52" s="8" t="s">
        <v>134</v>
      </c>
      <c r="E52" s="9" t="s">
        <v>1669</v>
      </c>
      <c r="F52" s="5" t="s">
        <v>1556</v>
      </c>
      <c r="G52" s="15" t="s">
        <v>1215</v>
      </c>
      <c r="H52" s="9" t="s">
        <v>138</v>
      </c>
      <c r="I52" s="8" t="s">
        <v>132</v>
      </c>
      <c r="J52" s="8" t="s">
        <v>489</v>
      </c>
      <c r="K52" s="8" t="s">
        <v>1670</v>
      </c>
      <c r="L52" s="8" t="s">
        <v>1499</v>
      </c>
      <c r="M52" s="5" t="b">
        <v>1</v>
      </c>
      <c r="N52" s="5" t="b">
        <v>1</v>
      </c>
      <c r="O52" s="5" t="b">
        <v>1</v>
      </c>
      <c r="P52" s="5" t="b">
        <v>0</v>
      </c>
      <c r="Q52" s="5" t="b">
        <v>1</v>
      </c>
      <c r="R52" s="5" t="b">
        <v>0</v>
      </c>
      <c r="S52" s="5" t="b">
        <v>0</v>
      </c>
      <c r="T52" s="5" t="b">
        <v>0</v>
      </c>
      <c r="U52" s="8" t="s">
        <v>142</v>
      </c>
      <c r="V52" s="8" t="s">
        <v>1558</v>
      </c>
      <c r="W52" s="8" t="s">
        <v>139</v>
      </c>
      <c r="X52" s="9"/>
    </row>
  </sheetData>
  <autoFilter ref="B1:X52" xr:uid="{3E894D98-53E2-4603-A451-EAA2C10EDC6E}"/>
  <hyperlinks>
    <hyperlink ref="A1" location="'4th May 2018 macro'!CW1" display="CLICK HERE TO GO TO FINAL CONTENT FOR CHECKING / EDITING" xr:uid="{73E7EFFA-D490-4248-A224-1AE82AD7091A}"/>
    <hyperlink ref="X2" r:id="rId1" xr:uid="{0D1D2D3B-7846-4EB7-BF3A-FF10F4F5C18F}"/>
    <hyperlink ref="X4" r:id="rId2" xr:uid="{C3FA9677-80D8-469A-9E58-47B8957DD310}"/>
    <hyperlink ref="X5" r:id="rId3" xr:uid="{8FBE7FF1-A893-42E5-90C3-BDAEC0B6F96E}"/>
    <hyperlink ref="X25" r:id="rId4" display="https://digital.nhs.uk/data-and-information/data-collections-and-data-sets/data-collections/social-care-user-surveys" xr:uid="{F523F591-0654-441D-9B26-62FDA5E86B3E}"/>
    <hyperlink ref="X32" r:id="rId5" xr:uid="{1411DBFD-CFCC-4183-B2EF-7296118ED3D3}"/>
    <hyperlink ref="X40" r:id="rId6" xr:uid="{B15FC6FE-3CC3-4A24-AB54-CCFEF88A7DEA}"/>
    <hyperlink ref="X41" r:id="rId7" xr:uid="{437DF2C8-CE9E-4726-A201-D785641B3CD5}"/>
    <hyperlink ref="X47" r:id="rId8" xr:uid="{E1519662-060B-4CF0-A3C9-7AAF9E7138DA}"/>
  </hyperlinks>
  <pageMargins left="0.7" right="0.7" top="0.75" bottom="0.75" header="0.3" footer="0.3"/>
  <pageSetup paperSize="9" orientation="portrait" r:id="rId9"/>
  <legacyDrawing r:id="rId10"/>
  <tableParts count="1">
    <tablePart r:id="rId1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7C3E0-DA99-44CF-AB46-5F971C44875F}">
  <sheetPr>
    <tabColor rgb="FF92D050"/>
  </sheetPr>
  <dimension ref="A1:X37"/>
  <sheetViews>
    <sheetView zoomScaleNormal="100" workbookViewId="0" xr3:uid="{BBBC937A-96D3-5BE7-89C4-33BD1B1B94CC}">
      <pane xSplit="1" ySplit="1" topLeftCell="M25" activePane="bottomRight" state="frozen"/>
      <selection pane="bottomRight" activeCell="M25" sqref="M25:T25"/>
      <selection pane="bottomLeft" activeCell="DS31" sqref="DS31"/>
      <selection pane="topRight" activeCell="DS31" sqref="DS31"/>
    </sheetView>
  </sheetViews>
  <sheetFormatPr defaultColWidth="8.88671875" defaultRowHeight="15"/>
  <cols>
    <col min="1" max="1" width="66.5546875" style="5" customWidth="1"/>
    <col min="2" max="2" width="14" style="5" customWidth="1"/>
    <col min="3" max="3" width="13.33203125" style="5" customWidth="1"/>
    <col min="4" max="4" width="14" style="5" customWidth="1"/>
    <col min="5" max="6" width="27.77734375" style="5" customWidth="1"/>
    <col min="7" max="7" width="23.33203125" style="5" customWidth="1"/>
    <col min="8" max="8" width="13" style="5" customWidth="1"/>
    <col min="9" max="9" width="11.77734375" style="5" customWidth="1"/>
    <col min="10" max="10" width="10.44140625" style="5" customWidth="1"/>
    <col min="11" max="11" width="25.21875" style="5" customWidth="1"/>
    <col min="12" max="12" width="22.33203125" style="5" customWidth="1"/>
    <col min="13" max="20" width="8.5546875" style="5" customWidth="1"/>
    <col min="21" max="21" width="28" style="5" customWidth="1"/>
    <col min="22" max="22" width="33.109375" style="5" customWidth="1"/>
    <col min="23" max="23" width="17.5546875" style="5" customWidth="1"/>
    <col min="24" max="24" width="34.44140625" style="5" customWidth="1"/>
    <col min="25" max="16384" width="8.88671875" style="5"/>
  </cols>
  <sheetData>
    <row r="1" spans="1:24" ht="100.9">
      <c r="A1" s="31" t="s">
        <v>0</v>
      </c>
      <c r="B1" s="36" t="s">
        <v>54</v>
      </c>
      <c r="C1" s="36" t="s">
        <v>55</v>
      </c>
      <c r="D1" s="36" t="s">
        <v>56</v>
      </c>
      <c r="E1" s="36" t="s">
        <v>57</v>
      </c>
      <c r="F1" s="37" t="s">
        <v>1560</v>
      </c>
      <c r="G1" s="36" t="s">
        <v>58</v>
      </c>
      <c r="H1" s="36" t="s">
        <v>59</v>
      </c>
      <c r="I1" s="36" t="s">
        <v>60</v>
      </c>
      <c r="J1" s="36" t="s">
        <v>62</v>
      </c>
      <c r="K1" s="36" t="s">
        <v>107</v>
      </c>
      <c r="L1" s="36" t="s">
        <v>65</v>
      </c>
      <c r="M1" s="2" t="s">
        <v>66</v>
      </c>
      <c r="N1" s="2" t="s">
        <v>67</v>
      </c>
      <c r="O1" s="2" t="s">
        <v>68</v>
      </c>
      <c r="P1" s="2" t="s">
        <v>69</v>
      </c>
      <c r="Q1" s="2" t="s">
        <v>70</v>
      </c>
      <c r="R1" s="2" t="s">
        <v>71</v>
      </c>
      <c r="S1" s="2" t="s">
        <v>72</v>
      </c>
      <c r="T1" s="2" t="s">
        <v>73</v>
      </c>
      <c r="U1" s="36" t="s">
        <v>74</v>
      </c>
      <c r="V1" s="36" t="s">
        <v>75</v>
      </c>
      <c r="W1" s="36" t="s">
        <v>76</v>
      </c>
      <c r="X1" s="36" t="s">
        <v>100</v>
      </c>
    </row>
    <row r="2" spans="1:24" ht="90">
      <c r="A2" s="50" t="s">
        <v>1671</v>
      </c>
      <c r="B2" s="5" t="s">
        <v>1202</v>
      </c>
      <c r="C2" s="5" t="s">
        <v>1203</v>
      </c>
      <c r="D2" s="7" t="s">
        <v>134</v>
      </c>
      <c r="E2" s="5" t="s">
        <v>384</v>
      </c>
      <c r="F2" s="38" t="s">
        <v>1204</v>
      </c>
      <c r="G2" s="7" t="s">
        <v>1205</v>
      </c>
      <c r="H2" s="5" t="s">
        <v>240</v>
      </c>
      <c r="I2" s="5" t="s">
        <v>139</v>
      </c>
      <c r="J2" s="7" t="s">
        <v>139</v>
      </c>
      <c r="K2" s="7" t="s">
        <v>1206</v>
      </c>
      <c r="L2" s="7" t="s">
        <v>1207</v>
      </c>
      <c r="M2" s="5" t="b">
        <v>1</v>
      </c>
      <c r="N2" s="5" t="b">
        <v>1</v>
      </c>
      <c r="O2" s="5" t="b">
        <v>1</v>
      </c>
      <c r="P2" s="5" t="b">
        <v>0</v>
      </c>
      <c r="Q2" s="5" t="b">
        <v>1</v>
      </c>
      <c r="R2" s="5" t="b">
        <v>0</v>
      </c>
      <c r="S2" s="5" t="b">
        <v>1</v>
      </c>
      <c r="T2" s="5" t="b">
        <v>1</v>
      </c>
      <c r="U2" s="7" t="s">
        <v>142</v>
      </c>
      <c r="V2" s="7" t="s">
        <v>1672</v>
      </c>
      <c r="W2" s="7" t="s">
        <v>139</v>
      </c>
      <c r="X2" s="33" t="s">
        <v>405</v>
      </c>
    </row>
    <row r="3" spans="1:24" ht="38.65" customHeight="1">
      <c r="A3" s="50" t="s">
        <v>1673</v>
      </c>
      <c r="B3" s="5" t="s">
        <v>1209</v>
      </c>
      <c r="C3" s="5" t="s">
        <v>1210</v>
      </c>
      <c r="D3" s="7" t="s">
        <v>134</v>
      </c>
      <c r="E3" s="7" t="s">
        <v>1674</v>
      </c>
      <c r="F3" s="7" t="s">
        <v>1650</v>
      </c>
      <c r="G3" s="7" t="s">
        <v>1205</v>
      </c>
      <c r="H3" s="5" t="s">
        <v>240</v>
      </c>
      <c r="I3" s="5" t="s">
        <v>139</v>
      </c>
      <c r="J3" s="7" t="s">
        <v>139</v>
      </c>
      <c r="K3" s="7" t="s">
        <v>143</v>
      </c>
      <c r="L3" s="7" t="s">
        <v>217</v>
      </c>
      <c r="M3" s="5" t="b">
        <v>1</v>
      </c>
      <c r="N3" s="5" t="b">
        <v>1</v>
      </c>
      <c r="O3" s="5" t="b">
        <v>1</v>
      </c>
      <c r="P3" s="5" t="b">
        <v>0</v>
      </c>
      <c r="Q3" s="5" t="b">
        <v>1</v>
      </c>
      <c r="R3" s="5" t="b">
        <v>0</v>
      </c>
      <c r="S3" s="5" t="b">
        <v>1</v>
      </c>
      <c r="T3" s="5" t="b">
        <v>1</v>
      </c>
      <c r="U3" s="7" t="s">
        <v>142</v>
      </c>
      <c r="V3" s="7" t="s">
        <v>724</v>
      </c>
      <c r="W3" s="7" t="s">
        <v>139</v>
      </c>
      <c r="X3" s="33" t="s">
        <v>1675</v>
      </c>
    </row>
    <row r="4" spans="1:24" ht="45.6">
      <c r="A4" s="50" t="s">
        <v>1676</v>
      </c>
      <c r="B4" s="5" t="s">
        <v>1212</v>
      </c>
      <c r="C4" s="5" t="s">
        <v>1213</v>
      </c>
      <c r="D4" s="7" t="s">
        <v>134</v>
      </c>
      <c r="E4" s="5" t="s">
        <v>1677</v>
      </c>
      <c r="F4" s="42" t="s">
        <v>1214</v>
      </c>
      <c r="G4" s="15" t="s">
        <v>1215</v>
      </c>
      <c r="H4" s="5" t="s">
        <v>138</v>
      </c>
      <c r="I4" s="5" t="s">
        <v>132</v>
      </c>
      <c r="J4" s="7" t="s">
        <v>139</v>
      </c>
      <c r="K4" s="7" t="s">
        <v>699</v>
      </c>
      <c r="L4" s="7" t="s">
        <v>1216</v>
      </c>
      <c r="M4" s="5" t="b">
        <v>1</v>
      </c>
      <c r="N4" s="5" t="b">
        <v>1</v>
      </c>
      <c r="O4" s="5" t="b">
        <v>1</v>
      </c>
      <c r="P4" s="5" t="b">
        <v>0</v>
      </c>
      <c r="Q4" s="5" t="b">
        <v>1</v>
      </c>
      <c r="R4" s="5" t="b">
        <v>0</v>
      </c>
      <c r="S4" s="5" t="b">
        <v>0</v>
      </c>
      <c r="T4" s="5" t="b">
        <v>0</v>
      </c>
      <c r="U4" s="7" t="s">
        <v>142</v>
      </c>
      <c r="V4" s="7" t="s">
        <v>1217</v>
      </c>
      <c r="W4" s="7" t="s">
        <v>139</v>
      </c>
      <c r="X4" s="33" t="s">
        <v>1678</v>
      </c>
    </row>
    <row r="5" spans="1:24" ht="67.5" customHeight="1">
      <c r="A5" s="50" t="s">
        <v>1679</v>
      </c>
      <c r="B5" s="5" t="s">
        <v>1218</v>
      </c>
      <c r="C5" s="5" t="s">
        <v>1219</v>
      </c>
      <c r="D5" s="7" t="s">
        <v>134</v>
      </c>
      <c r="E5" s="5" t="s">
        <v>1680</v>
      </c>
      <c r="F5" s="42" t="s">
        <v>1220</v>
      </c>
      <c r="G5" s="15" t="s">
        <v>1215</v>
      </c>
      <c r="H5" s="5" t="s">
        <v>138</v>
      </c>
      <c r="I5" s="5" t="s">
        <v>132</v>
      </c>
      <c r="J5" s="7" t="s">
        <v>139</v>
      </c>
      <c r="K5" s="7" t="s">
        <v>143</v>
      </c>
      <c r="L5" s="7" t="s">
        <v>241</v>
      </c>
      <c r="M5" s="5" t="b">
        <v>1</v>
      </c>
      <c r="N5" s="5" t="b">
        <v>1</v>
      </c>
      <c r="O5" s="5" t="b">
        <v>1</v>
      </c>
      <c r="P5" s="5" t="b">
        <v>0</v>
      </c>
      <c r="Q5" s="5" t="b">
        <v>1</v>
      </c>
      <c r="R5" s="5" t="b">
        <v>0</v>
      </c>
      <c r="S5" s="5" t="b">
        <v>0</v>
      </c>
      <c r="T5" s="5" t="b">
        <v>0</v>
      </c>
      <c r="U5" s="7" t="s">
        <v>142</v>
      </c>
      <c r="V5" s="7" t="s">
        <v>1221</v>
      </c>
      <c r="W5" s="7" t="s">
        <v>139</v>
      </c>
      <c r="X5" s="33" t="s">
        <v>1681</v>
      </c>
    </row>
    <row r="6" spans="1:24" ht="101.25" customHeight="1">
      <c r="A6" s="50" t="s">
        <v>1682</v>
      </c>
      <c r="B6" s="5" t="s">
        <v>1222</v>
      </c>
      <c r="C6" s="5" t="s">
        <v>1223</v>
      </c>
      <c r="D6" s="7" t="s">
        <v>134</v>
      </c>
      <c r="E6" s="5" t="s">
        <v>1683</v>
      </c>
      <c r="F6" s="42" t="s">
        <v>1224</v>
      </c>
      <c r="G6" s="15" t="s">
        <v>1215</v>
      </c>
      <c r="H6" s="5" t="s">
        <v>138</v>
      </c>
      <c r="I6" s="5" t="s">
        <v>132</v>
      </c>
      <c r="J6" s="7" t="s">
        <v>139</v>
      </c>
      <c r="K6" s="7" t="s">
        <v>143</v>
      </c>
      <c r="L6" s="7" t="s">
        <v>241</v>
      </c>
      <c r="M6" s="5" t="b">
        <v>1</v>
      </c>
      <c r="N6" s="5" t="b">
        <v>1</v>
      </c>
      <c r="O6" s="5" t="b">
        <v>1</v>
      </c>
      <c r="P6" s="5" t="b">
        <v>0</v>
      </c>
      <c r="Q6" s="5" t="b">
        <v>1</v>
      </c>
      <c r="R6" s="5" t="b">
        <v>0</v>
      </c>
      <c r="S6" s="5" t="b">
        <v>0</v>
      </c>
      <c r="T6" s="5" t="b">
        <v>0</v>
      </c>
      <c r="U6" s="7" t="s">
        <v>142</v>
      </c>
      <c r="V6" s="7" t="s">
        <v>1221</v>
      </c>
      <c r="W6" s="7" t="s">
        <v>139</v>
      </c>
      <c r="X6" s="34" t="s">
        <v>1684</v>
      </c>
    </row>
    <row r="7" spans="1:24" ht="129" customHeight="1">
      <c r="A7" s="50" t="s">
        <v>1685</v>
      </c>
      <c r="B7" s="5" t="s">
        <v>1225</v>
      </c>
      <c r="C7" s="5" t="s">
        <v>1226</v>
      </c>
      <c r="D7" s="7" t="s">
        <v>134</v>
      </c>
      <c r="E7" s="5" t="s">
        <v>1686</v>
      </c>
      <c r="F7" s="42" t="s">
        <v>1227</v>
      </c>
      <c r="G7" s="15" t="s">
        <v>1215</v>
      </c>
      <c r="H7" s="5" t="s">
        <v>138</v>
      </c>
      <c r="I7" s="5" t="s">
        <v>132</v>
      </c>
      <c r="J7" s="7" t="s">
        <v>139</v>
      </c>
      <c r="K7" s="7" t="s">
        <v>143</v>
      </c>
      <c r="L7" s="7" t="s">
        <v>241</v>
      </c>
      <c r="M7" s="5" t="b">
        <v>1</v>
      </c>
      <c r="N7" s="5" t="b">
        <v>1</v>
      </c>
      <c r="O7" s="5" t="b">
        <v>1</v>
      </c>
      <c r="P7" s="5" t="b">
        <v>0</v>
      </c>
      <c r="Q7" s="5" t="b">
        <v>1</v>
      </c>
      <c r="R7" s="5" t="b">
        <v>0</v>
      </c>
      <c r="S7" s="5" t="b">
        <v>0</v>
      </c>
      <c r="T7" s="5" t="b">
        <v>0</v>
      </c>
      <c r="U7" s="7" t="s">
        <v>142</v>
      </c>
      <c r="V7" s="7" t="s">
        <v>166</v>
      </c>
      <c r="W7" s="7" t="s">
        <v>139</v>
      </c>
      <c r="X7" s="50" t="s">
        <v>1687</v>
      </c>
    </row>
    <row r="8" spans="1:24" ht="78.75" customHeight="1">
      <c r="A8" s="50" t="s">
        <v>1688</v>
      </c>
      <c r="B8" s="5" t="s">
        <v>1228</v>
      </c>
      <c r="C8" s="5" t="s">
        <v>1229</v>
      </c>
      <c r="D8" s="7" t="s">
        <v>134</v>
      </c>
      <c r="E8" s="5" t="s">
        <v>1689</v>
      </c>
      <c r="F8" s="42" t="s">
        <v>1230</v>
      </c>
      <c r="G8" s="15" t="s">
        <v>1215</v>
      </c>
      <c r="H8" s="5" t="s">
        <v>138</v>
      </c>
      <c r="I8" s="5" t="s">
        <v>132</v>
      </c>
      <c r="J8" s="7" t="s">
        <v>139</v>
      </c>
      <c r="K8" s="7" t="s">
        <v>143</v>
      </c>
      <c r="L8" s="7" t="s">
        <v>241</v>
      </c>
      <c r="M8" s="5" t="b">
        <v>1</v>
      </c>
      <c r="N8" s="5" t="b">
        <v>1</v>
      </c>
      <c r="O8" s="5" t="b">
        <v>1</v>
      </c>
      <c r="P8" s="5" t="b">
        <v>0</v>
      </c>
      <c r="Q8" s="5" t="b">
        <v>1</v>
      </c>
      <c r="R8" s="5" t="b">
        <v>0</v>
      </c>
      <c r="S8" s="5" t="b">
        <v>0</v>
      </c>
      <c r="T8" s="5" t="b">
        <v>0</v>
      </c>
      <c r="U8" s="7" t="s">
        <v>142</v>
      </c>
      <c r="V8" s="7" t="s">
        <v>166</v>
      </c>
      <c r="W8" s="7" t="s">
        <v>139</v>
      </c>
      <c r="X8" s="50" t="s">
        <v>1687</v>
      </c>
    </row>
    <row r="9" spans="1:24" ht="84" customHeight="1">
      <c r="A9" s="50" t="s">
        <v>1690</v>
      </c>
      <c r="B9" s="5" t="s">
        <v>1231</v>
      </c>
      <c r="C9" s="5" t="s">
        <v>1232</v>
      </c>
      <c r="D9" s="7" t="s">
        <v>134</v>
      </c>
      <c r="E9" s="5" t="s">
        <v>1691</v>
      </c>
      <c r="F9" s="42" t="s">
        <v>1692</v>
      </c>
      <c r="G9" s="15" t="s">
        <v>1215</v>
      </c>
      <c r="H9" s="5" t="s">
        <v>138</v>
      </c>
      <c r="I9" s="5" t="s">
        <v>132</v>
      </c>
      <c r="J9" s="7" t="s">
        <v>139</v>
      </c>
      <c r="K9" s="7" t="s">
        <v>143</v>
      </c>
      <c r="L9" s="7" t="s">
        <v>241</v>
      </c>
      <c r="M9" s="5" t="b">
        <v>1</v>
      </c>
      <c r="N9" s="5" t="b">
        <v>1</v>
      </c>
      <c r="O9" s="5" t="b">
        <v>1</v>
      </c>
      <c r="P9" s="5" t="b">
        <v>0</v>
      </c>
      <c r="Q9" s="5" t="b">
        <v>1</v>
      </c>
      <c r="R9" s="5" t="b">
        <v>0</v>
      </c>
      <c r="S9" s="5" t="b">
        <v>0</v>
      </c>
      <c r="T9" s="5" t="b">
        <v>0</v>
      </c>
      <c r="U9" s="7" t="s">
        <v>142</v>
      </c>
      <c r="V9" s="7" t="s">
        <v>166</v>
      </c>
      <c r="W9" s="7" t="s">
        <v>139</v>
      </c>
      <c r="X9" s="26" t="s">
        <v>1687</v>
      </c>
    </row>
    <row r="10" spans="1:24" ht="111.75" customHeight="1">
      <c r="A10" s="50" t="s">
        <v>1693</v>
      </c>
      <c r="B10" s="5" t="s">
        <v>1234</v>
      </c>
      <c r="C10" s="5" t="s">
        <v>1235</v>
      </c>
      <c r="D10" s="7" t="s">
        <v>134</v>
      </c>
      <c r="E10" s="5" t="s">
        <v>1694</v>
      </c>
      <c r="F10" s="38" t="s">
        <v>1236</v>
      </c>
      <c r="G10" s="15" t="s">
        <v>1215</v>
      </c>
      <c r="H10" s="5" t="s">
        <v>138</v>
      </c>
      <c r="I10" s="5" t="s">
        <v>132</v>
      </c>
      <c r="J10" s="7" t="s">
        <v>139</v>
      </c>
      <c r="K10" s="7" t="s">
        <v>143</v>
      </c>
      <c r="L10" s="7" t="s">
        <v>241</v>
      </c>
      <c r="M10" s="5" t="b">
        <v>1</v>
      </c>
      <c r="N10" s="5" t="b">
        <v>1</v>
      </c>
      <c r="O10" s="5" t="b">
        <v>1</v>
      </c>
      <c r="P10" s="5" t="b">
        <v>0</v>
      </c>
      <c r="Q10" s="5" t="b">
        <v>1</v>
      </c>
      <c r="R10" s="5" t="b">
        <v>0</v>
      </c>
      <c r="S10" s="5" t="b">
        <v>0</v>
      </c>
      <c r="T10" s="5" t="b">
        <v>0</v>
      </c>
      <c r="U10" s="7" t="s">
        <v>142</v>
      </c>
      <c r="V10" s="7" t="s">
        <v>1221</v>
      </c>
      <c r="W10" s="7" t="s">
        <v>139</v>
      </c>
      <c r="X10" s="26" t="s">
        <v>1695</v>
      </c>
    </row>
    <row r="11" spans="1:24" ht="97.15" customHeight="1">
      <c r="A11" s="50" t="s">
        <v>1696</v>
      </c>
      <c r="B11" s="5" t="s">
        <v>1237</v>
      </c>
      <c r="C11" s="5" t="s">
        <v>1238</v>
      </c>
      <c r="D11" s="7" t="s">
        <v>134</v>
      </c>
      <c r="E11" s="5" t="s">
        <v>1697</v>
      </c>
      <c r="F11" s="38" t="s">
        <v>1239</v>
      </c>
      <c r="G11" s="15" t="s">
        <v>1215</v>
      </c>
      <c r="H11" s="5" t="s">
        <v>138</v>
      </c>
      <c r="I11" s="5" t="s">
        <v>132</v>
      </c>
      <c r="J11" s="7" t="s">
        <v>139</v>
      </c>
      <c r="K11" s="7" t="s">
        <v>143</v>
      </c>
      <c r="L11" s="7" t="s">
        <v>241</v>
      </c>
      <c r="M11" s="5" t="b">
        <v>1</v>
      </c>
      <c r="N11" s="5" t="b">
        <v>1</v>
      </c>
      <c r="O11" s="5" t="b">
        <v>1</v>
      </c>
      <c r="P11" s="5" t="b">
        <v>0</v>
      </c>
      <c r="Q11" s="5" t="b">
        <v>1</v>
      </c>
      <c r="R11" s="5" t="b">
        <v>0</v>
      </c>
      <c r="S11" s="5" t="b">
        <v>0</v>
      </c>
      <c r="T11" s="5" t="b">
        <v>0</v>
      </c>
      <c r="U11" s="7" t="s">
        <v>1191</v>
      </c>
      <c r="V11" s="7" t="s">
        <v>1241</v>
      </c>
      <c r="W11" s="7" t="s">
        <v>139</v>
      </c>
      <c r="X11" s="50" t="s">
        <v>1698</v>
      </c>
    </row>
    <row r="12" spans="1:24" ht="45">
      <c r="A12" s="50" t="s">
        <v>1699</v>
      </c>
      <c r="B12" s="5" t="s">
        <v>1242</v>
      </c>
      <c r="C12" s="5" t="s">
        <v>1243</v>
      </c>
      <c r="D12" s="7" t="s">
        <v>134</v>
      </c>
      <c r="E12" s="5" t="s">
        <v>1700</v>
      </c>
      <c r="F12" s="38" t="s">
        <v>1244</v>
      </c>
      <c r="G12" s="7" t="s">
        <v>1205</v>
      </c>
      <c r="H12" s="5" t="s">
        <v>240</v>
      </c>
      <c r="I12" s="5" t="s">
        <v>139</v>
      </c>
      <c r="J12" s="7" t="s">
        <v>139</v>
      </c>
      <c r="K12" s="7" t="s">
        <v>143</v>
      </c>
      <c r="L12" s="7" t="s">
        <v>217</v>
      </c>
      <c r="M12" s="5" t="b">
        <v>1</v>
      </c>
      <c r="N12" s="5" t="b">
        <v>1</v>
      </c>
      <c r="O12" s="5" t="b">
        <v>1</v>
      </c>
      <c r="P12" s="5" t="b">
        <v>0</v>
      </c>
      <c r="Q12" s="5" t="b">
        <v>1</v>
      </c>
      <c r="R12" s="5" t="b">
        <v>0</v>
      </c>
      <c r="S12" s="5" t="b">
        <v>1</v>
      </c>
      <c r="T12" s="5" t="b">
        <v>1</v>
      </c>
      <c r="U12" s="7" t="s">
        <v>1191</v>
      </c>
      <c r="V12" s="7" t="s">
        <v>1245</v>
      </c>
      <c r="W12" s="7" t="s">
        <v>139</v>
      </c>
      <c r="X12" s="50" t="s">
        <v>1651</v>
      </c>
    </row>
    <row r="13" spans="1:24" ht="75">
      <c r="A13" s="50" t="s">
        <v>1701</v>
      </c>
      <c r="B13" s="5" t="s">
        <v>1246</v>
      </c>
      <c r="C13" s="5" t="s">
        <v>1247</v>
      </c>
      <c r="D13" s="7" t="s">
        <v>134</v>
      </c>
      <c r="E13" s="5" t="s">
        <v>1700</v>
      </c>
      <c r="F13" s="38" t="s">
        <v>1248</v>
      </c>
      <c r="G13" s="7" t="s">
        <v>1205</v>
      </c>
      <c r="H13" s="5" t="s">
        <v>240</v>
      </c>
      <c r="I13" s="5" t="s">
        <v>139</v>
      </c>
      <c r="J13" s="7" t="s">
        <v>139</v>
      </c>
      <c r="K13" s="7" t="s">
        <v>143</v>
      </c>
      <c r="L13" s="7" t="s">
        <v>217</v>
      </c>
      <c r="M13" s="5" t="b">
        <v>1</v>
      </c>
      <c r="N13" s="5" t="b">
        <v>1</v>
      </c>
      <c r="O13" s="5" t="b">
        <v>1</v>
      </c>
      <c r="P13" s="5" t="b">
        <v>0</v>
      </c>
      <c r="Q13" s="5" t="b">
        <v>1</v>
      </c>
      <c r="R13" s="5" t="b">
        <v>0</v>
      </c>
      <c r="S13" s="5" t="b">
        <v>1</v>
      </c>
      <c r="T13" s="5" t="b">
        <v>1</v>
      </c>
      <c r="U13" s="7" t="s">
        <v>1191</v>
      </c>
      <c r="V13" s="7" t="s">
        <v>1245</v>
      </c>
      <c r="W13" s="7" t="s">
        <v>139</v>
      </c>
      <c r="X13" s="26" t="s">
        <v>1651</v>
      </c>
    </row>
    <row r="14" spans="1:24" s="6" customFormat="1" ht="60">
      <c r="A14" s="50" t="s">
        <v>1702</v>
      </c>
      <c r="B14" s="5" t="s">
        <v>1249</v>
      </c>
      <c r="C14" s="6" t="s">
        <v>1250</v>
      </c>
      <c r="D14" s="7" t="s">
        <v>134</v>
      </c>
      <c r="E14" s="5" t="s">
        <v>1700</v>
      </c>
      <c r="F14" s="38" t="s">
        <v>1251</v>
      </c>
      <c r="G14" s="7" t="s">
        <v>1205</v>
      </c>
      <c r="H14" s="5" t="s">
        <v>240</v>
      </c>
      <c r="I14" s="5" t="s">
        <v>132</v>
      </c>
      <c r="J14" s="7" t="s">
        <v>139</v>
      </c>
      <c r="K14" s="7" t="s">
        <v>143</v>
      </c>
      <c r="L14" s="7" t="s">
        <v>217</v>
      </c>
      <c r="M14" s="5" t="b">
        <v>1</v>
      </c>
      <c r="N14" s="5" t="b">
        <v>1</v>
      </c>
      <c r="O14" s="5" t="b">
        <v>1</v>
      </c>
      <c r="P14" s="5" t="b">
        <v>0</v>
      </c>
      <c r="Q14" s="5" t="b">
        <v>1</v>
      </c>
      <c r="R14" s="5" t="b">
        <v>0</v>
      </c>
      <c r="S14" s="5" t="b">
        <v>1</v>
      </c>
      <c r="T14" s="5" t="b">
        <v>1</v>
      </c>
      <c r="U14" s="7" t="s">
        <v>1191</v>
      </c>
      <c r="V14" s="7" t="s">
        <v>1245</v>
      </c>
      <c r="W14" s="7" t="s">
        <v>139</v>
      </c>
      <c r="X14" s="26" t="s">
        <v>1651</v>
      </c>
    </row>
    <row r="15" spans="1:24" ht="134.25" customHeight="1">
      <c r="A15" s="50" t="s">
        <v>1703</v>
      </c>
      <c r="B15" s="5" t="s">
        <v>1252</v>
      </c>
      <c r="C15" s="5" t="s">
        <v>1253</v>
      </c>
      <c r="D15" s="7" t="s">
        <v>134</v>
      </c>
      <c r="E15" s="5" t="s">
        <v>1704</v>
      </c>
      <c r="F15" s="38" t="s">
        <v>1254</v>
      </c>
      <c r="G15" s="15" t="s">
        <v>1215</v>
      </c>
      <c r="H15" s="5" t="s">
        <v>138</v>
      </c>
      <c r="I15" s="5" t="s">
        <v>132</v>
      </c>
      <c r="J15" s="7" t="s">
        <v>139</v>
      </c>
      <c r="K15" s="7" t="s">
        <v>285</v>
      </c>
      <c r="L15" s="7" t="s">
        <v>1216</v>
      </c>
      <c r="M15" s="5" t="b">
        <v>1</v>
      </c>
      <c r="N15" s="5" t="b">
        <v>1</v>
      </c>
      <c r="O15" s="5" t="b">
        <v>1</v>
      </c>
      <c r="P15" s="5" t="b">
        <v>0</v>
      </c>
      <c r="Q15" s="5" t="b">
        <v>1</v>
      </c>
      <c r="R15" s="5" t="b">
        <v>0</v>
      </c>
      <c r="S15" s="5" t="b">
        <v>0</v>
      </c>
      <c r="T15" s="5" t="b">
        <v>0</v>
      </c>
      <c r="U15" s="7" t="s">
        <v>1255</v>
      </c>
      <c r="V15" s="7" t="s">
        <v>1256</v>
      </c>
      <c r="W15" s="7" t="s">
        <v>139</v>
      </c>
    </row>
    <row r="16" spans="1:24" ht="195.6">
      <c r="A16" s="50" t="s">
        <v>1705</v>
      </c>
      <c r="B16" s="5" t="s">
        <v>1257</v>
      </c>
      <c r="C16" s="5" t="s">
        <v>1258</v>
      </c>
      <c r="D16" s="7" t="s">
        <v>134</v>
      </c>
      <c r="E16" s="5" t="s">
        <v>1706</v>
      </c>
      <c r="F16" s="38" t="s">
        <v>1259</v>
      </c>
      <c r="G16" s="15" t="s">
        <v>1215</v>
      </c>
      <c r="H16" s="5" t="s">
        <v>138</v>
      </c>
      <c r="I16" s="5" t="s">
        <v>132</v>
      </c>
      <c r="J16" s="7" t="s">
        <v>139</v>
      </c>
      <c r="K16" s="7" t="s">
        <v>285</v>
      </c>
      <c r="L16" s="7" t="s">
        <v>241</v>
      </c>
      <c r="M16" s="5" t="b">
        <v>1</v>
      </c>
      <c r="N16" s="5" t="b">
        <v>1</v>
      </c>
      <c r="O16" s="5" t="b">
        <v>1</v>
      </c>
      <c r="P16" s="5" t="b">
        <v>0</v>
      </c>
      <c r="Q16" s="5" t="b">
        <v>1</v>
      </c>
      <c r="R16" s="5" t="b">
        <v>0</v>
      </c>
      <c r="S16" s="5" t="b">
        <v>0</v>
      </c>
      <c r="T16" s="5" t="b">
        <v>0</v>
      </c>
      <c r="U16" s="7" t="s">
        <v>1255</v>
      </c>
      <c r="V16" s="5" t="s">
        <v>1260</v>
      </c>
      <c r="W16" s="7" t="s">
        <v>139</v>
      </c>
      <c r="X16" s="5" t="s">
        <v>1707</v>
      </c>
    </row>
    <row r="17" spans="1:24" ht="123" customHeight="1">
      <c r="A17" s="50" t="s">
        <v>1708</v>
      </c>
      <c r="B17" s="5" t="s">
        <v>1261</v>
      </c>
      <c r="C17" s="5" t="s">
        <v>1262</v>
      </c>
      <c r="D17" s="7" t="s">
        <v>134</v>
      </c>
      <c r="E17" s="5" t="s">
        <v>1709</v>
      </c>
      <c r="F17" s="38" t="s">
        <v>1263</v>
      </c>
      <c r="G17" s="15" t="s">
        <v>1215</v>
      </c>
      <c r="H17" s="5" t="s">
        <v>138</v>
      </c>
      <c r="I17" s="5" t="s">
        <v>132</v>
      </c>
      <c r="J17" s="7" t="s">
        <v>139</v>
      </c>
      <c r="K17" s="7" t="s">
        <v>143</v>
      </c>
      <c r="L17" s="7" t="s">
        <v>241</v>
      </c>
      <c r="M17" s="5" t="b">
        <v>1</v>
      </c>
      <c r="N17" s="5" t="b">
        <v>1</v>
      </c>
      <c r="O17" s="5" t="b">
        <v>1</v>
      </c>
      <c r="P17" s="5" t="b">
        <v>0</v>
      </c>
      <c r="Q17" s="5" t="b">
        <v>1</v>
      </c>
      <c r="R17" s="5" t="b">
        <v>0</v>
      </c>
      <c r="S17" s="5" t="b">
        <v>0</v>
      </c>
      <c r="T17" s="5" t="b">
        <v>0</v>
      </c>
      <c r="U17" s="7" t="s">
        <v>1191</v>
      </c>
      <c r="V17" s="29" t="s">
        <v>1245</v>
      </c>
      <c r="W17" s="7" t="s">
        <v>139</v>
      </c>
      <c r="X17" s="5">
        <v>0</v>
      </c>
    </row>
    <row r="18" spans="1:24" ht="135.6">
      <c r="A18" s="50" t="s">
        <v>1710</v>
      </c>
      <c r="B18" s="5" t="s">
        <v>1264</v>
      </c>
      <c r="C18" s="5" t="s">
        <v>1265</v>
      </c>
      <c r="D18" s="7" t="s">
        <v>134</v>
      </c>
      <c r="E18" s="5" t="s">
        <v>1711</v>
      </c>
      <c r="F18" s="38" t="s">
        <v>1266</v>
      </c>
      <c r="G18" s="15" t="s">
        <v>1215</v>
      </c>
      <c r="H18" s="5" t="s">
        <v>138</v>
      </c>
      <c r="I18" s="5" t="s">
        <v>132</v>
      </c>
      <c r="J18" s="7" t="s">
        <v>139</v>
      </c>
      <c r="K18" s="7" t="s">
        <v>1267</v>
      </c>
      <c r="L18" s="7" t="s">
        <v>1216</v>
      </c>
      <c r="M18" s="5" t="b">
        <v>1</v>
      </c>
      <c r="N18" s="5" t="b">
        <v>1</v>
      </c>
      <c r="O18" s="5" t="b">
        <v>1</v>
      </c>
      <c r="P18" s="5" t="b">
        <v>0</v>
      </c>
      <c r="Q18" s="5" t="b">
        <v>1</v>
      </c>
      <c r="R18" s="5" t="b">
        <v>0</v>
      </c>
      <c r="S18" s="5" t="b">
        <v>0</v>
      </c>
      <c r="T18" s="5" t="b">
        <v>0</v>
      </c>
      <c r="U18" s="7" t="s">
        <v>142</v>
      </c>
      <c r="V18" s="7" t="s">
        <v>1268</v>
      </c>
      <c r="W18" s="7" t="s">
        <v>139</v>
      </c>
      <c r="X18" s="50" t="s">
        <v>1712</v>
      </c>
    </row>
    <row r="19" spans="1:24" ht="90.6">
      <c r="A19" s="50" t="s">
        <v>1713</v>
      </c>
      <c r="B19" s="5" t="s">
        <v>1269</v>
      </c>
      <c r="C19" s="5" t="s">
        <v>1270</v>
      </c>
      <c r="D19" s="7" t="s">
        <v>134</v>
      </c>
      <c r="E19" s="40" t="s">
        <v>1714</v>
      </c>
      <c r="F19" s="9" t="s">
        <v>1271</v>
      </c>
      <c r="G19" s="15" t="s">
        <v>1215</v>
      </c>
      <c r="H19" s="5" t="s">
        <v>138</v>
      </c>
      <c r="I19" s="5" t="s">
        <v>132</v>
      </c>
      <c r="J19" s="7" t="s">
        <v>489</v>
      </c>
      <c r="K19" s="7" t="s">
        <v>285</v>
      </c>
      <c r="L19" s="7" t="s">
        <v>241</v>
      </c>
      <c r="M19" s="5" t="b">
        <v>1</v>
      </c>
      <c r="N19" s="5" t="b">
        <v>1</v>
      </c>
      <c r="O19" s="5" t="b">
        <v>1</v>
      </c>
      <c r="P19" s="5" t="b">
        <v>0</v>
      </c>
      <c r="Q19" s="5" t="b">
        <v>1</v>
      </c>
      <c r="R19" s="5" t="b">
        <v>0</v>
      </c>
      <c r="S19" s="5" t="b">
        <v>0</v>
      </c>
      <c r="T19" s="5" t="b">
        <v>0</v>
      </c>
      <c r="U19" s="7" t="s">
        <v>142</v>
      </c>
      <c r="V19" s="7" t="s">
        <v>1221</v>
      </c>
      <c r="W19" s="7" t="s">
        <v>139</v>
      </c>
      <c r="X19" s="51" t="s">
        <v>1715</v>
      </c>
    </row>
    <row r="20" spans="1:24" ht="95.25" customHeight="1">
      <c r="A20" s="50" t="s">
        <v>1716</v>
      </c>
      <c r="B20" s="5" t="s">
        <v>1272</v>
      </c>
      <c r="C20" s="5" t="s">
        <v>1273</v>
      </c>
      <c r="D20" s="7" t="s">
        <v>134</v>
      </c>
      <c r="E20" s="5" t="s">
        <v>1717</v>
      </c>
      <c r="F20" s="38" t="s">
        <v>1274</v>
      </c>
      <c r="G20" s="15" t="s">
        <v>1215</v>
      </c>
      <c r="H20" s="5" t="s">
        <v>138</v>
      </c>
      <c r="I20" s="5" t="s">
        <v>132</v>
      </c>
      <c r="J20" s="7" t="s">
        <v>139</v>
      </c>
      <c r="K20" s="7" t="s">
        <v>143</v>
      </c>
      <c r="L20" s="7" t="s">
        <v>241</v>
      </c>
      <c r="M20" s="5" t="b">
        <v>1</v>
      </c>
      <c r="N20" s="5" t="b">
        <v>1</v>
      </c>
      <c r="O20" s="5" t="b">
        <v>1</v>
      </c>
      <c r="P20" s="5" t="b">
        <v>0</v>
      </c>
      <c r="Q20" s="5" t="b">
        <v>1</v>
      </c>
      <c r="R20" s="5" t="b">
        <v>0</v>
      </c>
      <c r="S20" s="5" t="b">
        <v>0</v>
      </c>
      <c r="T20" s="5" t="b">
        <v>0</v>
      </c>
      <c r="U20" s="7" t="s">
        <v>142</v>
      </c>
      <c r="V20" s="7" t="s">
        <v>1275</v>
      </c>
      <c r="W20" s="7" t="s">
        <v>139</v>
      </c>
      <c r="X20" s="50" t="s">
        <v>1718</v>
      </c>
    </row>
    <row r="21" spans="1:24" ht="45">
      <c r="A21" s="50" t="s">
        <v>1719</v>
      </c>
      <c r="B21" s="5" t="s">
        <v>1276</v>
      </c>
      <c r="C21" s="5" t="s">
        <v>1277</v>
      </c>
      <c r="D21" s="7" t="s">
        <v>134</v>
      </c>
      <c r="E21" s="5" t="s">
        <v>1720</v>
      </c>
      <c r="F21" s="38" t="s">
        <v>1278</v>
      </c>
      <c r="G21" s="7" t="s">
        <v>1279</v>
      </c>
      <c r="H21" s="5" t="s">
        <v>138</v>
      </c>
      <c r="I21" s="5" t="s">
        <v>132</v>
      </c>
      <c r="J21" s="7" t="s">
        <v>139</v>
      </c>
      <c r="K21" s="7" t="s">
        <v>143</v>
      </c>
      <c r="L21" s="7" t="s">
        <v>241</v>
      </c>
      <c r="M21" s="5" t="b">
        <v>1</v>
      </c>
      <c r="N21" s="5" t="b">
        <v>1</v>
      </c>
      <c r="O21" s="5" t="b">
        <v>1</v>
      </c>
      <c r="P21" s="5" t="b">
        <v>0</v>
      </c>
      <c r="Q21" s="5" t="b">
        <v>1</v>
      </c>
      <c r="R21" s="5" t="b">
        <v>0</v>
      </c>
      <c r="S21" s="5" t="b">
        <v>0</v>
      </c>
      <c r="T21" s="5" t="b">
        <v>0</v>
      </c>
      <c r="U21" s="7" t="s">
        <v>142</v>
      </c>
      <c r="V21" s="7" t="s">
        <v>1245</v>
      </c>
      <c r="W21" s="7" t="s">
        <v>139</v>
      </c>
      <c r="X21" s="5">
        <v>0</v>
      </c>
    </row>
    <row r="22" spans="1:24" ht="107.25" customHeight="1">
      <c r="A22" s="50" t="s">
        <v>1721</v>
      </c>
      <c r="B22" s="5" t="s">
        <v>1280</v>
      </c>
      <c r="C22" s="5" t="s">
        <v>1281</v>
      </c>
      <c r="D22" s="7" t="s">
        <v>134</v>
      </c>
      <c r="E22" s="5" t="s">
        <v>1722</v>
      </c>
      <c r="F22" s="38" t="s">
        <v>1282</v>
      </c>
      <c r="G22" s="7" t="s">
        <v>1205</v>
      </c>
      <c r="H22" s="5" t="s">
        <v>240</v>
      </c>
      <c r="I22" s="5" t="s">
        <v>139</v>
      </c>
      <c r="J22" s="7" t="s">
        <v>489</v>
      </c>
      <c r="K22" s="7" t="s">
        <v>143</v>
      </c>
      <c r="L22" s="7" t="s">
        <v>263</v>
      </c>
      <c r="M22" s="5" t="b">
        <v>1</v>
      </c>
      <c r="N22" s="5" t="b">
        <v>1</v>
      </c>
      <c r="O22" s="5" t="b">
        <v>1</v>
      </c>
      <c r="P22" s="5" t="b">
        <v>0</v>
      </c>
      <c r="Q22" s="5" t="b">
        <v>1</v>
      </c>
      <c r="R22" s="5" t="b">
        <v>0</v>
      </c>
      <c r="S22" s="5" t="b">
        <v>1</v>
      </c>
      <c r="T22" s="5" t="b">
        <v>1</v>
      </c>
      <c r="U22" s="7" t="s">
        <v>1283</v>
      </c>
      <c r="V22" s="29" t="s">
        <v>1245</v>
      </c>
      <c r="W22" s="7" t="s">
        <v>139</v>
      </c>
      <c r="X22" s="5">
        <v>0</v>
      </c>
    </row>
    <row r="23" spans="1:24" ht="45">
      <c r="A23" s="50" t="s">
        <v>1723</v>
      </c>
      <c r="B23" s="5" t="s">
        <v>1284</v>
      </c>
      <c r="C23" s="5" t="s">
        <v>1285</v>
      </c>
      <c r="D23" s="7" t="s">
        <v>134</v>
      </c>
      <c r="E23" s="5" t="s">
        <v>1720</v>
      </c>
      <c r="F23" s="38" t="s">
        <v>1278</v>
      </c>
      <c r="G23" s="7" t="s">
        <v>1286</v>
      </c>
      <c r="H23" s="5" t="s">
        <v>240</v>
      </c>
      <c r="I23" s="5" t="s">
        <v>132</v>
      </c>
      <c r="J23" s="7" t="s">
        <v>139</v>
      </c>
      <c r="K23" s="7" t="s">
        <v>1287</v>
      </c>
      <c r="L23" s="7" t="s">
        <v>241</v>
      </c>
      <c r="M23" s="5" t="b">
        <v>1</v>
      </c>
      <c r="N23" s="5" t="b">
        <v>1</v>
      </c>
      <c r="O23" s="5" t="b">
        <v>1</v>
      </c>
      <c r="P23" s="5" t="b">
        <v>0</v>
      </c>
      <c r="Q23" s="5" t="b">
        <v>1</v>
      </c>
      <c r="R23" s="5" t="b">
        <v>0</v>
      </c>
      <c r="S23" s="5" t="b">
        <v>1</v>
      </c>
      <c r="T23" s="5" t="b">
        <v>1</v>
      </c>
      <c r="U23" s="7" t="s">
        <v>142</v>
      </c>
      <c r="V23" s="7" t="s">
        <v>1245</v>
      </c>
      <c r="W23" s="7" t="s">
        <v>139</v>
      </c>
      <c r="X23" s="5">
        <v>0</v>
      </c>
    </row>
    <row r="24" spans="1:24" ht="75.599999999999994">
      <c r="A24" s="50" t="s">
        <v>1724</v>
      </c>
      <c r="B24" s="5" t="s">
        <v>1288</v>
      </c>
      <c r="C24" s="5" t="s">
        <v>1289</v>
      </c>
      <c r="D24" s="7" t="s">
        <v>134</v>
      </c>
      <c r="E24" s="5" t="s">
        <v>1725</v>
      </c>
      <c r="F24" s="38" t="s">
        <v>1290</v>
      </c>
      <c r="G24" s="15" t="s">
        <v>1215</v>
      </c>
      <c r="H24" s="5" t="s">
        <v>138</v>
      </c>
      <c r="I24" s="5" t="s">
        <v>139</v>
      </c>
      <c r="J24" s="7" t="s">
        <v>139</v>
      </c>
      <c r="K24" s="7" t="s">
        <v>143</v>
      </c>
      <c r="L24" s="7" t="s">
        <v>241</v>
      </c>
      <c r="M24" s="5" t="b">
        <v>0</v>
      </c>
      <c r="N24" s="5" t="b">
        <v>0</v>
      </c>
      <c r="O24" s="5" t="b">
        <v>0</v>
      </c>
      <c r="P24" s="5" t="b">
        <v>0</v>
      </c>
      <c r="Q24" s="5" t="b">
        <v>0</v>
      </c>
      <c r="R24" s="5" t="b">
        <v>0</v>
      </c>
      <c r="S24" s="5" t="b">
        <v>0</v>
      </c>
      <c r="T24" s="5" t="b">
        <v>0</v>
      </c>
      <c r="U24" s="7" t="s">
        <v>142</v>
      </c>
      <c r="V24" s="7" t="s">
        <v>1245</v>
      </c>
      <c r="W24" s="7" t="s">
        <v>139</v>
      </c>
      <c r="X24" s="5">
        <v>0</v>
      </c>
    </row>
    <row r="25" spans="1:24" ht="90">
      <c r="A25" s="50" t="s">
        <v>1726</v>
      </c>
      <c r="B25" s="5" t="s">
        <v>1291</v>
      </c>
      <c r="C25" s="5" t="s">
        <v>1292</v>
      </c>
      <c r="D25" s="7" t="s">
        <v>134</v>
      </c>
      <c r="E25" s="5" t="s">
        <v>1727</v>
      </c>
      <c r="F25" s="38" t="s">
        <v>1293</v>
      </c>
      <c r="G25" s="7" t="s">
        <v>1294</v>
      </c>
      <c r="H25" s="5" t="s">
        <v>1188</v>
      </c>
      <c r="I25" s="5" t="s">
        <v>139</v>
      </c>
      <c r="J25" s="7" t="s">
        <v>1295</v>
      </c>
      <c r="K25" s="7" t="s">
        <v>1206</v>
      </c>
      <c r="L25" s="7" t="s">
        <v>263</v>
      </c>
      <c r="M25" s="5" t="b">
        <v>1</v>
      </c>
      <c r="N25" s="5" t="b">
        <v>1</v>
      </c>
      <c r="O25" s="5" t="b">
        <v>1</v>
      </c>
      <c r="P25" s="5" t="b">
        <v>1</v>
      </c>
      <c r="Q25" s="5" t="b">
        <v>1</v>
      </c>
      <c r="R25" s="5" t="b">
        <v>1</v>
      </c>
      <c r="S25" s="5" t="b">
        <v>0</v>
      </c>
      <c r="T25" s="5" t="b">
        <v>0</v>
      </c>
      <c r="U25" s="7" t="s">
        <v>1728</v>
      </c>
      <c r="V25" s="7" t="s">
        <v>1297</v>
      </c>
      <c r="W25" s="7" t="s">
        <v>139</v>
      </c>
      <c r="X25" s="5">
        <v>0</v>
      </c>
    </row>
    <row r="26" spans="1:24" ht="90">
      <c r="A26" s="50" t="s">
        <v>1729</v>
      </c>
      <c r="B26" s="5" t="s">
        <v>1298</v>
      </c>
      <c r="C26" s="5" t="s">
        <v>1299</v>
      </c>
      <c r="D26" s="7" t="s">
        <v>134</v>
      </c>
      <c r="E26" s="5" t="s">
        <v>1730</v>
      </c>
      <c r="F26" s="38" t="s">
        <v>1300</v>
      </c>
      <c r="G26" s="7" t="s">
        <v>1294</v>
      </c>
      <c r="H26" s="5" t="s">
        <v>1188</v>
      </c>
      <c r="I26" s="5" t="s">
        <v>139</v>
      </c>
      <c r="J26" s="7" t="s">
        <v>1301</v>
      </c>
      <c r="K26" s="7" t="s">
        <v>1206</v>
      </c>
      <c r="L26" s="7" t="s">
        <v>263</v>
      </c>
      <c r="M26" s="5" t="b">
        <v>1</v>
      </c>
      <c r="N26" s="5" t="b">
        <v>1</v>
      </c>
      <c r="O26" s="5" t="b">
        <v>1</v>
      </c>
      <c r="P26" s="5" t="b">
        <v>1</v>
      </c>
      <c r="Q26" s="5" t="b">
        <v>1</v>
      </c>
      <c r="R26" s="5" t="b">
        <v>1</v>
      </c>
      <c r="S26" s="5" t="b">
        <v>0</v>
      </c>
      <c r="T26" s="5" t="b">
        <v>0</v>
      </c>
      <c r="U26" s="7" t="s">
        <v>1728</v>
      </c>
      <c r="V26" s="7" t="s">
        <v>1297</v>
      </c>
      <c r="W26" s="7" t="s">
        <v>139</v>
      </c>
      <c r="X26" s="5">
        <v>0</v>
      </c>
    </row>
    <row r="27" spans="1:24" ht="90">
      <c r="A27" s="50" t="s">
        <v>1731</v>
      </c>
      <c r="B27" s="5" t="s">
        <v>1302</v>
      </c>
      <c r="C27" s="5" t="s">
        <v>1303</v>
      </c>
      <c r="D27" s="7" t="s">
        <v>134</v>
      </c>
      <c r="E27" s="5" t="s">
        <v>1732</v>
      </c>
      <c r="F27" s="5" t="s">
        <v>1304</v>
      </c>
      <c r="G27" s="7" t="s">
        <v>1205</v>
      </c>
      <c r="H27" s="5" t="s">
        <v>240</v>
      </c>
      <c r="I27" s="5" t="s">
        <v>139</v>
      </c>
      <c r="J27" s="7" t="s">
        <v>139</v>
      </c>
      <c r="K27" s="7" t="s">
        <v>143</v>
      </c>
      <c r="L27" s="7" t="s">
        <v>1305</v>
      </c>
      <c r="M27" s="5" t="b">
        <v>1</v>
      </c>
      <c r="N27" s="5" t="b">
        <v>1</v>
      </c>
      <c r="O27" s="5" t="b">
        <v>1</v>
      </c>
      <c r="P27" s="5" t="b">
        <v>0</v>
      </c>
      <c r="Q27" s="5" t="b">
        <v>1</v>
      </c>
      <c r="R27" s="5" t="b">
        <v>0</v>
      </c>
      <c r="S27" s="5" t="b">
        <v>1</v>
      </c>
      <c r="T27" s="5" t="b">
        <v>1</v>
      </c>
      <c r="U27" s="7" t="s">
        <v>142</v>
      </c>
      <c r="V27" s="7" t="s">
        <v>1245</v>
      </c>
      <c r="W27" s="7" t="s">
        <v>139</v>
      </c>
      <c r="X27" s="5">
        <v>0</v>
      </c>
    </row>
    <row r="28" spans="1:24" ht="80.25" customHeight="1">
      <c r="A28" s="50" t="s">
        <v>1733</v>
      </c>
      <c r="B28" s="5" t="s">
        <v>1306</v>
      </c>
      <c r="C28" s="5" t="s">
        <v>1307</v>
      </c>
      <c r="D28" s="7" t="s">
        <v>134</v>
      </c>
      <c r="E28" s="5" t="s">
        <v>1734</v>
      </c>
      <c r="F28" s="39" t="s">
        <v>1308</v>
      </c>
      <c r="G28" s="7" t="s">
        <v>1286</v>
      </c>
      <c r="H28" s="5" t="s">
        <v>240</v>
      </c>
      <c r="I28" s="5" t="s">
        <v>139</v>
      </c>
      <c r="J28" s="7" t="s">
        <v>139</v>
      </c>
      <c r="K28" s="7" t="s">
        <v>143</v>
      </c>
      <c r="L28" s="7" t="s">
        <v>241</v>
      </c>
      <c r="M28" s="5" t="b">
        <v>1</v>
      </c>
      <c r="N28" s="5" t="b">
        <v>1</v>
      </c>
      <c r="O28" s="5" t="b">
        <v>1</v>
      </c>
      <c r="P28" s="5" t="b">
        <v>0</v>
      </c>
      <c r="Q28" s="5" t="b">
        <v>1</v>
      </c>
      <c r="R28" s="5" t="b">
        <v>0</v>
      </c>
      <c r="S28" s="5" t="b">
        <v>1</v>
      </c>
      <c r="T28" s="5" t="b">
        <v>1</v>
      </c>
      <c r="U28" s="7" t="s">
        <v>1191</v>
      </c>
      <c r="V28" s="7" t="s">
        <v>1245</v>
      </c>
      <c r="W28" s="7" t="s">
        <v>139</v>
      </c>
      <c r="X28" s="5">
        <v>0</v>
      </c>
    </row>
    <row r="29" spans="1:24" ht="54.75" customHeight="1">
      <c r="A29" s="50" t="s">
        <v>1735</v>
      </c>
      <c r="B29" s="5" t="s">
        <v>1309</v>
      </c>
      <c r="C29" s="5" t="s">
        <v>1310</v>
      </c>
      <c r="D29" s="7" t="s">
        <v>134</v>
      </c>
      <c r="E29" s="5" t="s">
        <v>1734</v>
      </c>
      <c r="F29" s="39" t="s">
        <v>1308</v>
      </c>
      <c r="G29" s="7" t="s">
        <v>1286</v>
      </c>
      <c r="H29" s="5" t="s">
        <v>240</v>
      </c>
      <c r="I29" s="5" t="s">
        <v>139</v>
      </c>
      <c r="J29" s="7" t="s">
        <v>139</v>
      </c>
      <c r="K29" s="7" t="s">
        <v>143</v>
      </c>
      <c r="L29" s="7" t="s">
        <v>241</v>
      </c>
      <c r="M29" s="5" t="b">
        <v>1</v>
      </c>
      <c r="N29" s="5" t="b">
        <v>1</v>
      </c>
      <c r="O29" s="5" t="b">
        <v>1</v>
      </c>
      <c r="P29" s="5" t="b">
        <v>0</v>
      </c>
      <c r="Q29" s="5" t="b">
        <v>1</v>
      </c>
      <c r="R29" s="5" t="b">
        <v>0</v>
      </c>
      <c r="S29" s="5" t="b">
        <v>1</v>
      </c>
      <c r="T29" s="5" t="b">
        <v>1</v>
      </c>
      <c r="U29" s="7" t="s">
        <v>1191</v>
      </c>
      <c r="V29" s="7" t="s">
        <v>1245</v>
      </c>
      <c r="W29" s="7" t="s">
        <v>139</v>
      </c>
      <c r="X29" s="5">
        <v>0</v>
      </c>
    </row>
    <row r="30" spans="1:24" ht="105">
      <c r="A30" s="50" t="s">
        <v>1736</v>
      </c>
      <c r="B30" s="5" t="s">
        <v>1311</v>
      </c>
      <c r="C30" s="5" t="s">
        <v>1312</v>
      </c>
      <c r="D30" s="7" t="s">
        <v>134</v>
      </c>
      <c r="E30" s="5" t="s">
        <v>1737</v>
      </c>
      <c r="F30" s="39" t="s">
        <v>1313</v>
      </c>
      <c r="G30" s="7" t="s">
        <v>1286</v>
      </c>
      <c r="H30" s="5" t="s">
        <v>240</v>
      </c>
      <c r="I30" s="5" t="s">
        <v>139</v>
      </c>
      <c r="J30" s="7" t="s">
        <v>139</v>
      </c>
      <c r="K30" s="7" t="s">
        <v>143</v>
      </c>
      <c r="L30" s="7" t="s">
        <v>241</v>
      </c>
      <c r="M30" s="5" t="b">
        <v>1</v>
      </c>
      <c r="N30" s="5" t="b">
        <v>1</v>
      </c>
      <c r="O30" s="5" t="b">
        <v>1</v>
      </c>
      <c r="P30" s="5" t="b">
        <v>0</v>
      </c>
      <c r="Q30" s="5" t="b">
        <v>1</v>
      </c>
      <c r="R30" s="5" t="b">
        <v>0</v>
      </c>
      <c r="S30" s="5" t="b">
        <v>1</v>
      </c>
      <c r="T30" s="5" t="b">
        <v>1</v>
      </c>
      <c r="U30" s="7" t="s">
        <v>1191</v>
      </c>
      <c r="V30" s="7" t="s">
        <v>1245</v>
      </c>
      <c r="W30" s="7" t="s">
        <v>139</v>
      </c>
      <c r="X30" s="5">
        <v>0</v>
      </c>
    </row>
    <row r="31" spans="1:24" ht="120.6">
      <c r="A31" s="50" t="s">
        <v>1738</v>
      </c>
      <c r="B31" s="5" t="s">
        <v>1314</v>
      </c>
      <c r="C31" s="5" t="s">
        <v>1315</v>
      </c>
      <c r="D31" s="7" t="s">
        <v>134</v>
      </c>
      <c r="E31" s="14" t="s">
        <v>1739</v>
      </c>
      <c r="F31" s="14" t="s">
        <v>1316</v>
      </c>
      <c r="G31" s="15" t="s">
        <v>1215</v>
      </c>
      <c r="H31" s="5" t="s">
        <v>138</v>
      </c>
      <c r="I31" s="5" t="s">
        <v>132</v>
      </c>
      <c r="J31" s="7" t="s">
        <v>139</v>
      </c>
      <c r="K31" s="7" t="s">
        <v>143</v>
      </c>
      <c r="L31" s="7" t="s">
        <v>241</v>
      </c>
      <c r="M31" s="5" t="b">
        <v>1</v>
      </c>
      <c r="N31" s="5" t="b">
        <v>1</v>
      </c>
      <c r="O31" s="5" t="b">
        <v>1</v>
      </c>
      <c r="P31" s="5" t="b">
        <v>0</v>
      </c>
      <c r="Q31" s="5" t="b">
        <v>1</v>
      </c>
      <c r="R31" s="5" t="b">
        <v>0</v>
      </c>
      <c r="S31" s="5" t="b">
        <v>0</v>
      </c>
      <c r="T31" s="5" t="b">
        <v>0</v>
      </c>
      <c r="U31" s="7" t="s">
        <v>142</v>
      </c>
      <c r="V31" s="5" t="s">
        <v>1317</v>
      </c>
      <c r="W31" s="7" t="s">
        <v>139</v>
      </c>
      <c r="X31" s="31" t="s">
        <v>1740</v>
      </c>
    </row>
    <row r="32" spans="1:24" ht="96" customHeight="1">
      <c r="A32" s="50" t="s">
        <v>1741</v>
      </c>
      <c r="B32" s="5" t="s">
        <v>1318</v>
      </c>
      <c r="C32" s="5" t="s">
        <v>1319</v>
      </c>
      <c r="D32" s="7" t="s">
        <v>134</v>
      </c>
      <c r="E32" s="5" t="s">
        <v>1742</v>
      </c>
      <c r="F32" s="39" t="s">
        <v>1320</v>
      </c>
      <c r="G32" s="15" t="s">
        <v>1215</v>
      </c>
      <c r="H32" s="5" t="s">
        <v>138</v>
      </c>
      <c r="I32" s="5" t="s">
        <v>132</v>
      </c>
      <c r="J32" s="7" t="s">
        <v>139</v>
      </c>
      <c r="K32" s="7" t="s">
        <v>143</v>
      </c>
      <c r="L32" s="7" t="s">
        <v>263</v>
      </c>
      <c r="M32" s="5" t="b">
        <v>1</v>
      </c>
      <c r="N32" s="5" t="b">
        <v>1</v>
      </c>
      <c r="O32" s="5" t="b">
        <v>1</v>
      </c>
      <c r="P32" s="5" t="b">
        <v>0</v>
      </c>
      <c r="Q32" s="5" t="b">
        <v>1</v>
      </c>
      <c r="R32" s="5" t="b">
        <v>0</v>
      </c>
      <c r="S32" s="5" t="b">
        <v>0</v>
      </c>
      <c r="T32" s="5" t="b">
        <v>0</v>
      </c>
      <c r="U32" s="7" t="s">
        <v>142</v>
      </c>
      <c r="V32" s="5" t="s">
        <v>1321</v>
      </c>
      <c r="W32" s="7" t="s">
        <v>139</v>
      </c>
      <c r="X32" s="5" t="s">
        <v>1743</v>
      </c>
    </row>
    <row r="33" spans="1:24" ht="111.75" customHeight="1">
      <c r="A33" s="50" t="s">
        <v>1744</v>
      </c>
      <c r="B33" s="5" t="s">
        <v>1322</v>
      </c>
      <c r="C33" s="5" t="s">
        <v>1323</v>
      </c>
      <c r="D33" s="7" t="s">
        <v>134</v>
      </c>
      <c r="E33" s="5" t="s">
        <v>1745</v>
      </c>
      <c r="F33" s="39" t="s">
        <v>1324</v>
      </c>
      <c r="G33" s="7" t="s">
        <v>1205</v>
      </c>
      <c r="H33" s="5" t="s">
        <v>240</v>
      </c>
      <c r="I33" s="5" t="s">
        <v>139</v>
      </c>
      <c r="J33" s="7" t="s">
        <v>139</v>
      </c>
      <c r="K33" s="7" t="s">
        <v>143</v>
      </c>
      <c r="L33" s="7" t="s">
        <v>241</v>
      </c>
      <c r="M33" s="5" t="b">
        <v>1</v>
      </c>
      <c r="N33" s="5" t="b">
        <v>1</v>
      </c>
      <c r="O33" s="5" t="b">
        <v>1</v>
      </c>
      <c r="P33" s="5" t="b">
        <v>0</v>
      </c>
      <c r="Q33" s="5" t="b">
        <v>1</v>
      </c>
      <c r="R33" s="5" t="b">
        <v>0</v>
      </c>
      <c r="S33" s="5" t="b">
        <v>1</v>
      </c>
      <c r="T33" s="5" t="b">
        <v>1</v>
      </c>
      <c r="V33" s="6"/>
      <c r="W33" s="7" t="s">
        <v>139</v>
      </c>
      <c r="X33" s="34" t="s">
        <v>1746</v>
      </c>
    </row>
    <row r="34" spans="1:24" ht="118.5" customHeight="1">
      <c r="A34" s="50" t="s">
        <v>1747</v>
      </c>
      <c r="B34" s="5" t="s">
        <v>1326</v>
      </c>
      <c r="C34" s="5" t="s">
        <v>1327</v>
      </c>
      <c r="D34" s="7" t="s">
        <v>134</v>
      </c>
      <c r="E34" s="5" t="s">
        <v>1748</v>
      </c>
      <c r="F34" s="39" t="s">
        <v>1328</v>
      </c>
      <c r="G34" s="7" t="s">
        <v>1205</v>
      </c>
      <c r="H34" s="5" t="s">
        <v>240</v>
      </c>
      <c r="I34" s="5" t="s">
        <v>139</v>
      </c>
      <c r="J34" s="7" t="s">
        <v>139</v>
      </c>
      <c r="K34" s="7" t="s">
        <v>143</v>
      </c>
      <c r="L34" s="7" t="s">
        <v>241</v>
      </c>
      <c r="M34" s="5" t="b">
        <v>1</v>
      </c>
      <c r="N34" s="5" t="b">
        <v>1</v>
      </c>
      <c r="O34" s="5" t="b">
        <v>1</v>
      </c>
      <c r="P34" s="5" t="b">
        <v>0</v>
      </c>
      <c r="Q34" s="5" t="b">
        <v>1</v>
      </c>
      <c r="R34" s="5" t="b">
        <v>0</v>
      </c>
      <c r="S34" s="5" t="b">
        <v>1</v>
      </c>
      <c r="T34" s="5" t="b">
        <v>1</v>
      </c>
      <c r="V34" s="6"/>
      <c r="W34" s="7" t="s">
        <v>139</v>
      </c>
      <c r="X34" s="34" t="s">
        <v>1749</v>
      </c>
    </row>
    <row r="35" spans="1:24" ht="32.25" customHeight="1">
      <c r="A35" t="s">
        <v>1750</v>
      </c>
      <c r="B35" s="5" t="s">
        <v>1329</v>
      </c>
      <c r="C35" s="5" t="s">
        <v>1330</v>
      </c>
      <c r="D35" s="7" t="s">
        <v>134</v>
      </c>
      <c r="E35" s="5" t="s">
        <v>1751</v>
      </c>
      <c r="F35" s="5" t="s">
        <v>1331</v>
      </c>
      <c r="G35" s="7" t="s">
        <v>1286</v>
      </c>
      <c r="H35" s="5" t="s">
        <v>240</v>
      </c>
      <c r="I35" s="5" t="s">
        <v>132</v>
      </c>
      <c r="J35" s="7" t="s">
        <v>489</v>
      </c>
      <c r="K35" s="7" t="s">
        <v>143</v>
      </c>
      <c r="L35" s="7" t="s">
        <v>217</v>
      </c>
      <c r="M35" s="5" t="b">
        <v>1</v>
      </c>
      <c r="N35" s="5" t="b">
        <v>1</v>
      </c>
      <c r="O35" s="5" t="b">
        <v>1</v>
      </c>
      <c r="P35" s="5" t="b">
        <v>0</v>
      </c>
      <c r="Q35" s="5" t="b">
        <v>1</v>
      </c>
      <c r="R35" s="5" t="b">
        <v>0</v>
      </c>
      <c r="S35" s="5" t="b">
        <v>1</v>
      </c>
      <c r="T35" s="5" t="b">
        <v>1</v>
      </c>
      <c r="V35" s="6"/>
      <c r="W35" s="7" t="s">
        <v>139</v>
      </c>
      <c r="X35" s="34" t="s">
        <v>129</v>
      </c>
    </row>
    <row r="36" spans="1:24" ht="86.25" customHeight="1">
      <c r="A36" s="50" t="s">
        <v>1752</v>
      </c>
      <c r="B36" s="5" t="s">
        <v>1332</v>
      </c>
      <c r="C36" s="5" t="s">
        <v>1333</v>
      </c>
      <c r="D36" s="7" t="s">
        <v>134</v>
      </c>
      <c r="E36" s="5" t="s">
        <v>1753</v>
      </c>
      <c r="F36" s="39" t="s">
        <v>1334</v>
      </c>
      <c r="G36" s="7" t="s">
        <v>1205</v>
      </c>
      <c r="H36" s="5" t="s">
        <v>240</v>
      </c>
      <c r="I36" s="5" t="s">
        <v>139</v>
      </c>
      <c r="J36" s="7" t="s">
        <v>139</v>
      </c>
      <c r="K36" s="7" t="s">
        <v>143</v>
      </c>
      <c r="L36" s="7" t="s">
        <v>241</v>
      </c>
      <c r="M36" s="5" t="b">
        <v>1</v>
      </c>
      <c r="N36" s="5" t="b">
        <v>1</v>
      </c>
      <c r="O36" s="5" t="b">
        <v>1</v>
      </c>
      <c r="P36" s="5" t="b">
        <v>0</v>
      </c>
      <c r="Q36" s="5" t="b">
        <v>1</v>
      </c>
      <c r="R36" s="5" t="b">
        <v>0</v>
      </c>
      <c r="S36" s="5" t="b">
        <v>1</v>
      </c>
      <c r="T36" s="5" t="b">
        <v>1</v>
      </c>
      <c r="U36" s="6" t="s">
        <v>142</v>
      </c>
      <c r="V36" s="6" t="s">
        <v>724</v>
      </c>
      <c r="W36" s="7" t="s">
        <v>139</v>
      </c>
      <c r="X36" s="5">
        <v>0</v>
      </c>
    </row>
    <row r="37" spans="1:24" ht="135">
      <c r="A37" s="50" t="s">
        <v>1754</v>
      </c>
      <c r="B37" s="5" t="s">
        <v>1335</v>
      </c>
      <c r="C37" s="5" t="s">
        <v>1336</v>
      </c>
      <c r="D37" s="7" t="s">
        <v>134</v>
      </c>
      <c r="E37" s="5" t="s">
        <v>1755</v>
      </c>
      <c r="F37" s="5" t="s">
        <v>1337</v>
      </c>
      <c r="G37" s="7" t="s">
        <v>1188</v>
      </c>
      <c r="H37" s="5" t="s">
        <v>1188</v>
      </c>
      <c r="I37" s="5" t="s">
        <v>139</v>
      </c>
      <c r="J37" s="7" t="s">
        <v>139</v>
      </c>
      <c r="K37" s="7" t="s">
        <v>143</v>
      </c>
      <c r="L37" s="7" t="s">
        <v>1338</v>
      </c>
      <c r="M37" s="5" t="b">
        <v>1</v>
      </c>
      <c r="N37" s="5" t="b">
        <v>1</v>
      </c>
      <c r="O37" s="5" t="b">
        <v>1</v>
      </c>
      <c r="P37" s="5" t="b">
        <v>1</v>
      </c>
      <c r="Q37" s="5" t="b">
        <v>1</v>
      </c>
      <c r="R37" s="5" t="b">
        <v>1</v>
      </c>
      <c r="S37" s="5" t="b">
        <v>0</v>
      </c>
      <c r="T37" s="5" t="b">
        <v>0</v>
      </c>
      <c r="U37" s="7" t="s">
        <v>1240</v>
      </c>
      <c r="V37" s="6" t="s">
        <v>724</v>
      </c>
      <c r="W37" s="7" t="s">
        <v>139</v>
      </c>
      <c r="X37" s="5">
        <v>0</v>
      </c>
    </row>
  </sheetData>
  <hyperlinks>
    <hyperlink ref="A1" location="'4th May 2018 macro'!CW1" display="CLICK HERE TO GO TO FINAL CONTENT FOR CHECKING / EDITING" xr:uid="{8506E376-C16A-41C4-8224-D0B9D2FBA664}"/>
    <hyperlink ref="E19" r:id="rId1" xr:uid="{470DE919-0EEC-4F06-B989-72814A4BCBC3}"/>
    <hyperlink ref="X4" r:id="rId2" xr:uid="{5CA5C657-C4D4-4E16-A833-3B8510E8DBB7}"/>
    <hyperlink ref="X35" r:id="rId3" xr:uid="{94B27A01-80AA-4704-9EB7-B901FE3ED7C5}"/>
    <hyperlink ref="X5" r:id="rId4" xr:uid="{6E5E6D4E-2BDE-4730-A909-0DC926A72BA5}"/>
    <hyperlink ref="X6" r:id="rId5" xr:uid="{9B8A6F29-A2C9-42F3-A1F7-1D50ABC3C308}"/>
    <hyperlink ref="X34" r:id="rId6" xr:uid="{4C900772-5223-4E2D-B6D0-67CAAA9D30A4}"/>
    <hyperlink ref="X33" r:id="rId7" xr:uid="{F2EBFDAD-2AFE-42C9-9898-4A6C8780F501}"/>
    <hyperlink ref="X31" r:id="rId8" xr:uid="{6F2244A3-52F4-452A-9ED2-865FEEEEAC93}"/>
  </hyperlinks>
  <pageMargins left="0.7" right="0.7" top="0.75" bottom="0.75" header="0.3" footer="0.3"/>
  <pageSetup paperSize="9" orientation="portrait" r:id="rId9"/>
  <legacyDrawing r:id="rId10"/>
  <tableParts count="1">
    <tablePart r:id="rId1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11623-DDAD-463B-B45F-34AA3337CFB0}">
  <sheetPr codeName="Sheet2">
    <tabColor rgb="FF92D050"/>
    <pageSetUpPr fitToPage="1"/>
  </sheetPr>
  <dimension ref="A1:W78"/>
  <sheetViews>
    <sheetView zoomScale="90" zoomScaleNormal="90" workbookViewId="0" xr3:uid="{2CBD501F-6F38-51FD-82C8-CD22CDB5364E}">
      <pane xSplit="1" ySplit="1" topLeftCell="B52" activePane="bottomRight" state="frozen"/>
      <selection pane="bottomRight" activeCell="B55" sqref="B55"/>
      <selection pane="bottomLeft" activeCell="DS31" sqref="DS31"/>
      <selection pane="topRight" activeCell="DS31" sqref="DS31"/>
    </sheetView>
  </sheetViews>
  <sheetFormatPr defaultColWidth="8.88671875" defaultRowHeight="15"/>
  <cols>
    <col min="1" max="1" width="34.88671875" style="5" customWidth="1"/>
    <col min="2" max="2" width="20.33203125" style="5" customWidth="1"/>
    <col min="3" max="3" width="17.6640625" style="5" customWidth="1"/>
    <col min="4" max="4" width="35.6640625" style="5" customWidth="1"/>
    <col min="5" max="6" width="23.33203125" style="5" customWidth="1"/>
    <col min="7" max="7" width="22.88671875" style="9" customWidth="1"/>
    <col min="8" max="8" width="32.44140625" style="5" customWidth="1"/>
    <col min="9" max="9" width="25.21875" style="5" customWidth="1"/>
    <col min="10" max="10" width="22.33203125" style="5" customWidth="1"/>
    <col min="11" max="18" width="7.5546875" style="5" customWidth="1"/>
    <col min="19" max="19" width="28" style="5" customWidth="1"/>
    <col min="20" max="20" width="23.21875" style="5" customWidth="1"/>
    <col min="21" max="21" width="11.6640625" style="5" customWidth="1"/>
    <col min="22" max="22" width="32.88671875" style="5" customWidth="1"/>
    <col min="23" max="16384" width="8.88671875" style="5"/>
  </cols>
  <sheetData>
    <row r="1" spans="1:23" s="4" customFormat="1" ht="30" customHeight="1">
      <c r="A1" s="1" t="s">
        <v>1192</v>
      </c>
      <c r="B1" s="1" t="s">
        <v>32</v>
      </c>
      <c r="C1" s="1" t="s">
        <v>1193</v>
      </c>
      <c r="D1" s="1" t="s">
        <v>1194</v>
      </c>
      <c r="E1" s="1" t="s">
        <v>1195</v>
      </c>
      <c r="F1" s="1" t="s">
        <v>1196</v>
      </c>
      <c r="G1" s="3" t="s">
        <v>1197</v>
      </c>
      <c r="H1" s="1" t="s">
        <v>1198</v>
      </c>
      <c r="I1" s="1" t="s">
        <v>1199</v>
      </c>
      <c r="J1" s="1" t="s">
        <v>1200</v>
      </c>
      <c r="K1" s="2" t="s">
        <v>66</v>
      </c>
      <c r="L1" s="2" t="s">
        <v>67</v>
      </c>
      <c r="M1" s="2" t="s">
        <v>68</v>
      </c>
      <c r="N1" s="2" t="s">
        <v>69</v>
      </c>
      <c r="O1" s="2" t="s">
        <v>70</v>
      </c>
      <c r="P1" s="2" t="s">
        <v>71</v>
      </c>
      <c r="Q1" s="2" t="s">
        <v>72</v>
      </c>
      <c r="R1" s="2" t="s">
        <v>73</v>
      </c>
      <c r="S1" s="1" t="s">
        <v>74</v>
      </c>
      <c r="T1" s="1" t="s">
        <v>1201</v>
      </c>
      <c r="U1" s="1" t="s">
        <v>1756</v>
      </c>
      <c r="V1" s="4" t="s">
        <v>1757</v>
      </c>
    </row>
    <row r="2" spans="1:23" ht="30" customHeight="1">
      <c r="A2" s="5" t="s">
        <v>987</v>
      </c>
      <c r="B2" s="5" t="s">
        <v>988</v>
      </c>
      <c r="C2" s="5" t="s">
        <v>134</v>
      </c>
      <c r="D2" s="5" t="s">
        <v>990</v>
      </c>
      <c r="E2" s="7" t="s">
        <v>239</v>
      </c>
      <c r="F2" s="5" t="s">
        <v>240</v>
      </c>
      <c r="G2" s="9" t="s">
        <v>139</v>
      </c>
      <c r="H2" s="5" t="s">
        <v>139</v>
      </c>
      <c r="I2" s="7" t="s">
        <v>143</v>
      </c>
      <c r="J2" s="5" t="s">
        <v>991</v>
      </c>
      <c r="K2" s="5" t="b">
        <v>1</v>
      </c>
      <c r="L2" s="5" t="b">
        <v>1</v>
      </c>
      <c r="M2" s="5" t="b">
        <v>1</v>
      </c>
      <c r="N2" s="5" t="b">
        <v>0</v>
      </c>
      <c r="O2" s="5" t="b">
        <v>1</v>
      </c>
      <c r="P2" s="5" t="b">
        <v>0</v>
      </c>
      <c r="Q2" s="5" t="b">
        <v>1</v>
      </c>
      <c r="R2" s="5" t="b">
        <v>1</v>
      </c>
      <c r="S2" s="7" t="s">
        <v>142</v>
      </c>
      <c r="U2" s="7" t="s">
        <v>139</v>
      </c>
      <c r="V2" s="5">
        <v>0</v>
      </c>
    </row>
    <row r="3" spans="1:23" ht="30" customHeight="1">
      <c r="A3" s="5" t="s">
        <v>1016</v>
      </c>
      <c r="B3" s="5" t="s">
        <v>1014</v>
      </c>
      <c r="C3" s="8" t="s">
        <v>134</v>
      </c>
      <c r="D3" s="7" t="s">
        <v>1018</v>
      </c>
      <c r="E3" s="7" t="s">
        <v>239</v>
      </c>
      <c r="F3" s="5" t="s">
        <v>240</v>
      </c>
      <c r="G3" s="9" t="s">
        <v>139</v>
      </c>
      <c r="H3" s="5" t="s">
        <v>139</v>
      </c>
      <c r="I3" s="7" t="s">
        <v>143</v>
      </c>
      <c r="J3" s="7" t="s">
        <v>593</v>
      </c>
      <c r="K3" s="5" t="b">
        <v>1</v>
      </c>
      <c r="L3" s="5" t="b">
        <v>1</v>
      </c>
      <c r="M3" s="5" t="b">
        <v>1</v>
      </c>
      <c r="N3" s="5" t="b">
        <v>0</v>
      </c>
      <c r="O3" s="5" t="b">
        <v>1</v>
      </c>
      <c r="P3" s="5" t="b">
        <v>0</v>
      </c>
      <c r="Q3" s="5" t="b">
        <v>1</v>
      </c>
      <c r="R3" s="5" t="b">
        <v>1</v>
      </c>
      <c r="S3" s="7" t="s">
        <v>142</v>
      </c>
      <c r="T3" s="7" t="s">
        <v>1019</v>
      </c>
      <c r="U3" s="7" t="s">
        <v>139</v>
      </c>
      <c r="V3" s="5">
        <v>0</v>
      </c>
    </row>
    <row r="4" spans="1:23" ht="30" customHeight="1">
      <c r="A4" s="5" t="s">
        <v>302</v>
      </c>
      <c r="B4" s="5" t="s">
        <v>299</v>
      </c>
      <c r="C4" s="5" t="s">
        <v>134</v>
      </c>
      <c r="D4" s="7" t="s">
        <v>303</v>
      </c>
      <c r="E4" s="15" t="s">
        <v>1215</v>
      </c>
      <c r="F4" s="5" t="s">
        <v>138</v>
      </c>
      <c r="G4" s="9" t="s">
        <v>139</v>
      </c>
      <c r="H4" s="5" t="s">
        <v>139</v>
      </c>
      <c r="I4" s="7" t="s">
        <v>285</v>
      </c>
      <c r="J4" s="7" t="s">
        <v>217</v>
      </c>
      <c r="K4" s="5" t="b">
        <v>1</v>
      </c>
      <c r="L4" s="5" t="b">
        <v>1</v>
      </c>
      <c r="M4" s="5" t="b">
        <v>1</v>
      </c>
      <c r="N4" s="5" t="b">
        <v>0</v>
      </c>
      <c r="O4" s="5" t="b">
        <v>1</v>
      </c>
      <c r="P4" s="5" t="b">
        <v>0</v>
      </c>
      <c r="Q4" s="5" t="b">
        <v>0</v>
      </c>
      <c r="R4" s="5" t="b">
        <v>0</v>
      </c>
      <c r="S4" s="7" t="s">
        <v>142</v>
      </c>
      <c r="T4" s="5" t="s">
        <v>304</v>
      </c>
      <c r="U4" s="7" t="s">
        <v>139</v>
      </c>
      <c r="V4" s="31" t="s">
        <v>1758</v>
      </c>
      <c r="W4" s="5" t="s">
        <v>1759</v>
      </c>
    </row>
    <row r="5" spans="1:23" ht="30" customHeight="1">
      <c r="A5" s="26" t="s">
        <v>473</v>
      </c>
      <c r="B5" s="5" t="s">
        <v>470</v>
      </c>
      <c r="C5" s="5" t="s">
        <v>134</v>
      </c>
      <c r="D5" s="7" t="s">
        <v>474</v>
      </c>
      <c r="E5" s="7" t="s">
        <v>239</v>
      </c>
      <c r="F5" s="5" t="s">
        <v>240</v>
      </c>
      <c r="G5" s="9" t="s">
        <v>139</v>
      </c>
      <c r="H5" s="5" t="s">
        <v>139</v>
      </c>
      <c r="I5" s="7" t="s">
        <v>143</v>
      </c>
      <c r="J5" s="7" t="s">
        <v>217</v>
      </c>
      <c r="K5" s="5" t="b">
        <v>1</v>
      </c>
      <c r="L5" s="5" t="b">
        <v>1</v>
      </c>
      <c r="M5" s="5" t="b">
        <v>1</v>
      </c>
      <c r="N5" s="5" t="b">
        <v>0</v>
      </c>
      <c r="O5" s="5" t="b">
        <v>1</v>
      </c>
      <c r="P5" s="5" t="b">
        <v>0</v>
      </c>
      <c r="Q5" s="5" t="b">
        <v>1</v>
      </c>
      <c r="R5" s="5" t="b">
        <v>1</v>
      </c>
      <c r="S5" s="7" t="s">
        <v>142</v>
      </c>
      <c r="U5" s="7" t="s">
        <v>139</v>
      </c>
      <c r="V5" s="34" t="s">
        <v>1760</v>
      </c>
    </row>
    <row r="6" spans="1:23" ht="30" customHeight="1">
      <c r="A6" s="5" t="s">
        <v>316</v>
      </c>
      <c r="B6" s="5" t="s">
        <v>314</v>
      </c>
      <c r="C6" s="5" t="s">
        <v>134</v>
      </c>
      <c r="D6" s="7" t="s">
        <v>318</v>
      </c>
      <c r="E6" s="7" t="s">
        <v>319</v>
      </c>
      <c r="F6" s="5" t="s">
        <v>138</v>
      </c>
      <c r="G6" s="8" t="s">
        <v>132</v>
      </c>
      <c r="H6" s="5" t="s">
        <v>139</v>
      </c>
      <c r="I6" s="7" t="s">
        <v>285</v>
      </c>
      <c r="J6" s="7" t="s">
        <v>263</v>
      </c>
      <c r="K6" s="5" t="b">
        <v>1</v>
      </c>
      <c r="L6" s="5" t="b">
        <v>1</v>
      </c>
      <c r="M6" s="5" t="b">
        <v>1</v>
      </c>
      <c r="N6" s="5" t="b">
        <v>0</v>
      </c>
      <c r="O6" s="5" t="b">
        <v>1</v>
      </c>
      <c r="P6" s="5" t="b">
        <v>0</v>
      </c>
      <c r="Q6" s="5" t="b">
        <v>0</v>
      </c>
      <c r="R6" s="5" t="b">
        <v>0</v>
      </c>
      <c r="S6" s="7" t="s">
        <v>142</v>
      </c>
      <c r="T6" s="5" t="s">
        <v>320</v>
      </c>
      <c r="U6" s="7" t="s">
        <v>139</v>
      </c>
      <c r="V6" s="31" t="s">
        <v>321</v>
      </c>
      <c r="W6" s="5" t="s">
        <v>1761</v>
      </c>
    </row>
    <row r="7" spans="1:23" ht="30" customHeight="1">
      <c r="A7" s="26" t="s">
        <v>696</v>
      </c>
      <c r="B7" s="5" t="s">
        <v>692</v>
      </c>
      <c r="C7" s="5" t="s">
        <v>134</v>
      </c>
      <c r="D7" s="7" t="s">
        <v>1762</v>
      </c>
      <c r="E7" s="15" t="s">
        <v>1215</v>
      </c>
      <c r="F7" s="5" t="s">
        <v>138</v>
      </c>
      <c r="G7" s="8" t="s">
        <v>132</v>
      </c>
      <c r="H7" s="5" t="s">
        <v>139</v>
      </c>
      <c r="I7" s="7" t="s">
        <v>699</v>
      </c>
      <c r="J7" s="7" t="s">
        <v>700</v>
      </c>
      <c r="K7" s="5" t="b">
        <v>1</v>
      </c>
      <c r="L7" s="5" t="b">
        <v>1</v>
      </c>
      <c r="M7" s="5" t="b">
        <v>1</v>
      </c>
      <c r="N7" s="5" t="b">
        <v>0</v>
      </c>
      <c r="O7" s="5" t="b">
        <v>1</v>
      </c>
      <c r="P7" s="5" t="b">
        <v>0</v>
      </c>
      <c r="Q7" s="5" t="b">
        <v>0</v>
      </c>
      <c r="R7" s="5" t="b">
        <v>0</v>
      </c>
      <c r="S7" s="7" t="s">
        <v>1763</v>
      </c>
      <c r="T7" s="7" t="s">
        <v>166</v>
      </c>
      <c r="U7" s="7" t="s">
        <v>139</v>
      </c>
      <c r="V7" s="34" t="s">
        <v>702</v>
      </c>
    </row>
    <row r="8" spans="1:23" ht="30" customHeight="1">
      <c r="A8" s="5" t="s">
        <v>236</v>
      </c>
      <c r="B8" s="5" t="s">
        <v>231</v>
      </c>
      <c r="C8" s="5" t="s">
        <v>134</v>
      </c>
      <c r="D8" s="7" t="s">
        <v>238</v>
      </c>
      <c r="E8" s="7" t="s">
        <v>239</v>
      </c>
      <c r="F8" s="5" t="s">
        <v>240</v>
      </c>
      <c r="G8" s="9" t="s">
        <v>139</v>
      </c>
      <c r="H8" s="5" t="s">
        <v>139</v>
      </c>
      <c r="I8" s="7" t="s">
        <v>143</v>
      </c>
      <c r="J8" s="8" t="s">
        <v>241</v>
      </c>
      <c r="K8" s="5" t="b">
        <v>1</v>
      </c>
      <c r="L8" s="5" t="b">
        <v>1</v>
      </c>
      <c r="M8" s="5" t="b">
        <v>1</v>
      </c>
      <c r="N8" s="5" t="b">
        <v>0</v>
      </c>
      <c r="O8" s="5" t="b">
        <v>1</v>
      </c>
      <c r="P8" s="5" t="b">
        <v>0</v>
      </c>
      <c r="Q8" s="5" t="b">
        <v>1</v>
      </c>
      <c r="R8" s="5" t="b">
        <v>1</v>
      </c>
      <c r="S8" s="7" t="s">
        <v>142</v>
      </c>
      <c r="U8" s="7" t="s">
        <v>139</v>
      </c>
      <c r="V8" s="5">
        <v>0</v>
      </c>
    </row>
    <row r="9" spans="1:23" ht="30" customHeight="1">
      <c r="A9" s="26" t="s">
        <v>458</v>
      </c>
      <c r="B9" s="5" t="s">
        <v>455</v>
      </c>
      <c r="C9" s="5" t="s">
        <v>432</v>
      </c>
      <c r="D9" s="7" t="s">
        <v>459</v>
      </c>
      <c r="E9" s="15" t="s">
        <v>1215</v>
      </c>
      <c r="F9" s="5" t="s">
        <v>138</v>
      </c>
      <c r="G9" s="8" t="s">
        <v>132</v>
      </c>
      <c r="H9" s="5" t="s">
        <v>139</v>
      </c>
      <c r="I9" s="7" t="s">
        <v>460</v>
      </c>
      <c r="J9" s="5" t="s">
        <v>1764</v>
      </c>
      <c r="K9" s="5" t="b">
        <v>1</v>
      </c>
      <c r="L9" s="5" t="b">
        <v>1</v>
      </c>
      <c r="M9" s="5" t="b">
        <v>1</v>
      </c>
      <c r="N9" s="5" t="b">
        <v>0</v>
      </c>
      <c r="O9" s="5" t="b">
        <v>1</v>
      </c>
      <c r="P9" s="5" t="b">
        <v>0</v>
      </c>
      <c r="Q9" s="5" t="b">
        <v>0</v>
      </c>
      <c r="R9" s="5" t="b">
        <v>0</v>
      </c>
      <c r="S9" s="7" t="s">
        <v>142</v>
      </c>
      <c r="T9" s="5" t="s">
        <v>453</v>
      </c>
      <c r="U9" s="7" t="s">
        <v>461</v>
      </c>
      <c r="V9" s="34" t="s">
        <v>462</v>
      </c>
    </row>
    <row r="10" spans="1:23" ht="30" customHeight="1">
      <c r="A10" s="5" t="s">
        <v>1004</v>
      </c>
      <c r="B10" s="5" t="s">
        <v>1002</v>
      </c>
      <c r="C10" s="8" t="s">
        <v>134</v>
      </c>
      <c r="D10" s="14" t="s">
        <v>1006</v>
      </c>
      <c r="E10" s="7" t="s">
        <v>239</v>
      </c>
      <c r="F10" s="5" t="s">
        <v>240</v>
      </c>
      <c r="G10" s="9" t="s">
        <v>139</v>
      </c>
      <c r="H10" s="5" t="s">
        <v>139</v>
      </c>
      <c r="I10" s="7" t="s">
        <v>143</v>
      </c>
      <c r="J10" s="7" t="s">
        <v>286</v>
      </c>
      <c r="K10" s="5" t="b">
        <v>1</v>
      </c>
      <c r="L10" s="5" t="b">
        <v>1</v>
      </c>
      <c r="M10" s="5" t="b">
        <v>1</v>
      </c>
      <c r="N10" s="5" t="b">
        <v>0</v>
      </c>
      <c r="O10" s="5" t="b">
        <v>1</v>
      </c>
      <c r="P10" s="5" t="b">
        <v>0</v>
      </c>
      <c r="Q10" s="5" t="b">
        <v>1</v>
      </c>
      <c r="R10" s="5" t="b">
        <v>1</v>
      </c>
      <c r="S10" s="7" t="s">
        <v>142</v>
      </c>
      <c r="U10" s="7" t="s">
        <v>139</v>
      </c>
      <c r="V10" s="5">
        <v>0</v>
      </c>
    </row>
    <row r="11" spans="1:23" ht="30" customHeight="1">
      <c r="A11" s="26" t="s">
        <v>351</v>
      </c>
      <c r="B11" s="5" t="s">
        <v>348</v>
      </c>
      <c r="C11" s="5" t="s">
        <v>134</v>
      </c>
      <c r="D11" s="7" t="s">
        <v>353</v>
      </c>
      <c r="E11" s="15" t="s">
        <v>1358</v>
      </c>
      <c r="F11" s="5" t="s">
        <v>138</v>
      </c>
      <c r="G11" s="8" t="s">
        <v>139</v>
      </c>
      <c r="H11" s="5" t="s">
        <v>139</v>
      </c>
      <c r="I11" s="7" t="s">
        <v>354</v>
      </c>
      <c r="J11" s="7" t="s">
        <v>286</v>
      </c>
      <c r="K11" s="5" t="b">
        <v>1</v>
      </c>
      <c r="L11" s="5" t="b">
        <v>1</v>
      </c>
      <c r="M11" s="5" t="b">
        <v>1</v>
      </c>
      <c r="N11" s="5" t="b">
        <v>0</v>
      </c>
      <c r="O11" s="5" t="b">
        <v>1</v>
      </c>
      <c r="P11" s="5" t="b">
        <v>0</v>
      </c>
      <c r="Q11" s="5" t="b">
        <v>0</v>
      </c>
      <c r="R11" s="5" t="b">
        <v>0</v>
      </c>
      <c r="S11" s="7" t="s">
        <v>142</v>
      </c>
      <c r="T11" s="7" t="s">
        <v>355</v>
      </c>
      <c r="U11" s="7" t="s">
        <v>139</v>
      </c>
      <c r="V11" s="34" t="s">
        <v>356</v>
      </c>
    </row>
    <row r="12" spans="1:23" ht="30" customHeight="1">
      <c r="A12" s="26" t="s">
        <v>1765</v>
      </c>
      <c r="B12" s="5" t="s">
        <v>178</v>
      </c>
      <c r="C12" s="7" t="s">
        <v>134</v>
      </c>
      <c r="D12" s="13" t="s">
        <v>1766</v>
      </c>
      <c r="E12" s="15" t="s">
        <v>1358</v>
      </c>
      <c r="F12" s="5" t="s">
        <v>138</v>
      </c>
      <c r="G12" s="9" t="s">
        <v>139</v>
      </c>
      <c r="H12" s="5" t="s">
        <v>139</v>
      </c>
      <c r="I12" s="7" t="s">
        <v>183</v>
      </c>
      <c r="J12" s="7" t="s">
        <v>184</v>
      </c>
      <c r="K12" s="5" t="b">
        <v>1</v>
      </c>
      <c r="L12" s="5" t="b">
        <v>1</v>
      </c>
      <c r="M12" s="5" t="b">
        <v>1</v>
      </c>
      <c r="N12" s="5" t="b">
        <v>0</v>
      </c>
      <c r="O12" s="5" t="b">
        <v>1</v>
      </c>
      <c r="P12" s="5" t="b">
        <v>0</v>
      </c>
      <c r="Q12" s="5" t="b">
        <v>0</v>
      </c>
      <c r="R12" s="5" t="b">
        <v>0</v>
      </c>
      <c r="S12" s="7" t="s">
        <v>142</v>
      </c>
      <c r="T12" s="7" t="s">
        <v>166</v>
      </c>
      <c r="U12" s="7" t="s">
        <v>139</v>
      </c>
      <c r="V12" s="33" t="s">
        <v>185</v>
      </c>
    </row>
    <row r="13" spans="1:23" ht="30" customHeight="1">
      <c r="A13" s="5" t="s">
        <v>444</v>
      </c>
      <c r="B13" s="5" t="s">
        <v>441</v>
      </c>
      <c r="C13" s="5" t="s">
        <v>134</v>
      </c>
      <c r="D13" s="7" t="s">
        <v>445</v>
      </c>
      <c r="E13" s="7" t="s">
        <v>239</v>
      </c>
      <c r="F13" s="5" t="s">
        <v>240</v>
      </c>
      <c r="G13" s="9" t="s">
        <v>139</v>
      </c>
      <c r="H13" s="5" t="s">
        <v>139</v>
      </c>
      <c r="I13" s="7" t="s">
        <v>143</v>
      </c>
      <c r="J13" s="7" t="s">
        <v>446</v>
      </c>
      <c r="K13" s="5" t="b">
        <v>1</v>
      </c>
      <c r="L13" s="5" t="b">
        <v>1</v>
      </c>
      <c r="M13" s="5" t="b">
        <v>1</v>
      </c>
      <c r="N13" s="5" t="b">
        <v>0</v>
      </c>
      <c r="O13" s="5" t="b">
        <v>1</v>
      </c>
      <c r="P13" s="5" t="b">
        <v>0</v>
      </c>
      <c r="Q13" s="5" t="b">
        <v>1</v>
      </c>
      <c r="R13" s="5" t="b">
        <v>1</v>
      </c>
      <c r="S13" s="7" t="s">
        <v>142</v>
      </c>
      <c r="U13" s="7" t="s">
        <v>139</v>
      </c>
      <c r="V13" s="5">
        <v>0</v>
      </c>
    </row>
    <row r="14" spans="1:23" ht="30" customHeight="1">
      <c r="A14" s="26" t="s">
        <v>400</v>
      </c>
      <c r="B14" s="5" t="s">
        <v>395</v>
      </c>
      <c r="C14" s="5" t="s">
        <v>134</v>
      </c>
      <c r="D14" s="7" t="s">
        <v>401</v>
      </c>
      <c r="E14" s="7" t="s">
        <v>239</v>
      </c>
      <c r="F14" s="5" t="s">
        <v>240</v>
      </c>
      <c r="G14" s="9" t="s">
        <v>139</v>
      </c>
      <c r="H14" s="5" t="s">
        <v>139</v>
      </c>
      <c r="I14" s="7" t="s">
        <v>402</v>
      </c>
      <c r="J14" s="7" t="s">
        <v>403</v>
      </c>
      <c r="K14" s="5" t="b">
        <v>1</v>
      </c>
      <c r="L14" s="5" t="b">
        <v>1</v>
      </c>
      <c r="M14" s="5" t="b">
        <v>1</v>
      </c>
      <c r="N14" s="5" t="b">
        <v>0</v>
      </c>
      <c r="O14" s="5" t="b">
        <v>1</v>
      </c>
      <c r="P14" s="5" t="b">
        <v>0</v>
      </c>
      <c r="Q14" s="5" t="b">
        <v>1</v>
      </c>
      <c r="R14" s="5" t="b">
        <v>1</v>
      </c>
      <c r="S14" s="11" t="s">
        <v>404</v>
      </c>
      <c r="U14" s="7" t="s">
        <v>139</v>
      </c>
      <c r="V14" s="34" t="s">
        <v>405</v>
      </c>
    </row>
    <row r="15" spans="1:23" ht="30" customHeight="1">
      <c r="A15" s="26" t="s">
        <v>779</v>
      </c>
      <c r="B15" s="5" t="s">
        <v>776</v>
      </c>
      <c r="C15" s="5" t="s">
        <v>134</v>
      </c>
      <c r="D15" s="7" t="s">
        <v>780</v>
      </c>
      <c r="E15" s="7" t="s">
        <v>239</v>
      </c>
      <c r="F15" s="5" t="s">
        <v>240</v>
      </c>
      <c r="G15" s="9" t="s">
        <v>139</v>
      </c>
      <c r="H15" s="5" t="s">
        <v>139</v>
      </c>
      <c r="I15" s="7" t="s">
        <v>402</v>
      </c>
      <c r="J15" s="7" t="s">
        <v>403</v>
      </c>
      <c r="K15" s="5" t="b">
        <v>1</v>
      </c>
      <c r="L15" s="5" t="b">
        <v>1</v>
      </c>
      <c r="M15" s="5" t="b">
        <v>1</v>
      </c>
      <c r="N15" s="5" t="b">
        <v>0</v>
      </c>
      <c r="O15" s="5" t="b">
        <v>1</v>
      </c>
      <c r="P15" s="5" t="b">
        <v>0</v>
      </c>
      <c r="Q15" s="5" t="b">
        <v>1</v>
      </c>
      <c r="R15" s="5" t="b">
        <v>1</v>
      </c>
      <c r="S15" s="11" t="s">
        <v>404</v>
      </c>
      <c r="U15" s="7" t="s">
        <v>139</v>
      </c>
      <c r="V15" s="34" t="s">
        <v>405</v>
      </c>
    </row>
    <row r="16" spans="1:23" ht="30" customHeight="1">
      <c r="A16" s="26" t="s">
        <v>787</v>
      </c>
      <c r="B16" s="5" t="s">
        <v>784</v>
      </c>
      <c r="C16" s="5" t="s">
        <v>134</v>
      </c>
      <c r="D16" s="13" t="s">
        <v>789</v>
      </c>
      <c r="E16" s="7" t="s">
        <v>239</v>
      </c>
      <c r="F16" s="5" t="s">
        <v>240</v>
      </c>
      <c r="G16" s="9" t="s">
        <v>139</v>
      </c>
      <c r="H16" s="5" t="s">
        <v>139</v>
      </c>
      <c r="I16" s="7" t="s">
        <v>402</v>
      </c>
      <c r="J16" s="7" t="s">
        <v>403</v>
      </c>
      <c r="K16" s="5" t="b">
        <v>1</v>
      </c>
      <c r="L16" s="5" t="b">
        <v>1</v>
      </c>
      <c r="M16" s="5" t="b">
        <v>1</v>
      </c>
      <c r="N16" s="5" t="b">
        <v>0</v>
      </c>
      <c r="O16" s="5" t="b">
        <v>1</v>
      </c>
      <c r="P16" s="5" t="b">
        <v>0</v>
      </c>
      <c r="Q16" s="5" t="b">
        <v>1</v>
      </c>
      <c r="R16" s="5" t="b">
        <v>1</v>
      </c>
      <c r="S16" s="11" t="s">
        <v>404</v>
      </c>
      <c r="U16" s="7" t="s">
        <v>139</v>
      </c>
      <c r="V16" s="34" t="s">
        <v>405</v>
      </c>
    </row>
    <row r="17" spans="1:23" ht="30" customHeight="1">
      <c r="A17" s="26" t="s">
        <v>559</v>
      </c>
      <c r="B17" s="5" t="s">
        <v>555</v>
      </c>
      <c r="C17" s="5" t="s">
        <v>134</v>
      </c>
      <c r="D17" s="7" t="s">
        <v>560</v>
      </c>
      <c r="E17" s="15" t="s">
        <v>1358</v>
      </c>
      <c r="F17" s="5" t="s">
        <v>138</v>
      </c>
      <c r="G17" s="9" t="s">
        <v>139</v>
      </c>
      <c r="H17" s="7" t="s">
        <v>489</v>
      </c>
      <c r="I17" s="5" t="s">
        <v>561</v>
      </c>
      <c r="J17" s="8" t="s">
        <v>241</v>
      </c>
      <c r="K17" s="5" t="b">
        <v>1</v>
      </c>
      <c r="L17" s="5" t="b">
        <v>1</v>
      </c>
      <c r="M17" s="5" t="b">
        <v>1</v>
      </c>
      <c r="N17" s="5" t="b">
        <v>0</v>
      </c>
      <c r="O17" s="5" t="b">
        <v>1</v>
      </c>
      <c r="P17" s="5" t="b">
        <v>0</v>
      </c>
      <c r="Q17" s="5" t="b">
        <v>0</v>
      </c>
      <c r="R17" s="5" t="b">
        <v>0</v>
      </c>
      <c r="S17" s="7" t="s">
        <v>142</v>
      </c>
      <c r="U17" s="7" t="s">
        <v>139</v>
      </c>
      <c r="V17" s="34" t="s">
        <v>1767</v>
      </c>
    </row>
    <row r="18" spans="1:23" ht="30" customHeight="1">
      <c r="A18" s="26" t="s">
        <v>133</v>
      </c>
      <c r="B18" s="5" t="s">
        <v>125</v>
      </c>
      <c r="C18" s="5" t="s">
        <v>134</v>
      </c>
      <c r="D18" s="7" t="s">
        <v>136</v>
      </c>
      <c r="E18" s="15" t="s">
        <v>1215</v>
      </c>
      <c r="F18" s="5" t="s">
        <v>138</v>
      </c>
      <c r="G18" s="8" t="s">
        <v>132</v>
      </c>
      <c r="H18" s="7" t="s">
        <v>139</v>
      </c>
      <c r="I18" s="7" t="s">
        <v>140</v>
      </c>
      <c r="J18" s="7" t="s">
        <v>141</v>
      </c>
      <c r="K18" s="5" t="b">
        <v>1</v>
      </c>
      <c r="L18" s="5" t="b">
        <v>1</v>
      </c>
      <c r="M18" s="5" t="b">
        <v>1</v>
      </c>
      <c r="N18" s="5" t="b">
        <v>0</v>
      </c>
      <c r="O18" s="5" t="b">
        <v>1</v>
      </c>
      <c r="P18" s="5" t="b">
        <v>0</v>
      </c>
      <c r="Q18" s="5" t="b">
        <v>0</v>
      </c>
      <c r="R18" s="5" t="b">
        <v>0</v>
      </c>
      <c r="S18" s="7" t="s">
        <v>142</v>
      </c>
      <c r="T18" s="7" t="s">
        <v>122</v>
      </c>
      <c r="U18" s="7" t="s">
        <v>139</v>
      </c>
      <c r="V18" s="34" t="s">
        <v>129</v>
      </c>
    </row>
    <row r="19" spans="1:23" ht="72" customHeight="1">
      <c r="A19" s="26" t="s">
        <v>1165</v>
      </c>
      <c r="B19" s="5" t="s">
        <v>1162</v>
      </c>
      <c r="C19" s="5" t="s">
        <v>134</v>
      </c>
      <c r="D19" s="7" t="s">
        <v>1167</v>
      </c>
      <c r="E19" s="7" t="s">
        <v>239</v>
      </c>
      <c r="F19" s="5" t="s">
        <v>240</v>
      </c>
      <c r="G19" s="8" t="s">
        <v>132</v>
      </c>
      <c r="H19" s="7" t="s">
        <v>1168</v>
      </c>
      <c r="I19" s="7" t="s">
        <v>143</v>
      </c>
      <c r="J19" s="7" t="s">
        <v>1169</v>
      </c>
      <c r="K19" s="5" t="b">
        <v>1</v>
      </c>
      <c r="L19" s="5" t="b">
        <v>1</v>
      </c>
      <c r="M19" s="5" t="b">
        <v>1</v>
      </c>
      <c r="N19" s="5" t="b">
        <v>0</v>
      </c>
      <c r="O19" s="5" t="b">
        <v>1</v>
      </c>
      <c r="P19" s="5" t="b">
        <v>0</v>
      </c>
      <c r="Q19" s="5" t="b">
        <v>1</v>
      </c>
      <c r="R19" s="5" t="b">
        <v>1</v>
      </c>
      <c r="S19" s="7" t="s">
        <v>142</v>
      </c>
      <c r="T19" s="7" t="s">
        <v>1170</v>
      </c>
      <c r="U19" s="7" t="s">
        <v>139</v>
      </c>
      <c r="V19" s="34" t="s">
        <v>1768</v>
      </c>
    </row>
    <row r="20" spans="1:23" ht="30" customHeight="1">
      <c r="A20" s="5" t="s">
        <v>675</v>
      </c>
      <c r="B20" s="5" t="s">
        <v>676</v>
      </c>
      <c r="C20" s="5" t="s">
        <v>161</v>
      </c>
      <c r="D20" s="7" t="s">
        <v>678</v>
      </c>
      <c r="E20" s="15" t="s">
        <v>1215</v>
      </c>
      <c r="F20" s="5" t="s">
        <v>138</v>
      </c>
      <c r="G20" s="8" t="s">
        <v>132</v>
      </c>
      <c r="H20" s="5" t="s">
        <v>139</v>
      </c>
      <c r="I20" s="7" t="s">
        <v>143</v>
      </c>
      <c r="J20" s="7" t="s">
        <v>263</v>
      </c>
      <c r="K20" s="5" t="b">
        <v>1</v>
      </c>
      <c r="L20" s="5" t="b">
        <v>1</v>
      </c>
      <c r="M20" s="5" t="b">
        <v>1</v>
      </c>
      <c r="N20" s="5" t="b">
        <v>0</v>
      </c>
      <c r="O20" s="5" t="b">
        <v>1</v>
      </c>
      <c r="P20" s="5" t="b">
        <v>0</v>
      </c>
      <c r="Q20" s="5" t="b">
        <v>0</v>
      </c>
      <c r="R20" s="5" t="b">
        <v>0</v>
      </c>
      <c r="S20" s="7" t="s">
        <v>218</v>
      </c>
      <c r="T20" s="7" t="s">
        <v>166</v>
      </c>
      <c r="U20" s="7" t="s">
        <v>139</v>
      </c>
      <c r="V20" s="34" t="s">
        <v>679</v>
      </c>
    </row>
    <row r="21" spans="1:23" ht="30" customHeight="1">
      <c r="A21" s="5" t="s">
        <v>1769</v>
      </c>
      <c r="B21" s="5" t="s">
        <v>428</v>
      </c>
      <c r="C21" s="5" t="s">
        <v>432</v>
      </c>
      <c r="D21" s="7" t="s">
        <v>433</v>
      </c>
      <c r="E21" s="15" t="s">
        <v>1358</v>
      </c>
      <c r="F21" s="5" t="s">
        <v>138</v>
      </c>
      <c r="G21" s="9" t="s">
        <v>139</v>
      </c>
      <c r="H21" s="5" t="s">
        <v>139</v>
      </c>
      <c r="I21" s="7" t="s">
        <v>143</v>
      </c>
      <c r="J21" s="7" t="s">
        <v>263</v>
      </c>
      <c r="K21" s="5" t="b">
        <v>1</v>
      </c>
      <c r="L21" s="5" t="b">
        <v>1</v>
      </c>
      <c r="M21" s="5" t="b">
        <v>1</v>
      </c>
      <c r="N21" s="5" t="b">
        <v>0</v>
      </c>
      <c r="O21" s="5" t="b">
        <v>1</v>
      </c>
      <c r="P21" s="5" t="b">
        <v>0</v>
      </c>
      <c r="Q21" s="5" t="b">
        <v>0</v>
      </c>
      <c r="R21" s="5" t="b">
        <v>0</v>
      </c>
      <c r="S21" s="7" t="s">
        <v>142</v>
      </c>
      <c r="T21" s="7" t="s">
        <v>432</v>
      </c>
      <c r="U21" s="7" t="s">
        <v>139</v>
      </c>
      <c r="V21" s="9">
        <v>0</v>
      </c>
    </row>
    <row r="22" spans="1:23" ht="30" customHeight="1">
      <c r="A22" s="5" t="s">
        <v>720</v>
      </c>
      <c r="B22" s="5" t="s">
        <v>717</v>
      </c>
      <c r="C22" s="5" t="s">
        <v>134</v>
      </c>
      <c r="D22" s="7" t="s">
        <v>722</v>
      </c>
      <c r="E22" s="7" t="s">
        <v>723</v>
      </c>
      <c r="F22" s="5" t="s">
        <v>240</v>
      </c>
      <c r="G22" s="9" t="s">
        <v>139</v>
      </c>
      <c r="H22" s="7" t="s">
        <v>489</v>
      </c>
      <c r="I22" s="7" t="s">
        <v>143</v>
      </c>
      <c r="J22" s="7" t="s">
        <v>263</v>
      </c>
      <c r="K22" s="5" t="b">
        <v>1</v>
      </c>
      <c r="L22" s="5" t="b">
        <v>1</v>
      </c>
      <c r="M22" s="5" t="b">
        <v>1</v>
      </c>
      <c r="N22" s="5" t="b">
        <v>0</v>
      </c>
      <c r="O22" s="5" t="b">
        <v>1</v>
      </c>
      <c r="P22" s="5" t="b">
        <v>0</v>
      </c>
      <c r="Q22" s="5" t="b">
        <v>1</v>
      </c>
      <c r="R22" s="5" t="b">
        <v>1</v>
      </c>
      <c r="S22" s="11" t="s">
        <v>404</v>
      </c>
      <c r="T22" s="7" t="s">
        <v>724</v>
      </c>
      <c r="U22" s="7" t="s">
        <v>139</v>
      </c>
      <c r="V22" s="9">
        <v>0</v>
      </c>
    </row>
    <row r="23" spans="1:23" ht="30" customHeight="1">
      <c r="A23" s="26" t="s">
        <v>1186</v>
      </c>
      <c r="B23" s="5" t="s">
        <v>1181</v>
      </c>
      <c r="C23" s="5" t="s">
        <v>134</v>
      </c>
      <c r="D23" s="7" t="s">
        <v>1187</v>
      </c>
      <c r="E23" s="7" t="s">
        <v>1188</v>
      </c>
      <c r="F23" s="5" t="s">
        <v>1188</v>
      </c>
      <c r="G23" s="9" t="s">
        <v>139</v>
      </c>
      <c r="H23" s="7" t="s">
        <v>1189</v>
      </c>
      <c r="I23" s="7" t="s">
        <v>143</v>
      </c>
      <c r="J23" s="7" t="s">
        <v>1190</v>
      </c>
      <c r="K23" s="5" t="b">
        <v>1</v>
      </c>
      <c r="L23" s="5" t="b">
        <v>1</v>
      </c>
      <c r="M23" s="5" t="b">
        <v>1</v>
      </c>
      <c r="N23" s="5" t="b">
        <v>1</v>
      </c>
      <c r="O23" s="5" t="b">
        <v>1</v>
      </c>
      <c r="P23" s="5" t="b">
        <v>1</v>
      </c>
      <c r="Q23" s="5" t="b">
        <v>0</v>
      </c>
      <c r="R23" s="5" t="b">
        <v>0</v>
      </c>
      <c r="S23" s="7" t="s">
        <v>1191</v>
      </c>
      <c r="U23" s="7" t="s">
        <v>139</v>
      </c>
      <c r="V23" s="34" t="s">
        <v>1770</v>
      </c>
    </row>
    <row r="24" spans="1:23" ht="30" customHeight="1">
      <c r="A24" s="6" t="s">
        <v>1066</v>
      </c>
      <c r="B24" s="5" t="s">
        <v>1063</v>
      </c>
      <c r="C24" s="5" t="s">
        <v>134</v>
      </c>
      <c r="D24" s="14" t="s">
        <v>1068</v>
      </c>
      <c r="E24" s="15" t="s">
        <v>1215</v>
      </c>
      <c r="F24" s="5" t="s">
        <v>138</v>
      </c>
      <c r="G24" s="9" t="s">
        <v>139</v>
      </c>
      <c r="H24" s="5" t="s">
        <v>139</v>
      </c>
      <c r="J24" s="7" t="s">
        <v>286</v>
      </c>
      <c r="K24" s="5" t="b">
        <v>1</v>
      </c>
      <c r="L24" s="5" t="b">
        <v>1</v>
      </c>
      <c r="M24" s="5" t="b">
        <v>1</v>
      </c>
      <c r="N24" s="5" t="b">
        <v>0</v>
      </c>
      <c r="O24" s="5" t="b">
        <v>1</v>
      </c>
      <c r="P24" s="5" t="b">
        <v>0</v>
      </c>
      <c r="Q24" s="5" t="b">
        <v>0</v>
      </c>
      <c r="R24" s="5" t="b">
        <v>0</v>
      </c>
      <c r="S24" s="7" t="s">
        <v>142</v>
      </c>
      <c r="T24" s="7" t="s">
        <v>143</v>
      </c>
      <c r="U24" s="7" t="s">
        <v>139</v>
      </c>
      <c r="V24" s="9">
        <v>0</v>
      </c>
    </row>
    <row r="25" spans="1:23" ht="30" customHeight="1">
      <c r="A25" s="6" t="s">
        <v>1149</v>
      </c>
      <c r="B25" s="5" t="s">
        <v>1147</v>
      </c>
      <c r="C25" s="5" t="s">
        <v>134</v>
      </c>
      <c r="D25" s="7" t="s">
        <v>1151</v>
      </c>
      <c r="E25" s="7" t="s">
        <v>239</v>
      </c>
      <c r="F25" s="5" t="s">
        <v>240</v>
      </c>
      <c r="G25" s="9" t="s">
        <v>139</v>
      </c>
      <c r="H25" s="5" t="s">
        <v>139</v>
      </c>
      <c r="I25" s="7" t="s">
        <v>143</v>
      </c>
      <c r="J25" s="7" t="s">
        <v>1152</v>
      </c>
      <c r="K25" s="5" t="b">
        <v>1</v>
      </c>
      <c r="L25" s="5" t="b">
        <v>1</v>
      </c>
      <c r="M25" s="5" t="b">
        <v>1</v>
      </c>
      <c r="N25" s="5" t="b">
        <v>0</v>
      </c>
      <c r="O25" s="5" t="b">
        <v>1</v>
      </c>
      <c r="P25" s="5" t="b">
        <v>0</v>
      </c>
      <c r="Q25" s="5" t="b">
        <v>1</v>
      </c>
      <c r="R25" s="5" t="b">
        <v>1</v>
      </c>
      <c r="S25" s="7" t="s">
        <v>142</v>
      </c>
      <c r="U25" s="7" t="s">
        <v>139</v>
      </c>
      <c r="V25" s="9">
        <v>0</v>
      </c>
    </row>
    <row r="26" spans="1:23" ht="30" customHeight="1">
      <c r="A26" s="5" t="s">
        <v>745</v>
      </c>
      <c r="B26" s="5" t="s">
        <v>743</v>
      </c>
      <c r="C26" s="5" t="s">
        <v>134</v>
      </c>
      <c r="D26" s="7" t="s">
        <v>746</v>
      </c>
      <c r="E26" s="7" t="s">
        <v>239</v>
      </c>
      <c r="F26" s="5" t="s">
        <v>240</v>
      </c>
      <c r="G26" s="9" t="s">
        <v>139</v>
      </c>
      <c r="H26" s="5" t="s">
        <v>139</v>
      </c>
      <c r="I26" s="5" t="s">
        <v>123</v>
      </c>
      <c r="J26" s="7" t="s">
        <v>263</v>
      </c>
      <c r="K26" s="5" t="b">
        <v>1</v>
      </c>
      <c r="L26" s="5" t="b">
        <v>1</v>
      </c>
      <c r="M26" s="5" t="b">
        <v>1</v>
      </c>
      <c r="N26" s="5" t="b">
        <v>0</v>
      </c>
      <c r="O26" s="5" t="b">
        <v>1</v>
      </c>
      <c r="P26" s="5" t="b">
        <v>0</v>
      </c>
      <c r="Q26" s="5" t="b">
        <v>1</v>
      </c>
      <c r="R26" s="5" t="b">
        <v>1</v>
      </c>
      <c r="S26" s="7" t="s">
        <v>142</v>
      </c>
      <c r="U26" s="7" t="s">
        <v>139</v>
      </c>
      <c r="V26" s="9">
        <v>0</v>
      </c>
    </row>
    <row r="27" spans="1:23" ht="30" customHeight="1">
      <c r="A27" s="5" t="s">
        <v>527</v>
      </c>
      <c r="B27" s="5" t="s">
        <v>524</v>
      </c>
      <c r="C27" s="5" t="s">
        <v>486</v>
      </c>
      <c r="D27" s="7" t="s">
        <v>528</v>
      </c>
      <c r="E27" s="15" t="s">
        <v>1215</v>
      </c>
      <c r="F27" s="5" t="s">
        <v>138</v>
      </c>
      <c r="G27" s="8" t="s">
        <v>132</v>
      </c>
      <c r="H27" s="5" t="s">
        <v>139</v>
      </c>
      <c r="J27" s="7" t="s">
        <v>201</v>
      </c>
      <c r="K27" s="5" t="b">
        <v>1</v>
      </c>
      <c r="L27" s="5" t="b">
        <v>1</v>
      </c>
      <c r="M27" s="5" t="b">
        <v>1</v>
      </c>
      <c r="N27" s="5" t="b">
        <v>0</v>
      </c>
      <c r="O27" s="5" t="b">
        <v>1</v>
      </c>
      <c r="P27" s="5" t="b">
        <v>0</v>
      </c>
      <c r="Q27" s="5" t="b">
        <v>0</v>
      </c>
      <c r="R27" s="5" t="b">
        <v>0</v>
      </c>
      <c r="S27" s="7" t="s">
        <v>142</v>
      </c>
      <c r="T27" s="5" t="s">
        <v>529</v>
      </c>
      <c r="U27" s="7" t="s">
        <v>139</v>
      </c>
      <c r="V27" s="9">
        <v>0</v>
      </c>
    </row>
    <row r="28" spans="1:23" ht="30" customHeight="1">
      <c r="A28" s="26" t="s">
        <v>198</v>
      </c>
      <c r="B28" s="5" t="s">
        <v>195</v>
      </c>
      <c r="C28" s="5" t="s">
        <v>161</v>
      </c>
      <c r="D28" s="7" t="s">
        <v>200</v>
      </c>
      <c r="E28" s="15" t="s">
        <v>1358</v>
      </c>
      <c r="F28" s="5" t="s">
        <v>138</v>
      </c>
      <c r="G28" s="10" t="s">
        <v>139</v>
      </c>
      <c r="H28" s="5" t="s">
        <v>139</v>
      </c>
      <c r="I28" s="7" t="s">
        <v>163</v>
      </c>
      <c r="J28" s="7" t="s">
        <v>201</v>
      </c>
      <c r="K28" s="5" t="b">
        <v>1</v>
      </c>
      <c r="L28" s="5" t="b">
        <v>1</v>
      </c>
      <c r="M28" s="5" t="b">
        <v>1</v>
      </c>
      <c r="N28" s="5" t="b">
        <v>0</v>
      </c>
      <c r="O28" s="5" t="b">
        <v>1</v>
      </c>
      <c r="P28" s="5" t="b">
        <v>0</v>
      </c>
      <c r="Q28" s="5" t="b">
        <v>0</v>
      </c>
      <c r="R28" s="5" t="b">
        <v>0</v>
      </c>
      <c r="S28" s="7" t="s">
        <v>142</v>
      </c>
      <c r="T28" s="7" t="s">
        <v>166</v>
      </c>
      <c r="U28" s="7" t="s">
        <v>139</v>
      </c>
      <c r="V28" s="34" t="s">
        <v>202</v>
      </c>
    </row>
    <row r="29" spans="1:23" ht="30" customHeight="1">
      <c r="A29" s="5" t="s">
        <v>282</v>
      </c>
      <c r="B29" s="5" t="s">
        <v>279</v>
      </c>
      <c r="C29" s="5" t="s">
        <v>134</v>
      </c>
      <c r="D29" s="7" t="s">
        <v>284</v>
      </c>
      <c r="E29" s="15" t="s">
        <v>1215</v>
      </c>
      <c r="F29" s="5" t="s">
        <v>138</v>
      </c>
      <c r="G29" s="8" t="s">
        <v>132</v>
      </c>
      <c r="H29" s="5" t="s">
        <v>139</v>
      </c>
      <c r="I29" s="7" t="s">
        <v>285</v>
      </c>
      <c r="J29" s="7" t="s">
        <v>286</v>
      </c>
      <c r="K29" s="5" t="b">
        <v>1</v>
      </c>
      <c r="L29" s="5" t="b">
        <v>1</v>
      </c>
      <c r="M29" s="5" t="b">
        <v>1</v>
      </c>
      <c r="N29" s="5" t="b">
        <v>0</v>
      </c>
      <c r="O29" s="5" t="b">
        <v>1</v>
      </c>
      <c r="P29" s="5" t="b">
        <v>0</v>
      </c>
      <c r="Q29" s="5" t="b">
        <v>0</v>
      </c>
      <c r="R29" s="5" t="b">
        <v>0</v>
      </c>
      <c r="S29" s="7" t="s">
        <v>142</v>
      </c>
      <c r="T29" s="5" t="s">
        <v>277</v>
      </c>
      <c r="U29" s="7" t="s">
        <v>139</v>
      </c>
      <c r="V29" s="35" t="s">
        <v>287</v>
      </c>
      <c r="W29" s="5" t="s">
        <v>1761</v>
      </c>
    </row>
    <row r="30" spans="1:23" ht="30" customHeight="1">
      <c r="A30" s="26" t="s">
        <v>577</v>
      </c>
      <c r="B30" s="5" t="s">
        <v>574</v>
      </c>
      <c r="C30" s="5" t="s">
        <v>134</v>
      </c>
      <c r="D30" s="7" t="s">
        <v>578</v>
      </c>
      <c r="E30" s="7" t="s">
        <v>319</v>
      </c>
      <c r="F30" s="5" t="s">
        <v>138</v>
      </c>
      <c r="G30" s="9" t="s">
        <v>139</v>
      </c>
      <c r="H30" s="5" t="s">
        <v>139</v>
      </c>
      <c r="I30" s="7" t="s">
        <v>143</v>
      </c>
      <c r="J30" s="7" t="s">
        <v>286</v>
      </c>
      <c r="K30" s="5" t="b">
        <v>1</v>
      </c>
      <c r="L30" s="5" t="b">
        <v>1</v>
      </c>
      <c r="M30" s="5" t="b">
        <v>1</v>
      </c>
      <c r="N30" s="5" t="b">
        <v>0</v>
      </c>
      <c r="O30" s="5" t="b">
        <v>1</v>
      </c>
      <c r="P30" s="5" t="b">
        <v>0</v>
      </c>
      <c r="Q30" s="5" t="b">
        <v>0</v>
      </c>
      <c r="R30" s="5" t="b">
        <v>0</v>
      </c>
      <c r="S30" s="11" t="s">
        <v>404</v>
      </c>
      <c r="U30" s="7" t="s">
        <v>579</v>
      </c>
      <c r="V30" s="34" t="s">
        <v>1771</v>
      </c>
    </row>
    <row r="31" spans="1:23" ht="30" customHeight="1">
      <c r="A31" s="26" t="s">
        <v>1772</v>
      </c>
      <c r="B31" s="5" t="s">
        <v>627</v>
      </c>
      <c r="C31" s="5" t="s">
        <v>134</v>
      </c>
      <c r="D31" s="7" t="s">
        <v>631</v>
      </c>
      <c r="E31" s="15" t="s">
        <v>1215</v>
      </c>
      <c r="F31" s="5" t="s">
        <v>138</v>
      </c>
      <c r="G31" s="9" t="s">
        <v>139</v>
      </c>
      <c r="H31" s="5" t="s">
        <v>139</v>
      </c>
      <c r="I31" s="7" t="s">
        <v>632</v>
      </c>
      <c r="J31" s="7" t="s">
        <v>263</v>
      </c>
      <c r="K31" s="5" t="b">
        <v>1</v>
      </c>
      <c r="L31" s="5" t="b">
        <v>1</v>
      </c>
      <c r="M31" s="5" t="b">
        <v>1</v>
      </c>
      <c r="N31" s="5" t="b">
        <v>0</v>
      </c>
      <c r="O31" s="5" t="b">
        <v>1</v>
      </c>
      <c r="P31" s="5" t="b">
        <v>0</v>
      </c>
      <c r="Q31" s="5" t="b">
        <v>0</v>
      </c>
      <c r="R31" s="5" t="b">
        <v>0</v>
      </c>
      <c r="S31" s="7" t="s">
        <v>142</v>
      </c>
      <c r="U31" s="7" t="s">
        <v>139</v>
      </c>
      <c r="V31" s="34" t="s">
        <v>633</v>
      </c>
    </row>
    <row r="32" spans="1:23" ht="30" customHeight="1">
      <c r="A32" s="26" t="s">
        <v>213</v>
      </c>
      <c r="B32" s="5" t="s">
        <v>211</v>
      </c>
      <c r="C32" s="5" t="s">
        <v>134</v>
      </c>
      <c r="D32" s="7" t="s">
        <v>215</v>
      </c>
      <c r="E32" s="15" t="s">
        <v>1358</v>
      </c>
      <c r="F32" s="5" t="s">
        <v>138</v>
      </c>
      <c r="G32" s="8" t="s">
        <v>139</v>
      </c>
      <c r="H32" s="5" t="s">
        <v>139</v>
      </c>
      <c r="I32" s="7" t="s">
        <v>216</v>
      </c>
      <c r="J32" s="7" t="s">
        <v>217</v>
      </c>
      <c r="K32" s="5" t="b">
        <v>1</v>
      </c>
      <c r="L32" s="5" t="b">
        <v>1</v>
      </c>
      <c r="M32" s="5" t="b">
        <v>1</v>
      </c>
      <c r="N32" s="5" t="b">
        <v>0</v>
      </c>
      <c r="O32" s="5" t="b">
        <v>1</v>
      </c>
      <c r="P32" s="5" t="b">
        <v>0</v>
      </c>
      <c r="Q32" s="5" t="b">
        <v>0</v>
      </c>
      <c r="R32" s="5" t="b">
        <v>0</v>
      </c>
      <c r="S32" s="7" t="s">
        <v>218</v>
      </c>
      <c r="T32" s="7" t="s">
        <v>166</v>
      </c>
      <c r="U32" s="7" t="s">
        <v>139</v>
      </c>
      <c r="V32" s="34" t="s">
        <v>219</v>
      </c>
    </row>
    <row r="33" spans="1:23" ht="30" customHeight="1">
      <c r="A33" s="5" t="s">
        <v>259</v>
      </c>
      <c r="B33" s="5" t="s">
        <v>256</v>
      </c>
      <c r="C33" s="5" t="s">
        <v>134</v>
      </c>
      <c r="D33" s="7" t="s">
        <v>261</v>
      </c>
      <c r="E33" s="15" t="s">
        <v>1215</v>
      </c>
      <c r="F33" s="5" t="s">
        <v>138</v>
      </c>
      <c r="G33" s="8" t="s">
        <v>132</v>
      </c>
      <c r="H33" s="5" t="s">
        <v>139</v>
      </c>
      <c r="I33" s="7" t="s">
        <v>1773</v>
      </c>
      <c r="J33" s="7" t="s">
        <v>263</v>
      </c>
      <c r="K33" s="5" t="b">
        <v>1</v>
      </c>
      <c r="L33" s="5" t="b">
        <v>1</v>
      </c>
      <c r="M33" s="5" t="b">
        <v>1</v>
      </c>
      <c r="N33" s="5" t="b">
        <v>0</v>
      </c>
      <c r="O33" s="5" t="b">
        <v>1</v>
      </c>
      <c r="P33" s="5" t="b">
        <v>0</v>
      </c>
      <c r="Q33" s="5" t="b">
        <v>0</v>
      </c>
      <c r="R33" s="5" t="b">
        <v>0</v>
      </c>
      <c r="S33" s="7" t="s">
        <v>264</v>
      </c>
      <c r="T33" s="7" t="s">
        <v>265</v>
      </c>
      <c r="U33" s="7" t="s">
        <v>139</v>
      </c>
      <c r="V33" s="35" t="s">
        <v>266</v>
      </c>
      <c r="W33" s="5" t="s">
        <v>1761</v>
      </c>
    </row>
    <row r="34" spans="1:23" ht="30" customHeight="1">
      <c r="A34" s="26" t="s">
        <v>1774</v>
      </c>
      <c r="B34" s="5" t="s">
        <v>937</v>
      </c>
      <c r="C34" s="5" t="s">
        <v>134</v>
      </c>
      <c r="D34" s="14" t="s">
        <v>940</v>
      </c>
      <c r="E34" s="15" t="s">
        <v>1215</v>
      </c>
      <c r="F34" s="5" t="s">
        <v>138</v>
      </c>
      <c r="G34" s="9" t="s">
        <v>139</v>
      </c>
      <c r="H34" s="5" t="s">
        <v>139</v>
      </c>
      <c r="I34" s="7" t="s">
        <v>632</v>
      </c>
      <c r="J34" s="8" t="s">
        <v>241</v>
      </c>
      <c r="K34" s="5" t="b">
        <v>1</v>
      </c>
      <c r="L34" s="5" t="b">
        <v>1</v>
      </c>
      <c r="M34" s="5" t="b">
        <v>1</v>
      </c>
      <c r="N34" s="5" t="b">
        <v>0</v>
      </c>
      <c r="O34" s="5" t="b">
        <v>1</v>
      </c>
      <c r="P34" s="5" t="b">
        <v>0</v>
      </c>
      <c r="Q34" s="5" t="b">
        <v>0</v>
      </c>
      <c r="R34" s="5" t="b">
        <v>0</v>
      </c>
      <c r="S34" s="7" t="s">
        <v>142</v>
      </c>
      <c r="T34" s="7" t="s">
        <v>616</v>
      </c>
      <c r="U34" s="7" t="s">
        <v>139</v>
      </c>
      <c r="V34" s="34" t="s">
        <v>633</v>
      </c>
    </row>
    <row r="35" spans="1:23" ht="30" customHeight="1">
      <c r="A35" s="26" t="s">
        <v>952</v>
      </c>
      <c r="B35" s="5" t="s">
        <v>949</v>
      </c>
      <c r="C35" s="5" t="s">
        <v>134</v>
      </c>
      <c r="D35" s="14" t="s">
        <v>954</v>
      </c>
      <c r="E35" s="15" t="s">
        <v>1358</v>
      </c>
      <c r="F35" s="5" t="s">
        <v>138</v>
      </c>
      <c r="G35" s="9" t="s">
        <v>139</v>
      </c>
      <c r="H35" s="5" t="s">
        <v>139</v>
      </c>
      <c r="I35" s="7" t="s">
        <v>632</v>
      </c>
      <c r="J35" s="7" t="s">
        <v>286</v>
      </c>
      <c r="K35" s="5" t="b">
        <v>1</v>
      </c>
      <c r="L35" s="5" t="b">
        <v>1</v>
      </c>
      <c r="M35" s="5" t="b">
        <v>1</v>
      </c>
      <c r="N35" s="5" t="b">
        <v>0</v>
      </c>
      <c r="O35" s="5" t="b">
        <v>1</v>
      </c>
      <c r="P35" s="5" t="b">
        <v>0</v>
      </c>
      <c r="Q35" s="5" t="b">
        <v>0</v>
      </c>
      <c r="R35" s="5" t="b">
        <v>0</v>
      </c>
      <c r="S35" s="7" t="s">
        <v>142</v>
      </c>
      <c r="T35" s="7" t="s">
        <v>616</v>
      </c>
      <c r="U35" s="7" t="s">
        <v>139</v>
      </c>
      <c r="V35" s="34" t="s">
        <v>633</v>
      </c>
    </row>
    <row r="36" spans="1:23" ht="30" customHeight="1">
      <c r="A36" s="26" t="s">
        <v>980</v>
      </c>
      <c r="B36" s="5" t="s">
        <v>977</v>
      </c>
      <c r="C36" s="5" t="s">
        <v>134</v>
      </c>
      <c r="D36" s="14" t="s">
        <v>982</v>
      </c>
      <c r="E36" s="15" t="s">
        <v>1215</v>
      </c>
      <c r="F36" s="5" t="s">
        <v>138</v>
      </c>
      <c r="G36" s="9" t="s">
        <v>139</v>
      </c>
      <c r="H36" s="5" t="s">
        <v>139</v>
      </c>
      <c r="I36" s="7" t="s">
        <v>632</v>
      </c>
      <c r="J36" s="7" t="s">
        <v>286</v>
      </c>
      <c r="K36" s="5" t="b">
        <v>1</v>
      </c>
      <c r="L36" s="5" t="b">
        <v>1</v>
      </c>
      <c r="M36" s="5" t="b">
        <v>1</v>
      </c>
      <c r="N36" s="5" t="b">
        <v>0</v>
      </c>
      <c r="O36" s="5" t="b">
        <v>1</v>
      </c>
      <c r="P36" s="5" t="b">
        <v>0</v>
      </c>
      <c r="Q36" s="5" t="b">
        <v>0</v>
      </c>
      <c r="R36" s="5" t="b">
        <v>0</v>
      </c>
      <c r="S36" s="7" t="s">
        <v>142</v>
      </c>
      <c r="T36" s="7" t="s">
        <v>616</v>
      </c>
      <c r="U36" s="7" t="s">
        <v>139</v>
      </c>
      <c r="V36" s="34" t="s">
        <v>633</v>
      </c>
    </row>
    <row r="37" spans="1:23" ht="30" customHeight="1">
      <c r="A37" s="26" t="s">
        <v>908</v>
      </c>
      <c r="B37" s="5" t="s">
        <v>906</v>
      </c>
      <c r="C37" s="5" t="s">
        <v>134</v>
      </c>
      <c r="D37" s="14" t="s">
        <v>910</v>
      </c>
      <c r="E37" s="15" t="s">
        <v>1215</v>
      </c>
      <c r="F37" s="5" t="s">
        <v>138</v>
      </c>
      <c r="G37" s="8" t="s">
        <v>132</v>
      </c>
      <c r="H37" s="5" t="s">
        <v>139</v>
      </c>
      <c r="I37" s="7" t="s">
        <v>143</v>
      </c>
      <c r="J37" s="7" t="s">
        <v>911</v>
      </c>
      <c r="K37" s="5" t="b">
        <v>1</v>
      </c>
      <c r="L37" s="5" t="b">
        <v>1</v>
      </c>
      <c r="M37" s="5" t="b">
        <v>1</v>
      </c>
      <c r="N37" s="5" t="b">
        <v>0</v>
      </c>
      <c r="O37" s="5" t="b">
        <v>1</v>
      </c>
      <c r="P37" s="5" t="b">
        <v>0</v>
      </c>
      <c r="Q37" s="5" t="b">
        <v>0</v>
      </c>
      <c r="R37" s="5" t="b">
        <v>0</v>
      </c>
      <c r="S37" s="7" t="s">
        <v>142</v>
      </c>
      <c r="T37" s="7" t="s">
        <v>332</v>
      </c>
      <c r="U37" s="7" t="s">
        <v>139</v>
      </c>
      <c r="V37" s="34" t="s">
        <v>633</v>
      </c>
    </row>
    <row r="38" spans="1:23" ht="30" customHeight="1">
      <c r="A38" s="26" t="s">
        <v>843</v>
      </c>
      <c r="B38" s="5" t="s">
        <v>840</v>
      </c>
      <c r="C38" s="5" t="s">
        <v>134</v>
      </c>
      <c r="D38" s="7" t="s">
        <v>844</v>
      </c>
      <c r="E38" s="15" t="s">
        <v>1215</v>
      </c>
      <c r="F38" s="5" t="s">
        <v>138</v>
      </c>
      <c r="G38" s="9" t="s">
        <v>139</v>
      </c>
      <c r="H38" s="5" t="s">
        <v>139</v>
      </c>
      <c r="I38" s="7" t="s">
        <v>143</v>
      </c>
      <c r="J38" s="7" t="s">
        <v>547</v>
      </c>
      <c r="K38" s="5" t="b">
        <v>1</v>
      </c>
      <c r="L38" s="5" t="b">
        <v>1</v>
      </c>
      <c r="M38" s="5" t="b">
        <v>1</v>
      </c>
      <c r="N38" s="5" t="b">
        <v>0</v>
      </c>
      <c r="O38" s="5" t="b">
        <v>1</v>
      </c>
      <c r="P38" s="5" t="b">
        <v>0</v>
      </c>
      <c r="Q38" s="5" t="b">
        <v>0</v>
      </c>
      <c r="R38" s="5" t="b">
        <v>0</v>
      </c>
      <c r="S38" s="7" t="s">
        <v>142</v>
      </c>
      <c r="U38" s="7" t="s">
        <v>139</v>
      </c>
      <c r="V38" s="34" t="s">
        <v>633</v>
      </c>
    </row>
    <row r="39" spans="1:23" ht="30" customHeight="1">
      <c r="A39" s="26" t="s">
        <v>771</v>
      </c>
      <c r="B39" s="5" t="s">
        <v>769</v>
      </c>
      <c r="C39" s="5" t="s">
        <v>134</v>
      </c>
      <c r="D39" s="7" t="s">
        <v>760</v>
      </c>
      <c r="E39" s="15" t="s">
        <v>1215</v>
      </c>
      <c r="F39" s="5" t="s">
        <v>138</v>
      </c>
      <c r="G39" s="9" t="s">
        <v>139</v>
      </c>
      <c r="H39" s="5" t="s">
        <v>139</v>
      </c>
      <c r="I39" s="7" t="s">
        <v>143</v>
      </c>
      <c r="J39" s="7" t="s">
        <v>403</v>
      </c>
      <c r="K39" s="5" t="b">
        <v>1</v>
      </c>
      <c r="L39" s="5" t="b">
        <v>1</v>
      </c>
      <c r="M39" s="5" t="b">
        <v>1</v>
      </c>
      <c r="N39" s="5" t="b">
        <v>0</v>
      </c>
      <c r="O39" s="5" t="b">
        <v>1</v>
      </c>
      <c r="P39" s="5" t="b">
        <v>0</v>
      </c>
      <c r="Q39" s="5" t="b">
        <v>0</v>
      </c>
      <c r="R39" s="5" t="b">
        <v>0</v>
      </c>
      <c r="S39" s="7" t="s">
        <v>142</v>
      </c>
      <c r="U39" s="7" t="s">
        <v>139</v>
      </c>
      <c r="V39" s="34" t="s">
        <v>633</v>
      </c>
    </row>
    <row r="40" spans="1:23" ht="30" customHeight="1">
      <c r="A40" s="26" t="s">
        <v>1775</v>
      </c>
      <c r="B40" s="5" t="s">
        <v>923</v>
      </c>
      <c r="C40" s="5" t="s">
        <v>134</v>
      </c>
      <c r="D40" s="7" t="s">
        <v>927</v>
      </c>
      <c r="E40" s="15" t="s">
        <v>1215</v>
      </c>
      <c r="F40" s="5" t="s">
        <v>138</v>
      </c>
      <c r="G40" s="9" t="s">
        <v>139</v>
      </c>
      <c r="H40" s="7" t="s">
        <v>928</v>
      </c>
      <c r="I40" s="7" t="s">
        <v>632</v>
      </c>
      <c r="J40" s="7" t="s">
        <v>201</v>
      </c>
      <c r="K40" s="5" t="b">
        <v>1</v>
      </c>
      <c r="L40" s="5" t="b">
        <v>1</v>
      </c>
      <c r="M40" s="5" t="b">
        <v>1</v>
      </c>
      <c r="N40" s="5" t="b">
        <v>0</v>
      </c>
      <c r="O40" s="5" t="b">
        <v>1</v>
      </c>
      <c r="P40" s="5" t="b">
        <v>0</v>
      </c>
      <c r="Q40" s="5" t="b">
        <v>0</v>
      </c>
      <c r="R40" s="5" t="b">
        <v>0</v>
      </c>
      <c r="S40" s="7" t="s">
        <v>142</v>
      </c>
      <c r="T40" s="7" t="s">
        <v>616</v>
      </c>
      <c r="U40" s="7" t="s">
        <v>139</v>
      </c>
      <c r="V40" s="34" t="s">
        <v>633</v>
      </c>
    </row>
    <row r="41" spans="1:23" ht="30" customHeight="1">
      <c r="A41" s="26" t="s">
        <v>736</v>
      </c>
      <c r="B41" s="5" t="s">
        <v>734</v>
      </c>
      <c r="C41" s="5" t="s">
        <v>134</v>
      </c>
      <c r="D41" s="7" t="s">
        <v>737</v>
      </c>
      <c r="E41" s="15" t="s">
        <v>1215</v>
      </c>
      <c r="F41" s="5" t="s">
        <v>138</v>
      </c>
      <c r="G41" s="9" t="s">
        <v>139</v>
      </c>
      <c r="H41" s="5" t="s">
        <v>139</v>
      </c>
      <c r="I41" s="7" t="s">
        <v>143</v>
      </c>
      <c r="J41" s="7" t="s">
        <v>547</v>
      </c>
      <c r="K41" s="5" t="b">
        <v>1</v>
      </c>
      <c r="L41" s="5" t="b">
        <v>1</v>
      </c>
      <c r="M41" s="5" t="b">
        <v>1</v>
      </c>
      <c r="N41" s="5" t="b">
        <v>0</v>
      </c>
      <c r="O41" s="5" t="b">
        <v>1</v>
      </c>
      <c r="P41" s="5" t="b">
        <v>0</v>
      </c>
      <c r="Q41" s="5" t="b">
        <v>0</v>
      </c>
      <c r="R41" s="5" t="b">
        <v>0</v>
      </c>
      <c r="S41" s="11" t="s">
        <v>404</v>
      </c>
      <c r="U41" s="7" t="s">
        <v>139</v>
      </c>
      <c r="V41" s="34" t="s">
        <v>633</v>
      </c>
    </row>
    <row r="42" spans="1:23" ht="30" customHeight="1">
      <c r="A42" s="26" t="s">
        <v>965</v>
      </c>
      <c r="B42" s="5" t="s">
        <v>963</v>
      </c>
      <c r="C42" s="5" t="s">
        <v>134</v>
      </c>
      <c r="D42" s="14" t="s">
        <v>967</v>
      </c>
      <c r="E42" s="15" t="s">
        <v>1215</v>
      </c>
      <c r="F42" s="5" t="s">
        <v>138</v>
      </c>
      <c r="G42" s="9" t="s">
        <v>139</v>
      </c>
      <c r="H42" s="5" t="s">
        <v>139</v>
      </c>
      <c r="I42" s="7" t="s">
        <v>632</v>
      </c>
      <c r="J42" s="7" t="s">
        <v>263</v>
      </c>
      <c r="K42" s="5" t="b">
        <v>1</v>
      </c>
      <c r="L42" s="5" t="b">
        <v>1</v>
      </c>
      <c r="M42" s="5" t="b">
        <v>1</v>
      </c>
      <c r="N42" s="5" t="b">
        <v>0</v>
      </c>
      <c r="O42" s="5" t="b">
        <v>1</v>
      </c>
      <c r="P42" s="5" t="b">
        <v>0</v>
      </c>
      <c r="Q42" s="5" t="b">
        <v>0</v>
      </c>
      <c r="R42" s="5" t="b">
        <v>0</v>
      </c>
      <c r="S42" s="7" t="s">
        <v>142</v>
      </c>
      <c r="T42" s="7" t="s">
        <v>968</v>
      </c>
      <c r="U42" s="7" t="s">
        <v>139</v>
      </c>
      <c r="V42" s="34" t="s">
        <v>633</v>
      </c>
    </row>
    <row r="43" spans="1:23" ht="30" customHeight="1">
      <c r="A43" s="26" t="s">
        <v>1031</v>
      </c>
      <c r="B43" s="5" t="s">
        <v>1029</v>
      </c>
      <c r="C43" s="5" t="s">
        <v>1032</v>
      </c>
      <c r="D43" s="7" t="s">
        <v>1033</v>
      </c>
      <c r="E43" s="15" t="s">
        <v>1215</v>
      </c>
      <c r="F43" s="5" t="s">
        <v>138</v>
      </c>
      <c r="G43" s="8" t="s">
        <v>132</v>
      </c>
      <c r="H43" s="5" t="s">
        <v>139</v>
      </c>
      <c r="I43" s="7" t="s">
        <v>143</v>
      </c>
      <c r="J43" s="7" t="s">
        <v>263</v>
      </c>
      <c r="K43" s="5" t="b">
        <v>1</v>
      </c>
      <c r="L43" s="5" t="b">
        <v>1</v>
      </c>
      <c r="M43" s="5" t="b">
        <v>1</v>
      </c>
      <c r="N43" s="5" t="b">
        <v>0</v>
      </c>
      <c r="O43" s="5" t="b">
        <v>1</v>
      </c>
      <c r="P43" s="5" t="b">
        <v>0</v>
      </c>
      <c r="Q43" s="5" t="b">
        <v>0</v>
      </c>
      <c r="R43" s="5" t="b">
        <v>0</v>
      </c>
      <c r="S43" s="7" t="s">
        <v>142</v>
      </c>
      <c r="T43" s="7" t="s">
        <v>166</v>
      </c>
      <c r="U43" s="7" t="s">
        <v>139</v>
      </c>
      <c r="V43" s="34" t="s">
        <v>1034</v>
      </c>
    </row>
    <row r="44" spans="1:23" ht="30" customHeight="1">
      <c r="A44" s="5" t="s">
        <v>611</v>
      </c>
      <c r="B44" s="5" t="s">
        <v>609</v>
      </c>
      <c r="C44" s="5" t="s">
        <v>134</v>
      </c>
      <c r="D44" s="7" t="s">
        <v>613</v>
      </c>
      <c r="E44" s="7" t="s">
        <v>239</v>
      </c>
      <c r="F44" s="5" t="s">
        <v>240</v>
      </c>
      <c r="G44" s="9" t="s">
        <v>139</v>
      </c>
      <c r="H44" s="5" t="s">
        <v>139</v>
      </c>
      <c r="I44" s="7" t="s">
        <v>614</v>
      </c>
      <c r="J44" s="7" t="s">
        <v>615</v>
      </c>
      <c r="K44" s="5" t="b">
        <v>1</v>
      </c>
      <c r="L44" s="5" t="b">
        <v>1</v>
      </c>
      <c r="M44" s="5" t="b">
        <v>1</v>
      </c>
      <c r="N44" s="5" t="b">
        <v>0</v>
      </c>
      <c r="O44" s="5" t="b">
        <v>1</v>
      </c>
      <c r="P44" s="5" t="b">
        <v>0</v>
      </c>
      <c r="Q44" s="5" t="b">
        <v>1</v>
      </c>
      <c r="R44" s="5" t="b">
        <v>1</v>
      </c>
      <c r="S44" s="7" t="s">
        <v>142</v>
      </c>
      <c r="T44" s="7" t="s">
        <v>616</v>
      </c>
      <c r="U44" s="7" t="s">
        <v>139</v>
      </c>
      <c r="V44" s="9">
        <v>0</v>
      </c>
    </row>
    <row r="45" spans="1:23" ht="30" customHeight="1">
      <c r="A45" s="5" t="s">
        <v>1095</v>
      </c>
      <c r="B45" s="5" t="s">
        <v>1092</v>
      </c>
      <c r="C45" s="5" t="s">
        <v>134</v>
      </c>
      <c r="D45" s="14" t="s">
        <v>1096</v>
      </c>
      <c r="E45" s="7" t="s">
        <v>239</v>
      </c>
      <c r="F45" s="5" t="s">
        <v>240</v>
      </c>
      <c r="G45" s="9" t="s">
        <v>139</v>
      </c>
      <c r="H45" s="5" t="s">
        <v>139</v>
      </c>
      <c r="I45" s="5" t="s">
        <v>1087</v>
      </c>
      <c r="J45" s="7" t="s">
        <v>263</v>
      </c>
      <c r="K45" s="5" t="b">
        <v>1</v>
      </c>
      <c r="L45" s="5" t="b">
        <v>1</v>
      </c>
      <c r="M45" s="5" t="b">
        <v>1</v>
      </c>
      <c r="N45" s="5" t="b">
        <v>0</v>
      </c>
      <c r="O45" s="5" t="b">
        <v>1</v>
      </c>
      <c r="P45" s="5" t="b">
        <v>0</v>
      </c>
      <c r="Q45" s="5" t="b">
        <v>1</v>
      </c>
      <c r="R45" s="5" t="b">
        <v>1</v>
      </c>
      <c r="S45" s="7" t="s">
        <v>142</v>
      </c>
      <c r="U45" s="7" t="s">
        <v>139</v>
      </c>
      <c r="V45" s="5">
        <v>0</v>
      </c>
    </row>
    <row r="46" spans="1:23" ht="30" customHeight="1">
      <c r="A46" s="26" t="s">
        <v>485</v>
      </c>
      <c r="B46" s="5" t="s">
        <v>483</v>
      </c>
      <c r="C46" s="5" t="s">
        <v>486</v>
      </c>
      <c r="D46" s="7" t="s">
        <v>487</v>
      </c>
      <c r="E46" s="5" t="s">
        <v>488</v>
      </c>
      <c r="F46" s="5" t="s">
        <v>138</v>
      </c>
      <c r="G46" s="9" t="s">
        <v>139</v>
      </c>
      <c r="H46" s="7" t="s">
        <v>489</v>
      </c>
      <c r="I46" s="7" t="s">
        <v>143</v>
      </c>
      <c r="J46" s="8" t="s">
        <v>241</v>
      </c>
      <c r="K46" s="5" t="b">
        <v>1</v>
      </c>
      <c r="L46" s="5" t="b">
        <v>1</v>
      </c>
      <c r="M46" s="5" t="b">
        <v>1</v>
      </c>
      <c r="N46" s="5" t="b">
        <v>0</v>
      </c>
      <c r="O46" s="5" t="b">
        <v>1</v>
      </c>
      <c r="P46" s="5" t="b">
        <v>0</v>
      </c>
      <c r="Q46" s="5" t="b">
        <v>0</v>
      </c>
      <c r="R46" s="5" t="b">
        <v>0</v>
      </c>
      <c r="S46" s="7" t="s">
        <v>142</v>
      </c>
      <c r="U46" s="7" t="s">
        <v>139</v>
      </c>
      <c r="V46" s="33" t="s">
        <v>490</v>
      </c>
    </row>
    <row r="47" spans="1:23" ht="30" customHeight="1">
      <c r="A47" s="26" t="s">
        <v>759</v>
      </c>
      <c r="B47" s="5" t="s">
        <v>756</v>
      </c>
      <c r="C47" s="5" t="s">
        <v>134</v>
      </c>
      <c r="D47" s="7" t="s">
        <v>760</v>
      </c>
      <c r="E47" s="15" t="s">
        <v>1215</v>
      </c>
      <c r="F47" s="5" t="s">
        <v>138</v>
      </c>
      <c r="G47" s="9" t="s">
        <v>139</v>
      </c>
      <c r="H47" s="5" t="s">
        <v>139</v>
      </c>
      <c r="I47" s="7" t="s">
        <v>632</v>
      </c>
      <c r="J47" s="7" t="s">
        <v>547</v>
      </c>
      <c r="K47" s="5" t="b">
        <v>1</v>
      </c>
      <c r="L47" s="5" t="b">
        <v>1</v>
      </c>
      <c r="M47" s="5" t="b">
        <v>1</v>
      </c>
      <c r="N47" s="5" t="b">
        <v>0</v>
      </c>
      <c r="O47" s="5" t="b">
        <v>1</v>
      </c>
      <c r="P47" s="5" t="b">
        <v>0</v>
      </c>
      <c r="Q47" s="5" t="b">
        <v>0</v>
      </c>
      <c r="R47" s="5" t="b">
        <v>0</v>
      </c>
      <c r="S47" s="7" t="s">
        <v>142</v>
      </c>
      <c r="U47" s="7" t="s">
        <v>139</v>
      </c>
      <c r="V47" s="33" t="s">
        <v>761</v>
      </c>
    </row>
    <row r="48" spans="1:23" ht="30" customHeight="1">
      <c r="A48" s="26" t="s">
        <v>156</v>
      </c>
      <c r="B48" s="5" t="s">
        <v>157</v>
      </c>
      <c r="C48" s="5" t="s">
        <v>161</v>
      </c>
      <c r="D48" s="13" t="s">
        <v>1776</v>
      </c>
      <c r="E48" s="15" t="s">
        <v>1215</v>
      </c>
      <c r="F48" s="5" t="s">
        <v>138</v>
      </c>
      <c r="G48" s="8" t="s">
        <v>132</v>
      </c>
      <c r="H48" s="5" t="s">
        <v>139</v>
      </c>
      <c r="I48" s="7" t="s">
        <v>163</v>
      </c>
      <c r="J48" s="7" t="s">
        <v>164</v>
      </c>
      <c r="K48" s="5" t="b">
        <v>1</v>
      </c>
      <c r="L48" s="5" t="b">
        <v>1</v>
      </c>
      <c r="M48" s="5" t="b">
        <v>1</v>
      </c>
      <c r="N48" s="5" t="b">
        <v>0</v>
      </c>
      <c r="O48" s="5" t="b">
        <v>1</v>
      </c>
      <c r="P48" s="5" t="b">
        <v>0</v>
      </c>
      <c r="Q48" s="5" t="b">
        <v>0</v>
      </c>
      <c r="R48" s="5" t="b">
        <v>0</v>
      </c>
      <c r="S48" s="7" t="s">
        <v>165</v>
      </c>
      <c r="T48" s="7" t="s">
        <v>166</v>
      </c>
      <c r="U48" s="7" t="s">
        <v>139</v>
      </c>
      <c r="V48" s="33" t="s">
        <v>167</v>
      </c>
    </row>
    <row r="49" spans="1:22" ht="30" customHeight="1">
      <c r="A49" s="26" t="s">
        <v>891</v>
      </c>
      <c r="B49" s="5" t="s">
        <v>889</v>
      </c>
      <c r="C49" s="5" t="s">
        <v>134</v>
      </c>
      <c r="D49" s="7" t="s">
        <v>828</v>
      </c>
      <c r="E49" s="15" t="s">
        <v>1215</v>
      </c>
      <c r="F49" s="5" t="s">
        <v>138</v>
      </c>
      <c r="G49" s="8" t="s">
        <v>132</v>
      </c>
      <c r="H49" s="5" t="s">
        <v>139</v>
      </c>
      <c r="I49" s="7" t="s">
        <v>285</v>
      </c>
      <c r="J49" s="7" t="s">
        <v>829</v>
      </c>
      <c r="K49" s="5" t="b">
        <v>1</v>
      </c>
      <c r="L49" s="5" t="b">
        <v>1</v>
      </c>
      <c r="M49" s="5" t="b">
        <v>1</v>
      </c>
      <c r="N49" s="5" t="b">
        <v>0</v>
      </c>
      <c r="O49" s="5" t="b">
        <v>1</v>
      </c>
      <c r="P49" s="5" t="b">
        <v>0</v>
      </c>
      <c r="Q49" s="5" t="b">
        <v>0</v>
      </c>
      <c r="R49" s="5" t="b">
        <v>0</v>
      </c>
      <c r="S49" s="7" t="s">
        <v>142</v>
      </c>
      <c r="T49" s="7" t="s">
        <v>830</v>
      </c>
      <c r="U49" s="7" t="s">
        <v>139</v>
      </c>
      <c r="V49" s="33" t="s">
        <v>831</v>
      </c>
    </row>
    <row r="50" spans="1:22" ht="30" customHeight="1">
      <c r="A50" s="26" t="s">
        <v>887</v>
      </c>
      <c r="B50" s="5" t="s">
        <v>885</v>
      </c>
      <c r="C50" s="5" t="s">
        <v>134</v>
      </c>
      <c r="D50" s="7" t="s">
        <v>828</v>
      </c>
      <c r="E50" s="15" t="s">
        <v>1215</v>
      </c>
      <c r="F50" s="5" t="s">
        <v>138</v>
      </c>
      <c r="G50" s="8" t="s">
        <v>132</v>
      </c>
      <c r="H50" s="5" t="s">
        <v>139</v>
      </c>
      <c r="I50" s="7" t="s">
        <v>285</v>
      </c>
      <c r="J50" s="7" t="s">
        <v>829</v>
      </c>
      <c r="K50" s="5" t="b">
        <v>1</v>
      </c>
      <c r="L50" s="5" t="b">
        <v>1</v>
      </c>
      <c r="M50" s="5" t="b">
        <v>1</v>
      </c>
      <c r="N50" s="5" t="b">
        <v>0</v>
      </c>
      <c r="O50" s="5" t="b">
        <v>1</v>
      </c>
      <c r="P50" s="5" t="b">
        <v>0</v>
      </c>
      <c r="Q50" s="5" t="b">
        <v>0</v>
      </c>
      <c r="R50" s="5" t="b">
        <v>0</v>
      </c>
      <c r="S50" s="7" t="s">
        <v>142</v>
      </c>
      <c r="T50" s="7" t="s">
        <v>830</v>
      </c>
      <c r="U50" s="7" t="s">
        <v>139</v>
      </c>
      <c r="V50" s="26" t="s">
        <v>831</v>
      </c>
    </row>
    <row r="51" spans="1:22" ht="30" customHeight="1">
      <c r="A51" s="26" t="s">
        <v>883</v>
      </c>
      <c r="B51" s="5" t="s">
        <v>881</v>
      </c>
      <c r="C51" s="5" t="s">
        <v>134</v>
      </c>
      <c r="D51" s="7" t="s">
        <v>828</v>
      </c>
      <c r="E51" s="15" t="s">
        <v>1215</v>
      </c>
      <c r="F51" s="5" t="s">
        <v>138</v>
      </c>
      <c r="G51" s="8" t="s">
        <v>132</v>
      </c>
      <c r="H51" s="5" t="s">
        <v>139</v>
      </c>
      <c r="I51" s="7" t="s">
        <v>285</v>
      </c>
      <c r="J51" s="7" t="s">
        <v>829</v>
      </c>
      <c r="K51" s="5" t="b">
        <v>1</v>
      </c>
      <c r="L51" s="5" t="b">
        <v>1</v>
      </c>
      <c r="M51" s="5" t="b">
        <v>1</v>
      </c>
      <c r="N51" s="5" t="b">
        <v>0</v>
      </c>
      <c r="O51" s="5" t="b">
        <v>1</v>
      </c>
      <c r="P51" s="5" t="b">
        <v>0</v>
      </c>
      <c r="Q51" s="5" t="b">
        <v>0</v>
      </c>
      <c r="R51" s="5" t="b">
        <v>0</v>
      </c>
      <c r="S51" s="7" t="s">
        <v>142</v>
      </c>
      <c r="T51" s="7" t="s">
        <v>830</v>
      </c>
      <c r="U51" s="7" t="s">
        <v>139</v>
      </c>
      <c r="V51" s="26" t="s">
        <v>831</v>
      </c>
    </row>
    <row r="52" spans="1:22" ht="30" customHeight="1">
      <c r="A52" s="26" t="s">
        <v>878</v>
      </c>
      <c r="B52" s="5" t="s">
        <v>876</v>
      </c>
      <c r="C52" s="5" t="s">
        <v>134</v>
      </c>
      <c r="D52" s="7" t="s">
        <v>828</v>
      </c>
      <c r="E52" s="15" t="s">
        <v>1215</v>
      </c>
      <c r="F52" s="5" t="s">
        <v>138</v>
      </c>
      <c r="G52" s="8" t="s">
        <v>132</v>
      </c>
      <c r="H52" s="5" t="s">
        <v>139</v>
      </c>
      <c r="I52" s="7" t="s">
        <v>285</v>
      </c>
      <c r="J52" s="7" t="s">
        <v>829</v>
      </c>
      <c r="K52" s="5" t="b">
        <v>1</v>
      </c>
      <c r="L52" s="5" t="b">
        <v>1</v>
      </c>
      <c r="M52" s="5" t="b">
        <v>1</v>
      </c>
      <c r="N52" s="5" t="b">
        <v>0</v>
      </c>
      <c r="O52" s="5" t="b">
        <v>1</v>
      </c>
      <c r="P52" s="5" t="b">
        <v>0</v>
      </c>
      <c r="Q52" s="5" t="b">
        <v>0</v>
      </c>
      <c r="R52" s="5" t="b">
        <v>0</v>
      </c>
      <c r="S52" s="7" t="s">
        <v>142</v>
      </c>
      <c r="T52" s="7" t="s">
        <v>830</v>
      </c>
      <c r="U52" s="7" t="s">
        <v>139</v>
      </c>
      <c r="V52" s="26" t="s">
        <v>831</v>
      </c>
    </row>
    <row r="53" spans="1:22" ht="30" customHeight="1">
      <c r="A53" s="26" t="s">
        <v>874</v>
      </c>
      <c r="B53" s="5" t="s">
        <v>872</v>
      </c>
      <c r="C53" s="5" t="s">
        <v>134</v>
      </c>
      <c r="D53" s="7" t="s">
        <v>828</v>
      </c>
      <c r="E53" s="15" t="s">
        <v>1215</v>
      </c>
      <c r="F53" s="5" t="s">
        <v>138</v>
      </c>
      <c r="G53" s="8" t="s">
        <v>132</v>
      </c>
      <c r="H53" s="5" t="s">
        <v>139</v>
      </c>
      <c r="I53" s="7" t="s">
        <v>285</v>
      </c>
      <c r="J53" s="7" t="s">
        <v>829</v>
      </c>
      <c r="K53" s="5" t="b">
        <v>1</v>
      </c>
      <c r="L53" s="5" t="b">
        <v>1</v>
      </c>
      <c r="M53" s="5" t="b">
        <v>1</v>
      </c>
      <c r="N53" s="5" t="b">
        <v>0</v>
      </c>
      <c r="O53" s="5" t="b">
        <v>1</v>
      </c>
      <c r="P53" s="5" t="b">
        <v>0</v>
      </c>
      <c r="Q53" s="5" t="b">
        <v>0</v>
      </c>
      <c r="R53" s="5" t="b">
        <v>0</v>
      </c>
      <c r="S53" s="7" t="s">
        <v>142</v>
      </c>
      <c r="T53" s="7" t="s">
        <v>830</v>
      </c>
      <c r="U53" s="7" t="s">
        <v>139</v>
      </c>
      <c r="V53" s="26" t="s">
        <v>831</v>
      </c>
    </row>
    <row r="54" spans="1:22" ht="30" customHeight="1">
      <c r="A54" s="26" t="s">
        <v>869</v>
      </c>
      <c r="B54" s="5" t="s">
        <v>867</v>
      </c>
      <c r="C54" s="5" t="s">
        <v>134</v>
      </c>
      <c r="D54" s="7" t="s">
        <v>828</v>
      </c>
      <c r="E54" s="15" t="s">
        <v>1215</v>
      </c>
      <c r="F54" s="5" t="s">
        <v>138</v>
      </c>
      <c r="G54" s="8" t="s">
        <v>132</v>
      </c>
      <c r="H54" s="5" t="s">
        <v>139</v>
      </c>
      <c r="I54" s="7" t="s">
        <v>285</v>
      </c>
      <c r="J54" s="7" t="s">
        <v>829</v>
      </c>
      <c r="K54" s="5" t="b">
        <v>1</v>
      </c>
      <c r="L54" s="5" t="b">
        <v>1</v>
      </c>
      <c r="M54" s="5" t="b">
        <v>1</v>
      </c>
      <c r="N54" s="5" t="b">
        <v>0</v>
      </c>
      <c r="O54" s="5" t="b">
        <v>1</v>
      </c>
      <c r="P54" s="5" t="b">
        <v>0</v>
      </c>
      <c r="Q54" s="5" t="b">
        <v>0</v>
      </c>
      <c r="R54" s="5" t="b">
        <v>0</v>
      </c>
      <c r="S54" s="7" t="s">
        <v>142</v>
      </c>
      <c r="T54" s="7" t="s">
        <v>830</v>
      </c>
      <c r="U54" s="7" t="s">
        <v>139</v>
      </c>
      <c r="V54" s="26" t="s">
        <v>831</v>
      </c>
    </row>
    <row r="55" spans="1:22" ht="30" customHeight="1">
      <c r="A55" s="26" t="s">
        <v>826</v>
      </c>
      <c r="B55" s="5" t="s">
        <v>852</v>
      </c>
      <c r="C55" s="5" t="s">
        <v>134</v>
      </c>
      <c r="D55" s="7" t="s">
        <v>828</v>
      </c>
      <c r="E55" s="15" t="s">
        <v>1215</v>
      </c>
      <c r="F55" s="5" t="s">
        <v>138</v>
      </c>
      <c r="G55" s="8" t="s">
        <v>132</v>
      </c>
      <c r="H55" s="5" t="s">
        <v>139</v>
      </c>
      <c r="I55" s="7" t="s">
        <v>285</v>
      </c>
      <c r="J55" s="7" t="s">
        <v>829</v>
      </c>
      <c r="K55" s="5" t="b">
        <v>1</v>
      </c>
      <c r="L55" s="5" t="b">
        <v>1</v>
      </c>
      <c r="M55" s="5" t="b">
        <v>1</v>
      </c>
      <c r="N55" s="5" t="b">
        <v>0</v>
      </c>
      <c r="O55" s="5" t="b">
        <v>1</v>
      </c>
      <c r="P55" s="5" t="b">
        <v>0</v>
      </c>
      <c r="Q55" s="5" t="b">
        <v>0</v>
      </c>
      <c r="R55" s="5" t="b">
        <v>0</v>
      </c>
      <c r="S55" s="7" t="s">
        <v>142</v>
      </c>
      <c r="T55" s="5" t="s">
        <v>1777</v>
      </c>
      <c r="U55" s="7" t="s">
        <v>139</v>
      </c>
      <c r="V55" s="26" t="s">
        <v>831</v>
      </c>
    </row>
    <row r="56" spans="1:22" ht="30" customHeight="1">
      <c r="A56" s="26" t="s">
        <v>854</v>
      </c>
      <c r="B56" s="5" t="s">
        <v>852</v>
      </c>
      <c r="C56" s="5" t="s">
        <v>134</v>
      </c>
      <c r="D56" s="7" t="s">
        <v>828</v>
      </c>
      <c r="E56" s="15" t="s">
        <v>1215</v>
      </c>
      <c r="F56" s="5" t="s">
        <v>138</v>
      </c>
      <c r="G56" s="8" t="s">
        <v>132</v>
      </c>
      <c r="H56" s="5" t="s">
        <v>139</v>
      </c>
      <c r="I56" s="7" t="s">
        <v>285</v>
      </c>
      <c r="J56" s="7" t="s">
        <v>829</v>
      </c>
      <c r="K56" s="5" t="b">
        <v>1</v>
      </c>
      <c r="L56" s="5" t="b">
        <v>1</v>
      </c>
      <c r="M56" s="5" t="b">
        <v>1</v>
      </c>
      <c r="N56" s="5" t="b">
        <v>0</v>
      </c>
      <c r="O56" s="5" t="b">
        <v>1</v>
      </c>
      <c r="P56" s="5" t="b">
        <v>0</v>
      </c>
      <c r="Q56" s="5" t="b">
        <v>0</v>
      </c>
      <c r="R56" s="5" t="b">
        <v>0</v>
      </c>
      <c r="S56" s="7" t="s">
        <v>142</v>
      </c>
      <c r="T56" s="7" t="s">
        <v>830</v>
      </c>
      <c r="U56" s="7" t="s">
        <v>139</v>
      </c>
      <c r="V56" s="26" t="s">
        <v>831</v>
      </c>
    </row>
    <row r="57" spans="1:22" ht="30" customHeight="1">
      <c r="A57" s="26" t="s">
        <v>864</v>
      </c>
      <c r="B57" s="5" t="s">
        <v>862</v>
      </c>
      <c r="C57" s="5" t="s">
        <v>134</v>
      </c>
      <c r="D57" s="7" t="s">
        <v>828</v>
      </c>
      <c r="E57" s="15" t="s">
        <v>1215</v>
      </c>
      <c r="F57" s="5" t="s">
        <v>138</v>
      </c>
      <c r="G57" s="8" t="s">
        <v>132</v>
      </c>
      <c r="H57" s="5" t="s">
        <v>139</v>
      </c>
      <c r="I57" s="7" t="s">
        <v>285</v>
      </c>
      <c r="J57" s="7" t="s">
        <v>829</v>
      </c>
      <c r="K57" s="5" t="b">
        <v>1</v>
      </c>
      <c r="L57" s="5" t="b">
        <v>1</v>
      </c>
      <c r="M57" s="5" t="b">
        <v>1</v>
      </c>
      <c r="N57" s="5" t="b">
        <v>0</v>
      </c>
      <c r="O57" s="5" t="b">
        <v>1</v>
      </c>
      <c r="P57" s="5" t="b">
        <v>0</v>
      </c>
      <c r="Q57" s="5" t="b">
        <v>0</v>
      </c>
      <c r="R57" s="5" t="b">
        <v>0</v>
      </c>
      <c r="S57" s="7" t="s">
        <v>142</v>
      </c>
      <c r="T57" s="7" t="s">
        <v>830</v>
      </c>
      <c r="U57" s="7" t="s">
        <v>139</v>
      </c>
      <c r="V57" s="26" t="s">
        <v>831</v>
      </c>
    </row>
    <row r="58" spans="1:22" ht="30" customHeight="1">
      <c r="A58" s="26" t="s">
        <v>859</v>
      </c>
      <c r="B58" s="5" t="s">
        <v>857</v>
      </c>
      <c r="C58" s="5" t="s">
        <v>134</v>
      </c>
      <c r="D58" s="7" t="s">
        <v>828</v>
      </c>
      <c r="E58" s="15" t="s">
        <v>1215</v>
      </c>
      <c r="F58" s="5" t="s">
        <v>138</v>
      </c>
      <c r="G58" s="8" t="s">
        <v>132</v>
      </c>
      <c r="H58" s="5" t="s">
        <v>139</v>
      </c>
      <c r="I58" s="7" t="s">
        <v>285</v>
      </c>
      <c r="J58" s="7" t="s">
        <v>829</v>
      </c>
      <c r="K58" s="5" t="b">
        <v>1</v>
      </c>
      <c r="L58" s="5" t="b">
        <v>1</v>
      </c>
      <c r="M58" s="5" t="b">
        <v>1</v>
      </c>
      <c r="N58" s="5" t="b">
        <v>0</v>
      </c>
      <c r="O58" s="5" t="b">
        <v>1</v>
      </c>
      <c r="P58" s="5" t="b">
        <v>0</v>
      </c>
      <c r="Q58" s="5" t="b">
        <v>0</v>
      </c>
      <c r="R58" s="5" t="b">
        <v>0</v>
      </c>
      <c r="S58" s="7" t="s">
        <v>142</v>
      </c>
      <c r="T58" s="7" t="s">
        <v>830</v>
      </c>
      <c r="U58" s="7" t="s">
        <v>139</v>
      </c>
      <c r="V58" s="26" t="s">
        <v>831</v>
      </c>
    </row>
    <row r="59" spans="1:22" ht="30" customHeight="1">
      <c r="A59" s="26" t="s">
        <v>850</v>
      </c>
      <c r="B59" s="5" t="s">
        <v>847</v>
      </c>
      <c r="C59" s="5" t="s">
        <v>134</v>
      </c>
      <c r="D59" s="7" t="s">
        <v>828</v>
      </c>
      <c r="E59" s="15" t="s">
        <v>1215</v>
      </c>
      <c r="F59" s="5" t="s">
        <v>138</v>
      </c>
      <c r="G59" s="8" t="s">
        <v>132</v>
      </c>
      <c r="H59" s="5" t="s">
        <v>139</v>
      </c>
      <c r="I59" s="7" t="s">
        <v>285</v>
      </c>
      <c r="J59" s="7" t="s">
        <v>829</v>
      </c>
      <c r="K59" s="5" t="b">
        <v>1</v>
      </c>
      <c r="L59" s="5" t="b">
        <v>1</v>
      </c>
      <c r="M59" s="5" t="b">
        <v>1</v>
      </c>
      <c r="N59" s="5" t="b">
        <v>0</v>
      </c>
      <c r="O59" s="5" t="b">
        <v>1</v>
      </c>
      <c r="P59" s="5" t="b">
        <v>0</v>
      </c>
      <c r="Q59" s="5" t="b">
        <v>0</v>
      </c>
      <c r="R59" s="5" t="b">
        <v>0</v>
      </c>
      <c r="S59" s="7" t="s">
        <v>142</v>
      </c>
      <c r="T59" s="5" t="s">
        <v>1777</v>
      </c>
      <c r="U59" s="7" t="s">
        <v>139</v>
      </c>
      <c r="V59" s="26" t="s">
        <v>831</v>
      </c>
    </row>
    <row r="60" spans="1:22" ht="30" customHeight="1">
      <c r="A60" s="26" t="s">
        <v>895</v>
      </c>
      <c r="B60" s="5" t="s">
        <v>893</v>
      </c>
      <c r="C60" s="5" t="s">
        <v>134</v>
      </c>
      <c r="D60" s="7" t="s">
        <v>828</v>
      </c>
      <c r="E60" s="15" t="s">
        <v>1215</v>
      </c>
      <c r="F60" s="5" t="s">
        <v>138</v>
      </c>
      <c r="G60" s="8" t="s">
        <v>132</v>
      </c>
      <c r="H60" s="5" t="s">
        <v>139</v>
      </c>
      <c r="I60" s="7" t="s">
        <v>285</v>
      </c>
      <c r="J60" s="7" t="s">
        <v>829</v>
      </c>
      <c r="K60" s="5" t="b">
        <v>1</v>
      </c>
      <c r="L60" s="5" t="b">
        <v>1</v>
      </c>
      <c r="M60" s="5" t="b">
        <v>1</v>
      </c>
      <c r="N60" s="5" t="b">
        <v>0</v>
      </c>
      <c r="O60" s="5" t="b">
        <v>1</v>
      </c>
      <c r="P60" s="5" t="b">
        <v>0</v>
      </c>
      <c r="Q60" s="5" t="b">
        <v>0</v>
      </c>
      <c r="R60" s="5" t="b">
        <v>0</v>
      </c>
      <c r="S60" s="7" t="s">
        <v>142</v>
      </c>
      <c r="T60" s="7" t="s">
        <v>830</v>
      </c>
      <c r="U60" s="7" t="s">
        <v>139</v>
      </c>
      <c r="V60" s="26" t="s">
        <v>831</v>
      </c>
    </row>
    <row r="61" spans="1:22" ht="30" customHeight="1">
      <c r="A61" s="5" t="s">
        <v>794</v>
      </c>
      <c r="B61" s="5" t="s">
        <v>795</v>
      </c>
      <c r="C61" s="5" t="s">
        <v>134</v>
      </c>
      <c r="D61" s="13" t="s">
        <v>799</v>
      </c>
      <c r="E61" s="7" t="s">
        <v>239</v>
      </c>
      <c r="F61" s="5" t="s">
        <v>240</v>
      </c>
      <c r="G61" s="9" t="s">
        <v>139</v>
      </c>
      <c r="H61" s="5" t="s">
        <v>139</v>
      </c>
      <c r="I61" s="7" t="s">
        <v>143</v>
      </c>
      <c r="J61" s="7" t="s">
        <v>263</v>
      </c>
      <c r="K61" s="5" t="b">
        <v>1</v>
      </c>
      <c r="L61" s="5" t="b">
        <v>1</v>
      </c>
      <c r="M61" s="5" t="b">
        <v>1</v>
      </c>
      <c r="N61" s="5" t="b">
        <v>0</v>
      </c>
      <c r="O61" s="5" t="b">
        <v>1</v>
      </c>
      <c r="P61" s="5" t="b">
        <v>0</v>
      </c>
      <c r="Q61" s="5" t="b">
        <v>1</v>
      </c>
      <c r="R61" s="5" t="b">
        <v>1</v>
      </c>
      <c r="S61" s="7" t="s">
        <v>142</v>
      </c>
      <c r="U61" s="7" t="s">
        <v>139</v>
      </c>
      <c r="V61" s="9">
        <v>0</v>
      </c>
    </row>
    <row r="62" spans="1:22" ht="30" customHeight="1">
      <c r="A62" s="5" t="s">
        <v>811</v>
      </c>
      <c r="B62" s="5" t="s">
        <v>809</v>
      </c>
      <c r="C62" s="5" t="s">
        <v>134</v>
      </c>
      <c r="D62" s="13" t="s">
        <v>799</v>
      </c>
      <c r="E62" s="7" t="s">
        <v>239</v>
      </c>
      <c r="F62" s="5" t="s">
        <v>240</v>
      </c>
      <c r="G62" s="9" t="s">
        <v>139</v>
      </c>
      <c r="H62" s="5" t="s">
        <v>139</v>
      </c>
      <c r="I62" s="7" t="s">
        <v>143</v>
      </c>
      <c r="J62" s="7" t="s">
        <v>263</v>
      </c>
      <c r="K62" s="5" t="b">
        <v>1</v>
      </c>
      <c r="L62" s="5" t="b">
        <v>1</v>
      </c>
      <c r="M62" s="5" t="b">
        <v>1</v>
      </c>
      <c r="N62" s="5" t="b">
        <v>0</v>
      </c>
      <c r="O62" s="5" t="b">
        <v>1</v>
      </c>
      <c r="P62" s="5" t="b">
        <v>0</v>
      </c>
      <c r="Q62" s="5" t="b">
        <v>1</v>
      </c>
      <c r="R62" s="5" t="b">
        <v>1</v>
      </c>
      <c r="S62" s="7" t="s">
        <v>142</v>
      </c>
      <c r="U62" s="7" t="s">
        <v>139</v>
      </c>
      <c r="V62" s="9">
        <v>0</v>
      </c>
    </row>
    <row r="63" spans="1:22" ht="30" customHeight="1">
      <c r="A63" s="5" t="s">
        <v>803</v>
      </c>
      <c r="B63" s="5" t="s">
        <v>804</v>
      </c>
      <c r="C63" s="5" t="s">
        <v>134</v>
      </c>
      <c r="D63" s="13" t="s">
        <v>799</v>
      </c>
      <c r="E63" s="7" t="s">
        <v>239</v>
      </c>
      <c r="F63" s="5" t="s">
        <v>240</v>
      </c>
      <c r="G63" s="9" t="s">
        <v>139</v>
      </c>
      <c r="H63" s="5" t="s">
        <v>139</v>
      </c>
      <c r="I63" s="7" t="s">
        <v>143</v>
      </c>
      <c r="J63" s="7" t="s">
        <v>263</v>
      </c>
      <c r="K63" s="5" t="b">
        <v>1</v>
      </c>
      <c r="L63" s="5" t="b">
        <v>1</v>
      </c>
      <c r="M63" s="5" t="b">
        <v>1</v>
      </c>
      <c r="N63" s="5" t="b">
        <v>0</v>
      </c>
      <c r="O63" s="5" t="b">
        <v>1</v>
      </c>
      <c r="P63" s="5" t="b">
        <v>0</v>
      </c>
      <c r="Q63" s="5" t="b">
        <v>1</v>
      </c>
      <c r="R63" s="5" t="b">
        <v>1</v>
      </c>
      <c r="S63" s="7" t="s">
        <v>142</v>
      </c>
      <c r="U63" s="7" t="s">
        <v>139</v>
      </c>
      <c r="V63" s="9">
        <v>0</v>
      </c>
    </row>
    <row r="64" spans="1:22" ht="30" customHeight="1">
      <c r="A64" s="5" t="s">
        <v>644</v>
      </c>
      <c r="B64" s="5" t="s">
        <v>642</v>
      </c>
      <c r="C64" s="5" t="s">
        <v>134</v>
      </c>
      <c r="D64" s="7" t="s">
        <v>645</v>
      </c>
      <c r="E64" s="7" t="s">
        <v>319</v>
      </c>
      <c r="F64" s="5" t="s">
        <v>138</v>
      </c>
      <c r="G64" s="8" t="s">
        <v>132</v>
      </c>
      <c r="H64" s="5" t="s">
        <v>139</v>
      </c>
      <c r="I64" s="7" t="s">
        <v>143</v>
      </c>
      <c r="J64" s="7" t="s">
        <v>646</v>
      </c>
      <c r="K64" s="5" t="b">
        <v>1</v>
      </c>
      <c r="L64" s="5" t="b">
        <v>1</v>
      </c>
      <c r="M64" s="5" t="b">
        <v>1</v>
      </c>
      <c r="N64" s="5" t="b">
        <v>0</v>
      </c>
      <c r="O64" s="5" t="b">
        <v>1</v>
      </c>
      <c r="P64" s="5" t="b">
        <v>0</v>
      </c>
      <c r="Q64" s="5" t="b">
        <v>0</v>
      </c>
      <c r="R64" s="5" t="b">
        <v>0</v>
      </c>
      <c r="S64" s="7" t="s">
        <v>142</v>
      </c>
      <c r="T64" s="7" t="s">
        <v>647</v>
      </c>
      <c r="U64" s="7" t="s">
        <v>139</v>
      </c>
      <c r="V64" s="9" t="s">
        <v>648</v>
      </c>
    </row>
    <row r="65" spans="1:22" ht="30" customHeight="1">
      <c r="A65" s="5" t="s">
        <v>591</v>
      </c>
      <c r="B65" s="5" t="s">
        <v>588</v>
      </c>
      <c r="C65" s="5" t="s">
        <v>134</v>
      </c>
      <c r="D65" s="7" t="s">
        <v>581</v>
      </c>
      <c r="E65" s="7" t="s">
        <v>239</v>
      </c>
      <c r="F65" s="5" t="s">
        <v>240</v>
      </c>
      <c r="G65" s="8" t="s">
        <v>132</v>
      </c>
      <c r="H65" s="5" t="s">
        <v>139</v>
      </c>
      <c r="I65" s="6" t="s">
        <v>592</v>
      </c>
      <c r="J65" s="7" t="s">
        <v>593</v>
      </c>
      <c r="K65" s="5" t="b">
        <v>1</v>
      </c>
      <c r="L65" s="5" t="b">
        <v>1</v>
      </c>
      <c r="M65" s="5" t="b">
        <v>1</v>
      </c>
      <c r="N65" s="5" t="b">
        <v>0</v>
      </c>
      <c r="O65" s="5" t="b">
        <v>1</v>
      </c>
      <c r="P65" s="5" t="b">
        <v>0</v>
      </c>
      <c r="Q65" s="5" t="b">
        <v>1</v>
      </c>
      <c r="R65" s="5" t="b">
        <v>1</v>
      </c>
      <c r="S65" s="7" t="s">
        <v>142</v>
      </c>
      <c r="T65" s="5" t="s">
        <v>586</v>
      </c>
      <c r="U65" s="7" t="s">
        <v>139</v>
      </c>
      <c r="V65" s="9">
        <v>0</v>
      </c>
    </row>
    <row r="66" spans="1:22" ht="30" customHeight="1">
      <c r="A66" s="26" t="s">
        <v>330</v>
      </c>
      <c r="B66" s="5" t="s">
        <v>327</v>
      </c>
      <c r="C66" s="5" t="s">
        <v>134</v>
      </c>
      <c r="D66" s="13" t="s">
        <v>331</v>
      </c>
      <c r="E66" s="7" t="s">
        <v>239</v>
      </c>
      <c r="F66" s="5" t="s">
        <v>240</v>
      </c>
      <c r="G66" s="9" t="s">
        <v>139</v>
      </c>
      <c r="H66" s="5" t="s">
        <v>139</v>
      </c>
      <c r="I66" s="7" t="s">
        <v>143</v>
      </c>
      <c r="J66" s="7" t="s">
        <v>286</v>
      </c>
      <c r="K66" s="5" t="b">
        <v>1</v>
      </c>
      <c r="L66" s="5" t="b">
        <v>1</v>
      </c>
      <c r="M66" s="5" t="b">
        <v>1</v>
      </c>
      <c r="N66" s="5" t="b">
        <v>0</v>
      </c>
      <c r="O66" s="5" t="b">
        <v>1</v>
      </c>
      <c r="P66" s="5" t="b">
        <v>0</v>
      </c>
      <c r="Q66" s="5" t="b">
        <v>1</v>
      </c>
      <c r="R66" s="5" t="b">
        <v>1</v>
      </c>
      <c r="S66" s="7" t="s">
        <v>142</v>
      </c>
      <c r="T66" s="7" t="s">
        <v>332</v>
      </c>
      <c r="U66" s="7" t="s">
        <v>139</v>
      </c>
      <c r="V66" s="33" t="s">
        <v>333</v>
      </c>
    </row>
    <row r="67" spans="1:22" ht="30" customHeight="1">
      <c r="A67" s="5" t="s">
        <v>661</v>
      </c>
      <c r="B67" s="5" t="s">
        <v>658</v>
      </c>
      <c r="C67" s="5" t="s">
        <v>134</v>
      </c>
      <c r="D67" s="7" t="s">
        <v>663</v>
      </c>
      <c r="E67" s="5" t="s">
        <v>664</v>
      </c>
      <c r="F67" s="5" t="s">
        <v>138</v>
      </c>
      <c r="G67" s="8" t="s">
        <v>132</v>
      </c>
      <c r="H67" s="5" t="s">
        <v>139</v>
      </c>
      <c r="I67" s="7" t="s">
        <v>285</v>
      </c>
      <c r="J67" s="7" t="s">
        <v>646</v>
      </c>
      <c r="K67" s="5" t="b">
        <v>1</v>
      </c>
      <c r="L67" s="5" t="b">
        <v>1</v>
      </c>
      <c r="M67" s="5" t="b">
        <v>1</v>
      </c>
      <c r="N67" s="5" t="b">
        <v>1</v>
      </c>
      <c r="O67" s="5" t="b">
        <v>0</v>
      </c>
      <c r="P67" s="5" t="b">
        <v>0</v>
      </c>
      <c r="Q67" s="5" t="b">
        <v>0</v>
      </c>
      <c r="R67" s="5" t="b">
        <v>0</v>
      </c>
      <c r="S67" s="7" t="s">
        <v>665</v>
      </c>
      <c r="T67" s="7" t="s">
        <v>666</v>
      </c>
      <c r="U67" s="7" t="s">
        <v>139</v>
      </c>
      <c r="V67" s="9">
        <v>0</v>
      </c>
    </row>
    <row r="68" spans="1:22" ht="30" customHeight="1">
      <c r="A68" s="5" t="s">
        <v>601</v>
      </c>
      <c r="B68" s="5" t="s">
        <v>599</v>
      </c>
      <c r="C68" s="5" t="s">
        <v>134</v>
      </c>
      <c r="D68" s="7" t="s">
        <v>603</v>
      </c>
      <c r="E68" s="7" t="s">
        <v>239</v>
      </c>
      <c r="F68" s="5" t="s">
        <v>240</v>
      </c>
      <c r="G68" s="9" t="s">
        <v>139</v>
      </c>
      <c r="H68" s="5" t="s">
        <v>139</v>
      </c>
      <c r="I68" s="7" t="s">
        <v>143</v>
      </c>
      <c r="J68" s="7" t="s">
        <v>547</v>
      </c>
      <c r="K68" s="5" t="b">
        <v>1</v>
      </c>
      <c r="L68" s="5" t="b">
        <v>1</v>
      </c>
      <c r="M68" s="5" t="b">
        <v>1</v>
      </c>
      <c r="N68" s="5" t="b">
        <v>0</v>
      </c>
      <c r="O68" s="5" t="b">
        <v>1</v>
      </c>
      <c r="P68" s="5" t="b">
        <v>0</v>
      </c>
      <c r="Q68" s="5" t="b">
        <v>1</v>
      </c>
      <c r="R68" s="5" t="b">
        <v>1</v>
      </c>
      <c r="S68" s="7" t="s">
        <v>142</v>
      </c>
      <c r="T68" s="7" t="s">
        <v>548</v>
      </c>
      <c r="U68" s="7" t="s">
        <v>139</v>
      </c>
      <c r="V68" s="9">
        <v>0</v>
      </c>
    </row>
    <row r="69" spans="1:22" ht="30" customHeight="1">
      <c r="A69" s="5" t="s">
        <v>544</v>
      </c>
      <c r="B69" s="5" t="s">
        <v>541</v>
      </c>
      <c r="C69" s="5" t="s">
        <v>134</v>
      </c>
      <c r="D69" s="7" t="s">
        <v>546</v>
      </c>
      <c r="E69" s="7" t="s">
        <v>239</v>
      </c>
      <c r="F69" s="5" t="s">
        <v>240</v>
      </c>
      <c r="G69" s="9" t="s">
        <v>139</v>
      </c>
      <c r="H69" s="5" t="s">
        <v>139</v>
      </c>
      <c r="I69" s="7" t="s">
        <v>143</v>
      </c>
      <c r="J69" s="7" t="s">
        <v>547</v>
      </c>
      <c r="K69" s="5" t="b">
        <v>1</v>
      </c>
      <c r="L69" s="5" t="b">
        <v>1</v>
      </c>
      <c r="M69" s="5" t="b">
        <v>1</v>
      </c>
      <c r="N69" s="5" t="b">
        <v>0</v>
      </c>
      <c r="O69" s="5" t="b">
        <v>1</v>
      </c>
      <c r="P69" s="5" t="b">
        <v>0</v>
      </c>
      <c r="Q69" s="5" t="b">
        <v>1</v>
      </c>
      <c r="R69" s="5" t="b">
        <v>1</v>
      </c>
      <c r="S69" s="7" t="s">
        <v>142</v>
      </c>
      <c r="T69" s="7" t="s">
        <v>548</v>
      </c>
      <c r="U69" s="7" t="s">
        <v>139</v>
      </c>
      <c r="V69" s="9">
        <v>0</v>
      </c>
    </row>
    <row r="70" spans="1:22" ht="30" customHeight="1">
      <c r="A70" s="26" t="s">
        <v>374</v>
      </c>
      <c r="B70" s="5" t="s">
        <v>371</v>
      </c>
      <c r="C70" s="5" t="s">
        <v>375</v>
      </c>
      <c r="D70" s="7" t="s">
        <v>1778</v>
      </c>
      <c r="E70" s="15" t="s">
        <v>1215</v>
      </c>
      <c r="F70" s="5" t="s">
        <v>138</v>
      </c>
      <c r="G70" s="8" t="s">
        <v>132</v>
      </c>
      <c r="H70" s="5" t="s">
        <v>139</v>
      </c>
      <c r="I70" s="5" t="s">
        <v>378</v>
      </c>
      <c r="J70" s="8" t="s">
        <v>286</v>
      </c>
      <c r="K70" s="5" t="b">
        <v>1</v>
      </c>
      <c r="L70" s="5" t="b">
        <v>1</v>
      </c>
      <c r="M70" s="5" t="b">
        <v>1</v>
      </c>
      <c r="N70" s="5" t="b">
        <v>0</v>
      </c>
      <c r="O70" s="5" t="b">
        <v>1</v>
      </c>
      <c r="P70" s="5" t="b">
        <v>0</v>
      </c>
      <c r="Q70" s="5" t="b">
        <v>0</v>
      </c>
      <c r="R70" s="5" t="b">
        <v>0</v>
      </c>
      <c r="S70" s="7" t="s">
        <v>379</v>
      </c>
      <c r="T70" s="7" t="s">
        <v>351</v>
      </c>
      <c r="U70" s="7" t="s">
        <v>380</v>
      </c>
      <c r="V70" s="34" t="s">
        <v>381</v>
      </c>
    </row>
    <row r="71" spans="1:22" ht="30" customHeight="1">
      <c r="A71" s="26" t="s">
        <v>1140</v>
      </c>
      <c r="B71" s="5" t="s">
        <v>1139</v>
      </c>
      <c r="C71" s="5" t="s">
        <v>460</v>
      </c>
      <c r="D71" s="7" t="s">
        <v>1141</v>
      </c>
      <c r="E71" s="15" t="s">
        <v>1215</v>
      </c>
      <c r="F71" s="5" t="s">
        <v>138</v>
      </c>
      <c r="G71" s="8" t="s">
        <v>132</v>
      </c>
      <c r="H71" s="5" t="s">
        <v>139</v>
      </c>
      <c r="I71" s="7" t="s">
        <v>143</v>
      </c>
      <c r="J71" s="8" t="s">
        <v>286</v>
      </c>
      <c r="K71" s="5" t="b">
        <v>1</v>
      </c>
      <c r="L71" s="5" t="b">
        <v>1</v>
      </c>
      <c r="M71" s="5" t="b">
        <v>1</v>
      </c>
      <c r="N71" s="5" t="b">
        <v>0</v>
      </c>
      <c r="O71" s="5" t="b">
        <v>1</v>
      </c>
      <c r="P71" s="5" t="b">
        <v>0</v>
      </c>
      <c r="Q71" s="5" t="b">
        <v>0</v>
      </c>
      <c r="R71" s="5" t="b">
        <v>0</v>
      </c>
      <c r="S71" s="7" t="s">
        <v>665</v>
      </c>
      <c r="T71" s="7" t="s">
        <v>1135</v>
      </c>
      <c r="U71" s="7" t="s">
        <v>380</v>
      </c>
      <c r="V71" s="33" t="s">
        <v>381</v>
      </c>
    </row>
    <row r="72" spans="1:22" ht="30" customHeight="1">
      <c r="A72" s="26" t="s">
        <v>1122</v>
      </c>
      <c r="B72" s="5" t="s">
        <v>1120</v>
      </c>
      <c r="C72" s="5" t="s">
        <v>460</v>
      </c>
      <c r="D72" s="8" t="s">
        <v>1124</v>
      </c>
      <c r="E72" s="15" t="s">
        <v>1215</v>
      </c>
      <c r="F72" s="5" t="s">
        <v>138</v>
      </c>
      <c r="G72" s="8" t="s">
        <v>132</v>
      </c>
      <c r="H72" s="5" t="s">
        <v>139</v>
      </c>
      <c r="I72" s="7" t="s">
        <v>143</v>
      </c>
      <c r="J72" s="8" t="s">
        <v>286</v>
      </c>
      <c r="K72" s="5" t="b">
        <v>1</v>
      </c>
      <c r="L72" s="5" t="b">
        <v>1</v>
      </c>
      <c r="M72" s="5" t="b">
        <v>1</v>
      </c>
      <c r="N72" s="5" t="b">
        <v>0</v>
      </c>
      <c r="O72" s="5" t="b">
        <v>1</v>
      </c>
      <c r="P72" s="5" t="b">
        <v>0</v>
      </c>
      <c r="Q72" s="5" t="b">
        <v>0</v>
      </c>
      <c r="R72" s="5" t="b">
        <v>0</v>
      </c>
      <c r="S72" s="7" t="s">
        <v>665</v>
      </c>
      <c r="T72" s="7" t="s">
        <v>1125</v>
      </c>
      <c r="U72" s="7" t="s">
        <v>139</v>
      </c>
      <c r="V72" s="33" t="s">
        <v>381</v>
      </c>
    </row>
    <row r="73" spans="1:22" ht="30" customHeight="1">
      <c r="A73" s="26" t="s">
        <v>414</v>
      </c>
      <c r="B73" s="5" t="s">
        <v>411</v>
      </c>
      <c r="C73" s="5" t="s">
        <v>1779</v>
      </c>
      <c r="D73" s="14" t="s">
        <v>1780</v>
      </c>
      <c r="E73" s="15" t="s">
        <v>1215</v>
      </c>
      <c r="F73" s="5" t="s">
        <v>138</v>
      </c>
      <c r="G73" s="8" t="s">
        <v>132</v>
      </c>
      <c r="H73" s="5" t="s">
        <v>139</v>
      </c>
      <c r="I73" s="7" t="s">
        <v>143</v>
      </c>
      <c r="J73" s="8" t="s">
        <v>286</v>
      </c>
      <c r="K73" s="5" t="b">
        <v>1</v>
      </c>
      <c r="L73" s="5" t="b">
        <v>1</v>
      </c>
      <c r="M73" s="5" t="b">
        <v>1</v>
      </c>
      <c r="N73" s="5" t="b">
        <v>0</v>
      </c>
      <c r="O73" s="5" t="b">
        <v>1</v>
      </c>
      <c r="P73" s="5" t="b">
        <v>0</v>
      </c>
      <c r="Q73" s="5" t="b">
        <v>0</v>
      </c>
      <c r="R73" s="5" t="b">
        <v>0</v>
      </c>
      <c r="S73" s="7" t="s">
        <v>379</v>
      </c>
      <c r="T73" s="7" t="s">
        <v>351</v>
      </c>
      <c r="U73" s="7" t="s">
        <v>380</v>
      </c>
      <c r="V73" s="34" t="s">
        <v>416</v>
      </c>
    </row>
    <row r="74" spans="1:22" ht="30" customHeight="1">
      <c r="A74" s="53" t="s">
        <v>1132</v>
      </c>
      <c r="B74" s="5" t="s">
        <v>1129</v>
      </c>
      <c r="C74" s="5" t="s">
        <v>460</v>
      </c>
      <c r="D74" s="14" t="s">
        <v>1134</v>
      </c>
      <c r="E74" s="15" t="s">
        <v>1215</v>
      </c>
      <c r="F74" s="5" t="s">
        <v>138</v>
      </c>
      <c r="G74" s="8" t="s">
        <v>132</v>
      </c>
      <c r="H74" s="5" t="s">
        <v>139</v>
      </c>
      <c r="I74" s="5" t="s">
        <v>460</v>
      </c>
      <c r="J74" s="8" t="s">
        <v>286</v>
      </c>
      <c r="K74" s="5" t="b">
        <v>1</v>
      </c>
      <c r="L74" s="5" t="b">
        <v>1</v>
      </c>
      <c r="M74" s="5" t="b">
        <v>1</v>
      </c>
      <c r="N74" s="5" t="b">
        <v>0</v>
      </c>
      <c r="O74" s="5" t="b">
        <v>1</v>
      </c>
      <c r="P74" s="5" t="b">
        <v>0</v>
      </c>
      <c r="Q74" s="5" t="b">
        <v>0</v>
      </c>
      <c r="R74" s="5" t="b">
        <v>0</v>
      </c>
      <c r="S74" s="7" t="s">
        <v>665</v>
      </c>
      <c r="T74" s="7" t="s">
        <v>1135</v>
      </c>
      <c r="U74" s="7" t="s">
        <v>380</v>
      </c>
      <c r="V74" s="34" t="s">
        <v>1136</v>
      </c>
    </row>
    <row r="75" spans="1:22" ht="30" customHeight="1">
      <c r="A75" s="5" t="s">
        <v>507</v>
      </c>
      <c r="B75" s="5" t="s">
        <v>504</v>
      </c>
      <c r="C75" s="5" t="s">
        <v>134</v>
      </c>
      <c r="D75" s="7" t="s">
        <v>508</v>
      </c>
      <c r="E75" s="15" t="s">
        <v>1215</v>
      </c>
      <c r="F75" s="5" t="s">
        <v>138</v>
      </c>
      <c r="G75" s="8" t="s">
        <v>132</v>
      </c>
      <c r="H75" s="5" t="s">
        <v>139</v>
      </c>
      <c r="I75" s="6" t="s">
        <v>1781</v>
      </c>
      <c r="J75" s="5" t="s">
        <v>510</v>
      </c>
      <c r="K75" s="5" t="b">
        <v>1</v>
      </c>
      <c r="L75" s="5" t="b">
        <v>1</v>
      </c>
      <c r="M75" s="5" t="b">
        <v>1</v>
      </c>
      <c r="N75" s="5" t="b">
        <v>0</v>
      </c>
      <c r="O75" s="5" t="b">
        <v>1</v>
      </c>
      <c r="P75" s="5" t="b">
        <v>0</v>
      </c>
      <c r="Q75" s="5" t="b">
        <v>0</v>
      </c>
      <c r="R75" s="5" t="b">
        <v>0</v>
      </c>
      <c r="S75" s="7" t="s">
        <v>142</v>
      </c>
      <c r="T75" s="7" t="s">
        <v>511</v>
      </c>
      <c r="U75" s="7" t="s">
        <v>139</v>
      </c>
      <c r="V75" s="5" t="s">
        <v>512</v>
      </c>
    </row>
    <row r="76" spans="1:22" ht="30" customHeight="1">
      <c r="A76" s="5" t="s">
        <v>1049</v>
      </c>
      <c r="B76" s="5" t="s">
        <v>1046</v>
      </c>
      <c r="C76" s="5" t="s">
        <v>134</v>
      </c>
      <c r="D76" s="14" t="s">
        <v>1051</v>
      </c>
      <c r="E76" s="7" t="s">
        <v>239</v>
      </c>
      <c r="F76" s="5" t="s">
        <v>240</v>
      </c>
      <c r="G76" s="9" t="s">
        <v>139</v>
      </c>
      <c r="H76" s="5" t="s">
        <v>139</v>
      </c>
      <c r="I76" s="5" t="s">
        <v>1052</v>
      </c>
      <c r="J76" s="8" t="s">
        <v>241</v>
      </c>
      <c r="K76" s="5" t="b">
        <v>1</v>
      </c>
      <c r="L76" s="5" t="b">
        <v>1</v>
      </c>
      <c r="M76" s="5" t="b">
        <v>1</v>
      </c>
      <c r="N76" s="5" t="b">
        <v>0</v>
      </c>
      <c r="O76" s="5" t="b">
        <v>1</v>
      </c>
      <c r="P76" s="5" t="b">
        <v>0</v>
      </c>
      <c r="Q76" s="5" t="b">
        <v>1</v>
      </c>
      <c r="R76" s="5" t="b">
        <v>1</v>
      </c>
      <c r="S76" s="7" t="s">
        <v>142</v>
      </c>
      <c r="U76" s="7" t="s">
        <v>139</v>
      </c>
      <c r="V76" s="9">
        <v>0</v>
      </c>
    </row>
    <row r="77" spans="1:22" ht="30" customHeight="1">
      <c r="A77" s="26" t="s">
        <v>1109</v>
      </c>
      <c r="B77" s="5" t="s">
        <v>1106</v>
      </c>
      <c r="C77" s="5" t="s">
        <v>460</v>
      </c>
      <c r="D77" s="14" t="s">
        <v>1110</v>
      </c>
      <c r="E77" s="5" t="s">
        <v>1100</v>
      </c>
      <c r="F77" s="5" t="s">
        <v>138</v>
      </c>
      <c r="G77" s="8" t="s">
        <v>132</v>
      </c>
      <c r="H77" s="5" t="s">
        <v>139</v>
      </c>
      <c r="I77" s="5" t="s">
        <v>1111</v>
      </c>
      <c r="J77" s="8" t="s">
        <v>286</v>
      </c>
      <c r="K77" s="5" t="b">
        <v>1</v>
      </c>
      <c r="L77" s="5" t="b">
        <v>1</v>
      </c>
      <c r="M77" s="5" t="b">
        <v>1</v>
      </c>
      <c r="N77" s="5" t="b">
        <v>1</v>
      </c>
      <c r="O77" s="5" t="b">
        <v>0</v>
      </c>
      <c r="P77" s="5" t="b">
        <v>0</v>
      </c>
      <c r="Q77" s="5" t="b">
        <v>0</v>
      </c>
      <c r="R77" s="5" t="b">
        <v>0</v>
      </c>
      <c r="S77" s="7" t="s">
        <v>1112</v>
      </c>
      <c r="T77" s="7" t="s">
        <v>351</v>
      </c>
      <c r="U77" s="7" t="s">
        <v>380</v>
      </c>
      <c r="V77" s="34" t="s">
        <v>1084</v>
      </c>
    </row>
    <row r="78" spans="1:22" ht="30" customHeight="1">
      <c r="A78" s="26" t="s">
        <v>1082</v>
      </c>
      <c r="B78" s="5" t="s">
        <v>1079</v>
      </c>
      <c r="C78" s="5" t="s">
        <v>460</v>
      </c>
      <c r="D78" s="14" t="s">
        <v>1083</v>
      </c>
      <c r="E78" s="15" t="s">
        <v>1215</v>
      </c>
      <c r="F78" s="5" t="s">
        <v>138</v>
      </c>
      <c r="G78" s="8" t="s">
        <v>132</v>
      </c>
      <c r="H78" s="5" t="s">
        <v>139</v>
      </c>
      <c r="I78" s="5" t="s">
        <v>460</v>
      </c>
      <c r="J78" s="8" t="s">
        <v>286</v>
      </c>
      <c r="K78" s="5" t="b">
        <v>1</v>
      </c>
      <c r="L78" s="5" t="b">
        <v>1</v>
      </c>
      <c r="M78" s="5" t="b">
        <v>1</v>
      </c>
      <c r="N78" s="5" t="b">
        <v>0</v>
      </c>
      <c r="O78" s="5" t="b">
        <v>1</v>
      </c>
      <c r="P78" s="5" t="b">
        <v>0</v>
      </c>
      <c r="Q78" s="5" t="b">
        <v>0</v>
      </c>
      <c r="R78" s="5" t="b">
        <v>0</v>
      </c>
      <c r="S78" s="7" t="s">
        <v>665</v>
      </c>
      <c r="T78" s="7" t="s">
        <v>351</v>
      </c>
      <c r="U78" s="7" t="s">
        <v>380</v>
      </c>
      <c r="V78" s="34" t="s">
        <v>1084</v>
      </c>
    </row>
  </sheetData>
  <autoFilter ref="A1:U78" xr:uid="{0EB0CD15-318D-40EC-B2C9-ED22F7532D00}"/>
  <hyperlinks>
    <hyperlink ref="A74" r:id="rId1" display="https://digital.nhs.uk/bowel-cancer-screening" xr:uid="{41C5C691-9AD2-432C-9567-3A50280B1364}"/>
    <hyperlink ref="V49" r:id="rId2" xr:uid="{24FB4D82-B46F-42EA-A996-243E07FEA4B2}"/>
    <hyperlink ref="V71" r:id="rId3" xr:uid="{D0382BBD-68CA-446F-AE90-5B37B5E8C4D2}"/>
    <hyperlink ref="V72" r:id="rId4" xr:uid="{D0540BD3-140A-40A3-A445-09787730B428}"/>
    <hyperlink ref="V5" r:id="rId5" xr:uid="{27D0C930-8D83-4109-9828-EC9CE569D806}"/>
    <hyperlink ref="V4" r:id="rId6" display="https://digital.nhs.uk/data-and-information/information-standards/information-standards-and-data-collections-including-extractions/publications-and-notifications/standards-and-collections/scci2035-genetic-testing-rates_x000a__x000a_https://digital.nhs.uk/about-nhs-digital/corporate-information-and-documents/directions-and-data-provision-notices/data-provision-notices-dpns/genetic-testing-rates-for-nhs-trusts-in-england-ukgtn-member-laboratories-data-provision-notice_x000a_" xr:uid="{46693FAB-6B3D-4CBA-817E-BE5280AE04E9}"/>
    <hyperlink ref="V6" r:id="rId7" xr:uid="{688FF988-941C-4145-921E-96652DB99561}"/>
    <hyperlink ref="V46" r:id="rId8" xr:uid="{6B7B31C9-4275-4A0A-B0BD-2D6E4F556A26}"/>
    <hyperlink ref="V11" r:id="rId9" xr:uid="{2837DBE7-F519-4ACE-9992-231BD3C50E2F}"/>
    <hyperlink ref="V12" r:id="rId10" xr:uid="{98E64BA1-E547-4C3A-A9E7-C4A8A36D4977}"/>
    <hyperlink ref="V70" r:id="rId11" xr:uid="{6F8E65BC-69EB-443F-A58E-92D41FC4F943}"/>
    <hyperlink ref="V66" r:id="rId12" xr:uid="{07E09DDD-6556-4F48-9D08-AAC6B8DDFFEA}"/>
    <hyperlink ref="V47" r:id="rId13" xr:uid="{4BA4A722-7F26-416B-856F-F12C1D8E820C}"/>
    <hyperlink ref="V48" r:id="rId14" xr:uid="{B838C0EB-1159-4F36-AB9E-1BEA1BF868C0}"/>
    <hyperlink ref="V18" r:id="rId15" xr:uid="{96F7544B-B7E4-407E-9A61-3448E3DF078F}"/>
    <hyperlink ref="V20" r:id="rId16" xr:uid="{64F90291-8EFA-496A-BC3F-79A6CA0E2A51}"/>
    <hyperlink ref="V28" r:id="rId17" xr:uid="{AFB2C8D4-3D34-45F1-B5F8-81AB752F0FC4}"/>
    <hyperlink ref="V29" r:id="rId18" xr:uid="{C8B308E4-C7A5-427D-94A3-B125330AB99E}"/>
    <hyperlink ref="V32" r:id="rId19" xr:uid="{04A39857-404B-4B24-AD5C-3E072EDD2C55}"/>
    <hyperlink ref="V31" r:id="rId20" xr:uid="{0B4CEDF6-6F22-4011-BEFD-552C120DD742}"/>
    <hyperlink ref="V33" r:id="rId21" xr:uid="{D11451F0-87E0-41D4-916D-D5DA5A80895E}"/>
    <hyperlink ref="V34" r:id="rId22" xr:uid="{AD54C2C7-AB3B-44FB-8959-E4581764CB35}"/>
    <hyperlink ref="V35:V42" r:id="rId23" display="https://digital.nhs.uk/services/health-and-social-care-network" xr:uid="{7EA23351-1F25-4034-B351-7FF59547C30E}"/>
    <hyperlink ref="V43" r:id="rId24" xr:uid="{701D630A-B3E9-4204-A4A3-9C5FBC60ADCF}"/>
    <hyperlink ref="V17" r:id="rId25" xr:uid="{0E3386C1-590E-4993-AB3B-5F2AAB4DCE6C}"/>
    <hyperlink ref="V23" r:id="rId26" xr:uid="{27C7B7AC-1A40-4CCA-867E-DA9A12B7C6D0}"/>
    <hyperlink ref="V30" r:id="rId27" location="section-5" xr:uid="{AD7608D8-0A60-490D-85C7-7B3F6FCF1385}"/>
    <hyperlink ref="V14" r:id="rId28" xr:uid="{D7F9C75C-44D3-4E41-A3E4-DBA95101BBC9}"/>
    <hyperlink ref="V15" r:id="rId29" xr:uid="{3EE25AD2-07D4-4A96-A0E4-6862AE9A77B7}"/>
    <hyperlink ref="V16" r:id="rId30" xr:uid="{F7EA91D9-11C2-4CBE-9DDD-87FBBDA09074}"/>
    <hyperlink ref="V7" r:id="rId31" xr:uid="{A7C73D76-B367-4881-9092-26E52CF65121}"/>
    <hyperlink ref="V9" r:id="rId32" location="section-6" xr:uid="{C89A7A14-4134-462C-8B3E-69D53877325F}"/>
    <hyperlink ref="V73" r:id="rId33" xr:uid="{8EA6EE3B-7AE1-405B-9A33-75FA02979C8D}"/>
    <hyperlink ref="V74" r:id="rId34" xr:uid="{4F94F5A2-8C61-45CC-864D-2B3E2E94205A}"/>
    <hyperlink ref="V77" r:id="rId35" xr:uid="{E390FFE1-1CA6-4E67-825F-4602A176617C}"/>
    <hyperlink ref="V78" r:id="rId36" xr:uid="{6994F14F-DE39-4835-A144-BA2B02914FD9}"/>
  </hyperlinks>
  <pageMargins left="0.25" right="0.25" top="0.75" bottom="0.75" header="0.3" footer="0.3"/>
  <pageSetup paperSize="8" scale="10" fitToHeight="0" orientation="landscape" r:id="rId37"/>
  <legacyDrawing r:id="rId3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4EEBD-E0E0-4FCD-B70F-BE92D3F59C69}">
  <dimension ref="A1:W114"/>
  <sheetViews>
    <sheetView workbookViewId="0" xr3:uid="{F009D19E-1869-51F9-A7C0-5C4281F352A4}">
      <selection activeCell="E20" sqref="E20"/>
    </sheetView>
  </sheetViews>
  <sheetFormatPr defaultRowHeight="15"/>
  <sheetData>
    <row r="1" spans="1:23" ht="100.9">
      <c r="A1" s="1" t="s">
        <v>1192</v>
      </c>
      <c r="B1" s="1" t="s">
        <v>32</v>
      </c>
      <c r="C1" s="1" t="s">
        <v>1193</v>
      </c>
      <c r="D1" s="1" t="s">
        <v>1194</v>
      </c>
      <c r="E1" s="1" t="s">
        <v>1195</v>
      </c>
      <c r="F1" s="1" t="s">
        <v>1196</v>
      </c>
      <c r="G1" s="3" t="s">
        <v>1197</v>
      </c>
      <c r="H1" s="1" t="s">
        <v>1198</v>
      </c>
      <c r="I1" s="1" t="s">
        <v>1199</v>
      </c>
      <c r="J1" s="1" t="s">
        <v>1200</v>
      </c>
      <c r="K1" s="2" t="s">
        <v>66</v>
      </c>
      <c r="L1" s="2" t="s">
        <v>67</v>
      </c>
      <c r="M1" s="2" t="s">
        <v>68</v>
      </c>
      <c r="N1" s="2" t="s">
        <v>69</v>
      </c>
      <c r="O1" s="2" t="s">
        <v>70</v>
      </c>
      <c r="P1" s="2" t="s">
        <v>71</v>
      </c>
      <c r="Q1" s="2" t="s">
        <v>72</v>
      </c>
      <c r="R1" s="2" t="s">
        <v>73</v>
      </c>
      <c r="S1" s="1" t="s">
        <v>74</v>
      </c>
      <c r="T1" s="1" t="s">
        <v>1201</v>
      </c>
      <c r="U1" s="1" t="s">
        <v>1756</v>
      </c>
      <c r="V1" s="4" t="s">
        <v>1757</v>
      </c>
      <c r="W1" s="4"/>
    </row>
    <row r="2" spans="1:23" ht="330">
      <c r="A2" s="5" t="s">
        <v>987</v>
      </c>
      <c r="B2" s="5" t="s">
        <v>988</v>
      </c>
      <c r="C2" s="5" t="s">
        <v>134</v>
      </c>
      <c r="D2" s="5" t="s">
        <v>990</v>
      </c>
      <c r="E2" s="7" t="s">
        <v>239</v>
      </c>
      <c r="F2" s="5" t="s">
        <v>240</v>
      </c>
      <c r="G2" s="9" t="s">
        <v>139</v>
      </c>
      <c r="H2" s="5" t="s">
        <v>139</v>
      </c>
      <c r="I2" s="7" t="s">
        <v>143</v>
      </c>
      <c r="J2" s="5" t="s">
        <v>991</v>
      </c>
      <c r="K2" s="5" t="b">
        <v>1</v>
      </c>
      <c r="L2" s="5" t="b">
        <v>1</v>
      </c>
      <c r="M2" s="5" t="b">
        <v>1</v>
      </c>
      <c r="N2" s="5" t="b">
        <v>0</v>
      </c>
      <c r="O2" s="5" t="b">
        <v>1</v>
      </c>
      <c r="P2" s="5" t="b">
        <v>0</v>
      </c>
      <c r="Q2" s="5" t="b">
        <v>1</v>
      </c>
      <c r="R2" s="5" t="b">
        <v>1</v>
      </c>
      <c r="S2" s="7" t="s">
        <v>142</v>
      </c>
      <c r="T2" s="5"/>
      <c r="U2" s="7" t="s">
        <v>139</v>
      </c>
      <c r="V2" s="5">
        <v>0</v>
      </c>
      <c r="W2" s="5"/>
    </row>
    <row r="3" spans="1:23" ht="409.6">
      <c r="A3" s="5" t="s">
        <v>1016</v>
      </c>
      <c r="B3" s="5" t="s">
        <v>1014</v>
      </c>
      <c r="C3" s="8" t="s">
        <v>134</v>
      </c>
      <c r="D3" s="7" t="s">
        <v>1018</v>
      </c>
      <c r="E3" s="7" t="s">
        <v>239</v>
      </c>
      <c r="F3" s="5" t="s">
        <v>240</v>
      </c>
      <c r="G3" s="9" t="s">
        <v>139</v>
      </c>
      <c r="H3" s="5" t="s">
        <v>139</v>
      </c>
      <c r="I3" s="7" t="s">
        <v>143</v>
      </c>
      <c r="J3" s="7" t="s">
        <v>593</v>
      </c>
      <c r="K3" s="5" t="b">
        <v>1</v>
      </c>
      <c r="L3" s="5" t="b">
        <v>1</v>
      </c>
      <c r="M3" s="5" t="b">
        <v>1</v>
      </c>
      <c r="N3" s="5" t="b">
        <v>0</v>
      </c>
      <c r="O3" s="5" t="b">
        <v>1</v>
      </c>
      <c r="P3" s="5" t="b">
        <v>0</v>
      </c>
      <c r="Q3" s="5" t="b">
        <v>1</v>
      </c>
      <c r="R3" s="5" t="b">
        <v>1</v>
      </c>
      <c r="S3" s="7" t="s">
        <v>142</v>
      </c>
      <c r="T3" s="7" t="s">
        <v>1019</v>
      </c>
      <c r="U3" s="7" t="s">
        <v>139</v>
      </c>
      <c r="V3" s="5">
        <v>0</v>
      </c>
      <c r="W3" s="5"/>
    </row>
    <row r="4" spans="1:23" ht="409.6">
      <c r="A4" s="5" t="s">
        <v>302</v>
      </c>
      <c r="B4" s="5" t="s">
        <v>299</v>
      </c>
      <c r="C4" s="5" t="s">
        <v>134</v>
      </c>
      <c r="D4" s="7" t="s">
        <v>303</v>
      </c>
      <c r="E4" s="15" t="s">
        <v>1215</v>
      </c>
      <c r="F4" s="5" t="s">
        <v>138</v>
      </c>
      <c r="G4" s="9" t="s">
        <v>139</v>
      </c>
      <c r="H4" s="5" t="s">
        <v>139</v>
      </c>
      <c r="I4" s="7" t="s">
        <v>285</v>
      </c>
      <c r="J4" s="7" t="s">
        <v>217</v>
      </c>
      <c r="K4" s="5" t="b">
        <v>1</v>
      </c>
      <c r="L4" s="5" t="b">
        <v>1</v>
      </c>
      <c r="M4" s="5" t="b">
        <v>1</v>
      </c>
      <c r="N4" s="5" t="b">
        <v>0</v>
      </c>
      <c r="O4" s="5" t="b">
        <v>1</v>
      </c>
      <c r="P4" s="5" t="b">
        <v>0</v>
      </c>
      <c r="Q4" s="5" t="b">
        <v>0</v>
      </c>
      <c r="R4" s="5" t="b">
        <v>0</v>
      </c>
      <c r="S4" s="7" t="s">
        <v>142</v>
      </c>
      <c r="T4" s="5" t="s">
        <v>304</v>
      </c>
      <c r="U4" s="7" t="s">
        <v>139</v>
      </c>
      <c r="V4" s="31" t="s">
        <v>1758</v>
      </c>
      <c r="W4" s="5" t="s">
        <v>1759</v>
      </c>
    </row>
    <row r="5" spans="1:23" ht="285">
      <c r="A5" s="26" t="s">
        <v>473</v>
      </c>
      <c r="B5" s="5" t="s">
        <v>470</v>
      </c>
      <c r="C5" s="5" t="s">
        <v>134</v>
      </c>
      <c r="D5" s="7" t="s">
        <v>474</v>
      </c>
      <c r="E5" s="7" t="s">
        <v>239</v>
      </c>
      <c r="F5" s="5" t="s">
        <v>240</v>
      </c>
      <c r="G5" s="9" t="s">
        <v>139</v>
      </c>
      <c r="H5" s="5" t="s">
        <v>139</v>
      </c>
      <c r="I5" s="7" t="s">
        <v>143</v>
      </c>
      <c r="J5" s="7" t="s">
        <v>217</v>
      </c>
      <c r="K5" s="5" t="b">
        <v>1</v>
      </c>
      <c r="L5" s="5" t="b">
        <v>1</v>
      </c>
      <c r="M5" s="5" t="b">
        <v>1</v>
      </c>
      <c r="N5" s="5" t="b">
        <v>0</v>
      </c>
      <c r="O5" s="5" t="b">
        <v>1</v>
      </c>
      <c r="P5" s="5" t="b">
        <v>0</v>
      </c>
      <c r="Q5" s="5" t="b">
        <v>1</v>
      </c>
      <c r="R5" s="5" t="b">
        <v>1</v>
      </c>
      <c r="S5" s="7" t="s">
        <v>142</v>
      </c>
      <c r="T5" s="5"/>
      <c r="U5" s="7" t="s">
        <v>139</v>
      </c>
      <c r="V5" s="34" t="s">
        <v>1760</v>
      </c>
      <c r="W5" s="5"/>
    </row>
    <row r="6" spans="1:23" ht="195">
      <c r="A6" s="5" t="s">
        <v>316</v>
      </c>
      <c r="B6" s="5" t="s">
        <v>314</v>
      </c>
      <c r="C6" s="5" t="s">
        <v>134</v>
      </c>
      <c r="D6" s="7" t="s">
        <v>318</v>
      </c>
      <c r="E6" s="7" t="s">
        <v>319</v>
      </c>
      <c r="F6" s="5" t="s">
        <v>138</v>
      </c>
      <c r="G6" s="8" t="s">
        <v>132</v>
      </c>
      <c r="H6" s="5" t="s">
        <v>139</v>
      </c>
      <c r="I6" s="7" t="s">
        <v>285</v>
      </c>
      <c r="J6" s="7" t="s">
        <v>263</v>
      </c>
      <c r="K6" s="5" t="b">
        <v>1</v>
      </c>
      <c r="L6" s="5" t="b">
        <v>1</v>
      </c>
      <c r="M6" s="5" t="b">
        <v>1</v>
      </c>
      <c r="N6" s="5" t="b">
        <v>0</v>
      </c>
      <c r="O6" s="5" t="b">
        <v>1</v>
      </c>
      <c r="P6" s="5" t="b">
        <v>0</v>
      </c>
      <c r="Q6" s="5" t="b">
        <v>0</v>
      </c>
      <c r="R6" s="5" t="b">
        <v>0</v>
      </c>
      <c r="S6" s="7" t="s">
        <v>142</v>
      </c>
      <c r="T6" s="5" t="s">
        <v>320</v>
      </c>
      <c r="U6" s="7" t="s">
        <v>139</v>
      </c>
      <c r="V6" s="31" t="s">
        <v>321</v>
      </c>
      <c r="W6" s="5" t="s">
        <v>1761</v>
      </c>
    </row>
    <row r="7" spans="1:23" ht="409.6">
      <c r="A7" s="26" t="s">
        <v>696</v>
      </c>
      <c r="B7" s="5" t="s">
        <v>692</v>
      </c>
      <c r="C7" s="5" t="s">
        <v>134</v>
      </c>
      <c r="D7" s="7" t="s">
        <v>1762</v>
      </c>
      <c r="E7" s="15" t="s">
        <v>1215</v>
      </c>
      <c r="F7" s="5" t="s">
        <v>138</v>
      </c>
      <c r="G7" s="8" t="s">
        <v>132</v>
      </c>
      <c r="H7" s="5" t="s">
        <v>139</v>
      </c>
      <c r="I7" s="7" t="s">
        <v>699</v>
      </c>
      <c r="J7" s="7" t="s">
        <v>700</v>
      </c>
      <c r="K7" s="5" t="b">
        <v>1</v>
      </c>
      <c r="L7" s="5" t="b">
        <v>1</v>
      </c>
      <c r="M7" s="5" t="b">
        <v>1</v>
      </c>
      <c r="N7" s="5" t="b">
        <v>0</v>
      </c>
      <c r="O7" s="5" t="b">
        <v>1</v>
      </c>
      <c r="P7" s="5" t="b">
        <v>0</v>
      </c>
      <c r="Q7" s="5" t="b">
        <v>0</v>
      </c>
      <c r="R7" s="5" t="b">
        <v>0</v>
      </c>
      <c r="S7" s="7" t="s">
        <v>1763</v>
      </c>
      <c r="T7" s="7" t="s">
        <v>166</v>
      </c>
      <c r="U7" s="7" t="s">
        <v>139</v>
      </c>
      <c r="V7" s="34" t="s">
        <v>702</v>
      </c>
      <c r="W7" s="5"/>
    </row>
    <row r="8" spans="1:23" ht="345">
      <c r="A8" s="5" t="s">
        <v>236</v>
      </c>
      <c r="B8" s="5" t="s">
        <v>231</v>
      </c>
      <c r="C8" s="5" t="s">
        <v>134</v>
      </c>
      <c r="D8" s="7" t="s">
        <v>238</v>
      </c>
      <c r="E8" s="7" t="s">
        <v>239</v>
      </c>
      <c r="F8" s="5" t="s">
        <v>240</v>
      </c>
      <c r="G8" s="9" t="s">
        <v>139</v>
      </c>
      <c r="H8" s="5" t="s">
        <v>139</v>
      </c>
      <c r="I8" s="7" t="s">
        <v>143</v>
      </c>
      <c r="J8" s="8" t="s">
        <v>241</v>
      </c>
      <c r="K8" s="5" t="b">
        <v>1</v>
      </c>
      <c r="L8" s="5" t="b">
        <v>1</v>
      </c>
      <c r="M8" s="5" t="b">
        <v>1</v>
      </c>
      <c r="N8" s="5" t="b">
        <v>0</v>
      </c>
      <c r="O8" s="5" t="b">
        <v>1</v>
      </c>
      <c r="P8" s="5" t="b">
        <v>0</v>
      </c>
      <c r="Q8" s="5" t="b">
        <v>1</v>
      </c>
      <c r="R8" s="5" t="b">
        <v>1</v>
      </c>
      <c r="S8" s="7" t="s">
        <v>142</v>
      </c>
      <c r="T8" s="5"/>
      <c r="U8" s="7" t="s">
        <v>139</v>
      </c>
      <c r="V8" s="5">
        <v>0</v>
      </c>
      <c r="W8" s="5"/>
    </row>
    <row r="9" spans="1:23" ht="409.6">
      <c r="A9" s="26" t="s">
        <v>458</v>
      </c>
      <c r="B9" s="5" t="s">
        <v>455</v>
      </c>
      <c r="C9" s="5" t="s">
        <v>432</v>
      </c>
      <c r="D9" s="7" t="s">
        <v>459</v>
      </c>
      <c r="E9" s="15" t="s">
        <v>1215</v>
      </c>
      <c r="F9" s="5" t="s">
        <v>138</v>
      </c>
      <c r="G9" s="8" t="s">
        <v>132</v>
      </c>
      <c r="H9" s="5" t="s">
        <v>139</v>
      </c>
      <c r="I9" s="7" t="s">
        <v>460</v>
      </c>
      <c r="J9" s="5" t="s">
        <v>1764</v>
      </c>
      <c r="K9" s="5" t="b">
        <v>1</v>
      </c>
      <c r="L9" s="5" t="b">
        <v>1</v>
      </c>
      <c r="M9" s="5" t="b">
        <v>1</v>
      </c>
      <c r="N9" s="5" t="b">
        <v>0</v>
      </c>
      <c r="O9" s="5" t="b">
        <v>1</v>
      </c>
      <c r="P9" s="5" t="b">
        <v>0</v>
      </c>
      <c r="Q9" s="5" t="b">
        <v>0</v>
      </c>
      <c r="R9" s="5" t="b">
        <v>0</v>
      </c>
      <c r="S9" s="7" t="s">
        <v>142</v>
      </c>
      <c r="T9" s="5" t="s">
        <v>453</v>
      </c>
      <c r="U9" s="7" t="s">
        <v>461</v>
      </c>
      <c r="V9" s="34" t="s">
        <v>462</v>
      </c>
      <c r="W9" s="5"/>
    </row>
    <row r="10" spans="1:23" ht="165">
      <c r="A10" s="5" t="s">
        <v>1004</v>
      </c>
      <c r="B10" s="5" t="s">
        <v>1002</v>
      </c>
      <c r="C10" s="8" t="s">
        <v>134</v>
      </c>
      <c r="D10" s="14" t="s">
        <v>1006</v>
      </c>
      <c r="E10" s="7" t="s">
        <v>239</v>
      </c>
      <c r="F10" s="5" t="s">
        <v>240</v>
      </c>
      <c r="G10" s="9" t="s">
        <v>139</v>
      </c>
      <c r="H10" s="5" t="s">
        <v>139</v>
      </c>
      <c r="I10" s="7" t="s">
        <v>143</v>
      </c>
      <c r="J10" s="7" t="s">
        <v>286</v>
      </c>
      <c r="K10" s="5" t="b">
        <v>1</v>
      </c>
      <c r="L10" s="5" t="b">
        <v>1</v>
      </c>
      <c r="M10" s="5" t="b">
        <v>1</v>
      </c>
      <c r="N10" s="5" t="b">
        <v>0</v>
      </c>
      <c r="O10" s="5" t="b">
        <v>1</v>
      </c>
      <c r="P10" s="5" t="b">
        <v>0</v>
      </c>
      <c r="Q10" s="5" t="b">
        <v>1</v>
      </c>
      <c r="R10" s="5" t="b">
        <v>1</v>
      </c>
      <c r="S10" s="7" t="s">
        <v>142</v>
      </c>
      <c r="T10" s="5"/>
      <c r="U10" s="7" t="s">
        <v>139</v>
      </c>
      <c r="V10" s="5">
        <v>0</v>
      </c>
      <c r="W10" s="5"/>
    </row>
    <row r="11" spans="1:23" ht="409.6">
      <c r="A11" s="26" t="s">
        <v>351</v>
      </c>
      <c r="B11" s="5" t="s">
        <v>348</v>
      </c>
      <c r="C11" s="5" t="s">
        <v>134</v>
      </c>
      <c r="D11" s="7" t="s">
        <v>353</v>
      </c>
      <c r="E11" s="15" t="s">
        <v>1358</v>
      </c>
      <c r="F11" s="5" t="s">
        <v>138</v>
      </c>
      <c r="G11" s="8" t="s">
        <v>139</v>
      </c>
      <c r="H11" s="5" t="s">
        <v>139</v>
      </c>
      <c r="I11" s="7" t="s">
        <v>354</v>
      </c>
      <c r="J11" s="7" t="s">
        <v>286</v>
      </c>
      <c r="K11" s="5" t="b">
        <v>1</v>
      </c>
      <c r="L11" s="5" t="b">
        <v>1</v>
      </c>
      <c r="M11" s="5" t="b">
        <v>1</v>
      </c>
      <c r="N11" s="5" t="b">
        <v>0</v>
      </c>
      <c r="O11" s="5" t="b">
        <v>1</v>
      </c>
      <c r="P11" s="5" t="b">
        <v>0</v>
      </c>
      <c r="Q11" s="5" t="b">
        <v>0</v>
      </c>
      <c r="R11" s="5" t="b">
        <v>0</v>
      </c>
      <c r="S11" s="7" t="s">
        <v>142</v>
      </c>
      <c r="T11" s="7" t="s">
        <v>355</v>
      </c>
      <c r="U11" s="7" t="s">
        <v>139</v>
      </c>
      <c r="V11" s="34" t="s">
        <v>356</v>
      </c>
      <c r="W11" s="5"/>
    </row>
    <row r="12" spans="1:23" ht="409.6">
      <c r="A12" s="26" t="s">
        <v>1765</v>
      </c>
      <c r="B12" s="5" t="s">
        <v>178</v>
      </c>
      <c r="C12" s="7" t="s">
        <v>134</v>
      </c>
      <c r="D12" s="13" t="s">
        <v>1766</v>
      </c>
      <c r="E12" s="15" t="s">
        <v>1358</v>
      </c>
      <c r="F12" s="5" t="s">
        <v>138</v>
      </c>
      <c r="G12" s="9" t="s">
        <v>139</v>
      </c>
      <c r="H12" s="5" t="s">
        <v>139</v>
      </c>
      <c r="I12" s="7" t="s">
        <v>183</v>
      </c>
      <c r="J12" s="7" t="s">
        <v>184</v>
      </c>
      <c r="K12" s="5" t="b">
        <v>1</v>
      </c>
      <c r="L12" s="5" t="b">
        <v>1</v>
      </c>
      <c r="M12" s="5" t="b">
        <v>1</v>
      </c>
      <c r="N12" s="5" t="b">
        <v>0</v>
      </c>
      <c r="O12" s="5" t="b">
        <v>1</v>
      </c>
      <c r="P12" s="5" t="b">
        <v>0</v>
      </c>
      <c r="Q12" s="5" t="b">
        <v>0</v>
      </c>
      <c r="R12" s="5" t="b">
        <v>0</v>
      </c>
      <c r="S12" s="7" t="s">
        <v>142</v>
      </c>
      <c r="T12" s="7" t="s">
        <v>166</v>
      </c>
      <c r="U12" s="7" t="s">
        <v>139</v>
      </c>
      <c r="V12" s="33" t="s">
        <v>185</v>
      </c>
      <c r="W12" s="5"/>
    </row>
    <row r="13" spans="1:23" ht="345">
      <c r="A13" s="5" t="s">
        <v>444</v>
      </c>
      <c r="B13" s="5" t="s">
        <v>441</v>
      </c>
      <c r="C13" s="5" t="s">
        <v>134</v>
      </c>
      <c r="D13" s="7" t="s">
        <v>445</v>
      </c>
      <c r="E13" s="7" t="s">
        <v>239</v>
      </c>
      <c r="F13" s="5" t="s">
        <v>240</v>
      </c>
      <c r="G13" s="9" t="s">
        <v>139</v>
      </c>
      <c r="H13" s="5" t="s">
        <v>139</v>
      </c>
      <c r="I13" s="7" t="s">
        <v>143</v>
      </c>
      <c r="J13" s="7" t="s">
        <v>446</v>
      </c>
      <c r="K13" s="5" t="b">
        <v>1</v>
      </c>
      <c r="L13" s="5" t="b">
        <v>1</v>
      </c>
      <c r="M13" s="5" t="b">
        <v>1</v>
      </c>
      <c r="N13" s="5" t="b">
        <v>0</v>
      </c>
      <c r="O13" s="5" t="b">
        <v>1</v>
      </c>
      <c r="P13" s="5" t="b">
        <v>0</v>
      </c>
      <c r="Q13" s="5" t="b">
        <v>1</v>
      </c>
      <c r="R13" s="5" t="b">
        <v>1</v>
      </c>
      <c r="S13" s="7" t="s">
        <v>142</v>
      </c>
      <c r="T13" s="5"/>
      <c r="U13" s="7" t="s">
        <v>139</v>
      </c>
      <c r="V13" s="5">
        <v>0</v>
      </c>
      <c r="W13" s="5"/>
    </row>
    <row r="14" spans="1:23" ht="165">
      <c r="A14" s="26" t="s">
        <v>400</v>
      </c>
      <c r="B14" s="5" t="s">
        <v>395</v>
      </c>
      <c r="C14" s="5" t="s">
        <v>134</v>
      </c>
      <c r="D14" s="7" t="s">
        <v>401</v>
      </c>
      <c r="E14" s="7" t="s">
        <v>239</v>
      </c>
      <c r="F14" s="5" t="s">
        <v>240</v>
      </c>
      <c r="G14" s="9" t="s">
        <v>139</v>
      </c>
      <c r="H14" s="5" t="s">
        <v>139</v>
      </c>
      <c r="I14" s="7" t="s">
        <v>402</v>
      </c>
      <c r="J14" s="7" t="s">
        <v>403</v>
      </c>
      <c r="K14" s="5" t="b">
        <v>1</v>
      </c>
      <c r="L14" s="5" t="b">
        <v>1</v>
      </c>
      <c r="M14" s="5" t="b">
        <v>1</v>
      </c>
      <c r="N14" s="5" t="b">
        <v>0</v>
      </c>
      <c r="O14" s="5" t="b">
        <v>1</v>
      </c>
      <c r="P14" s="5" t="b">
        <v>0</v>
      </c>
      <c r="Q14" s="5" t="b">
        <v>1</v>
      </c>
      <c r="R14" s="5" t="b">
        <v>1</v>
      </c>
      <c r="S14" s="11" t="s">
        <v>404</v>
      </c>
      <c r="T14" s="5"/>
      <c r="U14" s="7" t="s">
        <v>139</v>
      </c>
      <c r="V14" s="34" t="s">
        <v>405</v>
      </c>
      <c r="W14" s="5"/>
    </row>
    <row r="15" spans="1:23" ht="240">
      <c r="A15" s="26" t="s">
        <v>779</v>
      </c>
      <c r="B15" s="5" t="s">
        <v>776</v>
      </c>
      <c r="C15" s="5" t="s">
        <v>134</v>
      </c>
      <c r="D15" s="7" t="s">
        <v>780</v>
      </c>
      <c r="E15" s="7" t="s">
        <v>239</v>
      </c>
      <c r="F15" s="5" t="s">
        <v>240</v>
      </c>
      <c r="G15" s="9" t="s">
        <v>139</v>
      </c>
      <c r="H15" s="5" t="s">
        <v>139</v>
      </c>
      <c r="I15" s="7" t="s">
        <v>402</v>
      </c>
      <c r="J15" s="7" t="s">
        <v>403</v>
      </c>
      <c r="K15" s="5" t="b">
        <v>1</v>
      </c>
      <c r="L15" s="5" t="b">
        <v>1</v>
      </c>
      <c r="M15" s="5" t="b">
        <v>1</v>
      </c>
      <c r="N15" s="5" t="b">
        <v>0</v>
      </c>
      <c r="O15" s="5" t="b">
        <v>1</v>
      </c>
      <c r="P15" s="5" t="b">
        <v>0</v>
      </c>
      <c r="Q15" s="5" t="b">
        <v>1</v>
      </c>
      <c r="R15" s="5" t="b">
        <v>1</v>
      </c>
      <c r="S15" s="11" t="s">
        <v>404</v>
      </c>
      <c r="T15" s="5"/>
      <c r="U15" s="7" t="s">
        <v>139</v>
      </c>
      <c r="V15" s="34" t="s">
        <v>405</v>
      </c>
      <c r="W15" s="5"/>
    </row>
    <row r="16" spans="1:23" ht="165">
      <c r="A16" s="26" t="s">
        <v>787</v>
      </c>
      <c r="B16" s="5" t="s">
        <v>784</v>
      </c>
      <c r="C16" s="5" t="s">
        <v>134</v>
      </c>
      <c r="D16" s="13" t="s">
        <v>789</v>
      </c>
      <c r="E16" s="7" t="s">
        <v>239</v>
      </c>
      <c r="F16" s="5" t="s">
        <v>240</v>
      </c>
      <c r="G16" s="9" t="s">
        <v>139</v>
      </c>
      <c r="H16" s="5" t="s">
        <v>139</v>
      </c>
      <c r="I16" s="7" t="s">
        <v>402</v>
      </c>
      <c r="J16" s="7" t="s">
        <v>403</v>
      </c>
      <c r="K16" s="5" t="b">
        <v>1</v>
      </c>
      <c r="L16" s="5" t="b">
        <v>1</v>
      </c>
      <c r="M16" s="5" t="b">
        <v>1</v>
      </c>
      <c r="N16" s="5" t="b">
        <v>0</v>
      </c>
      <c r="O16" s="5" t="b">
        <v>1</v>
      </c>
      <c r="P16" s="5" t="b">
        <v>0</v>
      </c>
      <c r="Q16" s="5" t="b">
        <v>1</v>
      </c>
      <c r="R16" s="5" t="b">
        <v>1</v>
      </c>
      <c r="S16" s="11" t="s">
        <v>404</v>
      </c>
      <c r="T16" s="5"/>
      <c r="U16" s="7" t="s">
        <v>139</v>
      </c>
      <c r="V16" s="34" t="s">
        <v>405</v>
      </c>
      <c r="W16" s="5"/>
    </row>
    <row r="17" spans="1:23" ht="315.60000000000002">
      <c r="A17" s="26" t="s">
        <v>559</v>
      </c>
      <c r="B17" s="5" t="s">
        <v>555</v>
      </c>
      <c r="C17" s="5" t="s">
        <v>134</v>
      </c>
      <c r="D17" s="7" t="s">
        <v>560</v>
      </c>
      <c r="E17" s="15" t="s">
        <v>1358</v>
      </c>
      <c r="F17" s="5" t="s">
        <v>138</v>
      </c>
      <c r="G17" s="9" t="s">
        <v>139</v>
      </c>
      <c r="H17" s="7" t="s">
        <v>489</v>
      </c>
      <c r="I17" s="5" t="s">
        <v>561</v>
      </c>
      <c r="J17" s="8" t="s">
        <v>241</v>
      </c>
      <c r="K17" s="5" t="b">
        <v>1</v>
      </c>
      <c r="L17" s="5" t="b">
        <v>1</v>
      </c>
      <c r="M17" s="5" t="b">
        <v>1</v>
      </c>
      <c r="N17" s="5" t="b">
        <v>0</v>
      </c>
      <c r="O17" s="5" t="b">
        <v>1</v>
      </c>
      <c r="P17" s="5" t="b">
        <v>0</v>
      </c>
      <c r="Q17" s="5" t="b">
        <v>0</v>
      </c>
      <c r="R17" s="5" t="b">
        <v>0</v>
      </c>
      <c r="S17" s="7" t="s">
        <v>142</v>
      </c>
      <c r="T17" s="5"/>
      <c r="U17" s="7" t="s">
        <v>139</v>
      </c>
      <c r="V17" s="34" t="s">
        <v>1767</v>
      </c>
      <c r="W17" s="5"/>
    </row>
    <row r="18" spans="1:23" ht="409.6">
      <c r="A18" s="26" t="s">
        <v>133</v>
      </c>
      <c r="B18" s="5" t="s">
        <v>125</v>
      </c>
      <c r="C18" s="5" t="s">
        <v>134</v>
      </c>
      <c r="D18" s="7" t="s">
        <v>136</v>
      </c>
      <c r="E18" s="15" t="s">
        <v>1215</v>
      </c>
      <c r="F18" s="5" t="s">
        <v>138</v>
      </c>
      <c r="G18" s="8" t="s">
        <v>132</v>
      </c>
      <c r="H18" s="7" t="s">
        <v>139</v>
      </c>
      <c r="I18" s="7" t="s">
        <v>140</v>
      </c>
      <c r="J18" s="7" t="s">
        <v>141</v>
      </c>
      <c r="K18" s="5" t="b">
        <v>1</v>
      </c>
      <c r="L18" s="5" t="b">
        <v>1</v>
      </c>
      <c r="M18" s="5" t="b">
        <v>1</v>
      </c>
      <c r="N18" s="5" t="b">
        <v>0</v>
      </c>
      <c r="O18" s="5" t="b">
        <v>1</v>
      </c>
      <c r="P18" s="5" t="b">
        <v>0</v>
      </c>
      <c r="Q18" s="5" t="b">
        <v>0</v>
      </c>
      <c r="R18" s="5" t="b">
        <v>0</v>
      </c>
      <c r="S18" s="7" t="s">
        <v>142</v>
      </c>
      <c r="T18" s="7" t="s">
        <v>122</v>
      </c>
      <c r="U18" s="7" t="s">
        <v>139</v>
      </c>
      <c r="V18" s="34" t="s">
        <v>129</v>
      </c>
      <c r="W18" s="5"/>
    </row>
    <row r="19" spans="1:23" ht="409.6">
      <c r="A19" s="26" t="s">
        <v>1165</v>
      </c>
      <c r="B19" s="5" t="s">
        <v>1162</v>
      </c>
      <c r="C19" s="5" t="s">
        <v>134</v>
      </c>
      <c r="D19" s="7" t="s">
        <v>1167</v>
      </c>
      <c r="E19" s="7" t="s">
        <v>239</v>
      </c>
      <c r="F19" s="5" t="s">
        <v>240</v>
      </c>
      <c r="G19" s="8" t="s">
        <v>132</v>
      </c>
      <c r="H19" s="7" t="s">
        <v>1168</v>
      </c>
      <c r="I19" s="7" t="s">
        <v>143</v>
      </c>
      <c r="J19" s="7" t="s">
        <v>1169</v>
      </c>
      <c r="K19" s="5" t="b">
        <v>1</v>
      </c>
      <c r="L19" s="5" t="b">
        <v>1</v>
      </c>
      <c r="M19" s="5" t="b">
        <v>1</v>
      </c>
      <c r="N19" s="5" t="b">
        <v>0</v>
      </c>
      <c r="O19" s="5" t="b">
        <v>1</v>
      </c>
      <c r="P19" s="5" t="b">
        <v>0</v>
      </c>
      <c r="Q19" s="5" t="b">
        <v>1</v>
      </c>
      <c r="R19" s="5" t="b">
        <v>1</v>
      </c>
      <c r="S19" s="7" t="s">
        <v>142</v>
      </c>
      <c r="T19" s="7" t="s">
        <v>1170</v>
      </c>
      <c r="U19" s="7" t="s">
        <v>139</v>
      </c>
      <c r="V19" s="34" t="s">
        <v>1768</v>
      </c>
      <c r="W19" s="5"/>
    </row>
    <row r="20" spans="1:23" ht="240.6">
      <c r="A20" s="5" t="s">
        <v>675</v>
      </c>
      <c r="B20" s="5" t="s">
        <v>676</v>
      </c>
      <c r="C20" s="5" t="s">
        <v>161</v>
      </c>
      <c r="D20" s="7" t="s">
        <v>678</v>
      </c>
      <c r="E20" s="15" t="s">
        <v>1215</v>
      </c>
      <c r="F20" s="5" t="s">
        <v>138</v>
      </c>
      <c r="G20" s="8" t="s">
        <v>132</v>
      </c>
      <c r="H20" s="5" t="s">
        <v>139</v>
      </c>
      <c r="I20" s="7" t="s">
        <v>143</v>
      </c>
      <c r="J20" s="7" t="s">
        <v>263</v>
      </c>
      <c r="K20" s="5" t="b">
        <v>1</v>
      </c>
      <c r="L20" s="5" t="b">
        <v>1</v>
      </c>
      <c r="M20" s="5" t="b">
        <v>1</v>
      </c>
      <c r="N20" s="5" t="b">
        <v>0</v>
      </c>
      <c r="O20" s="5" t="b">
        <v>1</v>
      </c>
      <c r="P20" s="5" t="b">
        <v>0</v>
      </c>
      <c r="Q20" s="5" t="b">
        <v>0</v>
      </c>
      <c r="R20" s="5" t="b">
        <v>0</v>
      </c>
      <c r="S20" s="7" t="s">
        <v>218</v>
      </c>
      <c r="T20" s="7" t="s">
        <v>166</v>
      </c>
      <c r="U20" s="7" t="s">
        <v>139</v>
      </c>
      <c r="V20" s="34" t="s">
        <v>679</v>
      </c>
      <c r="W20" s="5"/>
    </row>
    <row r="21" spans="1:23" ht="409.6">
      <c r="A21" s="5" t="s">
        <v>1769</v>
      </c>
      <c r="B21" s="5" t="s">
        <v>428</v>
      </c>
      <c r="C21" s="5" t="s">
        <v>432</v>
      </c>
      <c r="D21" s="7" t="s">
        <v>433</v>
      </c>
      <c r="E21" s="15" t="s">
        <v>1358</v>
      </c>
      <c r="F21" s="5" t="s">
        <v>138</v>
      </c>
      <c r="G21" s="9" t="s">
        <v>139</v>
      </c>
      <c r="H21" s="5" t="s">
        <v>139</v>
      </c>
      <c r="I21" s="7" t="s">
        <v>143</v>
      </c>
      <c r="J21" s="7" t="s">
        <v>263</v>
      </c>
      <c r="K21" s="5" t="b">
        <v>1</v>
      </c>
      <c r="L21" s="5" t="b">
        <v>1</v>
      </c>
      <c r="M21" s="5" t="b">
        <v>1</v>
      </c>
      <c r="N21" s="5" t="b">
        <v>0</v>
      </c>
      <c r="O21" s="5" t="b">
        <v>1</v>
      </c>
      <c r="P21" s="5" t="b">
        <v>0</v>
      </c>
      <c r="Q21" s="5" t="b">
        <v>0</v>
      </c>
      <c r="R21" s="5" t="b">
        <v>0</v>
      </c>
      <c r="S21" s="7" t="s">
        <v>142</v>
      </c>
      <c r="T21" s="7" t="s">
        <v>432</v>
      </c>
      <c r="U21" s="7" t="s">
        <v>139</v>
      </c>
      <c r="V21" s="9">
        <v>0</v>
      </c>
      <c r="W21" s="5"/>
    </row>
    <row r="22" spans="1:23" ht="345">
      <c r="A22" s="5" t="s">
        <v>720</v>
      </c>
      <c r="B22" s="5" t="s">
        <v>717</v>
      </c>
      <c r="C22" s="5" t="s">
        <v>134</v>
      </c>
      <c r="D22" s="7" t="s">
        <v>722</v>
      </c>
      <c r="E22" s="7" t="s">
        <v>723</v>
      </c>
      <c r="F22" s="5" t="s">
        <v>240</v>
      </c>
      <c r="G22" s="9" t="s">
        <v>139</v>
      </c>
      <c r="H22" s="7" t="s">
        <v>489</v>
      </c>
      <c r="I22" s="7" t="s">
        <v>143</v>
      </c>
      <c r="J22" s="7" t="s">
        <v>263</v>
      </c>
      <c r="K22" s="5" t="b">
        <v>1</v>
      </c>
      <c r="L22" s="5" t="b">
        <v>1</v>
      </c>
      <c r="M22" s="5" t="b">
        <v>1</v>
      </c>
      <c r="N22" s="5" t="b">
        <v>0</v>
      </c>
      <c r="O22" s="5" t="b">
        <v>1</v>
      </c>
      <c r="P22" s="5" t="b">
        <v>0</v>
      </c>
      <c r="Q22" s="5" t="b">
        <v>1</v>
      </c>
      <c r="R22" s="5" t="b">
        <v>1</v>
      </c>
      <c r="S22" s="11" t="s">
        <v>404</v>
      </c>
      <c r="T22" s="7" t="s">
        <v>724</v>
      </c>
      <c r="U22" s="7" t="s">
        <v>139</v>
      </c>
      <c r="V22" s="9">
        <v>0</v>
      </c>
      <c r="W22" s="5"/>
    </row>
    <row r="23" spans="1:23" ht="405">
      <c r="A23" s="26" t="s">
        <v>1186</v>
      </c>
      <c r="B23" s="5" t="s">
        <v>1181</v>
      </c>
      <c r="C23" s="5" t="s">
        <v>134</v>
      </c>
      <c r="D23" s="7" t="s">
        <v>1187</v>
      </c>
      <c r="E23" s="7" t="s">
        <v>1188</v>
      </c>
      <c r="F23" s="5" t="s">
        <v>1188</v>
      </c>
      <c r="G23" s="9" t="s">
        <v>139</v>
      </c>
      <c r="H23" s="7" t="s">
        <v>1189</v>
      </c>
      <c r="I23" s="7" t="s">
        <v>143</v>
      </c>
      <c r="J23" s="7" t="s">
        <v>1190</v>
      </c>
      <c r="K23" s="5" t="b">
        <v>1</v>
      </c>
      <c r="L23" s="5" t="b">
        <v>1</v>
      </c>
      <c r="M23" s="5" t="b">
        <v>1</v>
      </c>
      <c r="N23" s="5" t="b">
        <v>1</v>
      </c>
      <c r="O23" s="5" t="b">
        <v>1</v>
      </c>
      <c r="P23" s="5" t="b">
        <v>1</v>
      </c>
      <c r="Q23" s="5" t="b">
        <v>0</v>
      </c>
      <c r="R23" s="5" t="b">
        <v>0</v>
      </c>
      <c r="S23" s="7" t="s">
        <v>1191</v>
      </c>
      <c r="T23" s="5"/>
      <c r="U23" s="7" t="s">
        <v>139</v>
      </c>
      <c r="V23" s="34" t="s">
        <v>1770</v>
      </c>
      <c r="W23" s="5"/>
    </row>
    <row r="24" spans="1:23" ht="120.6">
      <c r="A24" s="6" t="s">
        <v>1066</v>
      </c>
      <c r="B24" s="5" t="s">
        <v>1063</v>
      </c>
      <c r="C24" s="5" t="s">
        <v>134</v>
      </c>
      <c r="D24" s="14" t="s">
        <v>1068</v>
      </c>
      <c r="E24" s="15" t="s">
        <v>1215</v>
      </c>
      <c r="F24" s="5" t="s">
        <v>138</v>
      </c>
      <c r="G24" s="9" t="s">
        <v>139</v>
      </c>
      <c r="H24" s="5" t="s">
        <v>139</v>
      </c>
      <c r="I24" s="5"/>
      <c r="J24" s="7" t="s">
        <v>286</v>
      </c>
      <c r="K24" s="5" t="b">
        <v>1</v>
      </c>
      <c r="L24" s="5" t="b">
        <v>1</v>
      </c>
      <c r="M24" s="5" t="b">
        <v>1</v>
      </c>
      <c r="N24" s="5" t="b">
        <v>0</v>
      </c>
      <c r="O24" s="5" t="b">
        <v>1</v>
      </c>
      <c r="P24" s="5" t="b">
        <v>0</v>
      </c>
      <c r="Q24" s="5" t="b">
        <v>0</v>
      </c>
      <c r="R24" s="5" t="b">
        <v>0</v>
      </c>
      <c r="S24" s="7" t="s">
        <v>142</v>
      </c>
      <c r="T24" s="7" t="s">
        <v>143</v>
      </c>
      <c r="U24" s="7" t="s">
        <v>139</v>
      </c>
      <c r="V24" s="9">
        <v>0</v>
      </c>
      <c r="W24" s="5"/>
    </row>
    <row r="25" spans="1:23" ht="409.6">
      <c r="A25" s="6" t="s">
        <v>1149</v>
      </c>
      <c r="B25" s="5" t="s">
        <v>1147</v>
      </c>
      <c r="C25" s="5" t="s">
        <v>134</v>
      </c>
      <c r="D25" s="7" t="s">
        <v>1151</v>
      </c>
      <c r="E25" s="7" t="s">
        <v>239</v>
      </c>
      <c r="F25" s="5" t="s">
        <v>240</v>
      </c>
      <c r="G25" s="9" t="s">
        <v>139</v>
      </c>
      <c r="H25" s="5" t="s">
        <v>139</v>
      </c>
      <c r="I25" s="7" t="s">
        <v>143</v>
      </c>
      <c r="J25" s="7" t="s">
        <v>1152</v>
      </c>
      <c r="K25" s="5" t="b">
        <v>1</v>
      </c>
      <c r="L25" s="5" t="b">
        <v>1</v>
      </c>
      <c r="M25" s="5" t="b">
        <v>1</v>
      </c>
      <c r="N25" s="5" t="b">
        <v>0</v>
      </c>
      <c r="O25" s="5" t="b">
        <v>1</v>
      </c>
      <c r="P25" s="5" t="b">
        <v>0</v>
      </c>
      <c r="Q25" s="5" t="b">
        <v>1</v>
      </c>
      <c r="R25" s="5" t="b">
        <v>1</v>
      </c>
      <c r="S25" s="7" t="s">
        <v>142</v>
      </c>
      <c r="T25" s="5"/>
      <c r="U25" s="7" t="s">
        <v>139</v>
      </c>
      <c r="V25" s="9">
        <v>0</v>
      </c>
      <c r="W25" s="5"/>
    </row>
    <row r="26" spans="1:23" ht="285">
      <c r="A26" s="5" t="s">
        <v>745</v>
      </c>
      <c r="B26" s="5" t="s">
        <v>743</v>
      </c>
      <c r="C26" s="5" t="s">
        <v>134</v>
      </c>
      <c r="D26" s="7" t="s">
        <v>746</v>
      </c>
      <c r="E26" s="7" t="s">
        <v>239</v>
      </c>
      <c r="F26" s="5" t="s">
        <v>240</v>
      </c>
      <c r="G26" s="9" t="s">
        <v>139</v>
      </c>
      <c r="H26" s="5" t="s">
        <v>139</v>
      </c>
      <c r="I26" s="5" t="s">
        <v>123</v>
      </c>
      <c r="J26" s="7" t="s">
        <v>263</v>
      </c>
      <c r="K26" s="5" t="b">
        <v>1</v>
      </c>
      <c r="L26" s="5" t="b">
        <v>1</v>
      </c>
      <c r="M26" s="5" t="b">
        <v>1</v>
      </c>
      <c r="N26" s="5" t="b">
        <v>0</v>
      </c>
      <c r="O26" s="5" t="b">
        <v>1</v>
      </c>
      <c r="P26" s="5" t="b">
        <v>0</v>
      </c>
      <c r="Q26" s="5" t="b">
        <v>1</v>
      </c>
      <c r="R26" s="5" t="b">
        <v>1</v>
      </c>
      <c r="S26" s="7" t="s">
        <v>142</v>
      </c>
      <c r="T26" s="5"/>
      <c r="U26" s="7" t="s">
        <v>139</v>
      </c>
      <c r="V26" s="9">
        <v>0</v>
      </c>
      <c r="W26" s="5"/>
    </row>
    <row r="27" spans="1:23" ht="345.6">
      <c r="A27" s="5" t="s">
        <v>527</v>
      </c>
      <c r="B27" s="5" t="s">
        <v>524</v>
      </c>
      <c r="C27" s="5" t="s">
        <v>486</v>
      </c>
      <c r="D27" s="7" t="s">
        <v>528</v>
      </c>
      <c r="E27" s="15" t="s">
        <v>1215</v>
      </c>
      <c r="F27" s="5" t="s">
        <v>138</v>
      </c>
      <c r="G27" s="8" t="s">
        <v>132</v>
      </c>
      <c r="H27" s="5" t="s">
        <v>139</v>
      </c>
      <c r="I27" s="5"/>
      <c r="J27" s="7" t="s">
        <v>201</v>
      </c>
      <c r="K27" s="5" t="b">
        <v>1</v>
      </c>
      <c r="L27" s="5" t="b">
        <v>1</v>
      </c>
      <c r="M27" s="5" t="b">
        <v>1</v>
      </c>
      <c r="N27" s="5" t="b">
        <v>0</v>
      </c>
      <c r="O27" s="5" t="b">
        <v>1</v>
      </c>
      <c r="P27" s="5" t="b">
        <v>0</v>
      </c>
      <c r="Q27" s="5" t="b">
        <v>0</v>
      </c>
      <c r="R27" s="5" t="b">
        <v>0</v>
      </c>
      <c r="S27" s="7" t="s">
        <v>142</v>
      </c>
      <c r="T27" s="5" t="s">
        <v>529</v>
      </c>
      <c r="U27" s="7" t="s">
        <v>139</v>
      </c>
      <c r="V27" s="9">
        <v>0</v>
      </c>
      <c r="W27" s="5"/>
    </row>
    <row r="28" spans="1:23" ht="409.6">
      <c r="A28" s="26" t="s">
        <v>198</v>
      </c>
      <c r="B28" s="5" t="s">
        <v>195</v>
      </c>
      <c r="C28" s="5" t="s">
        <v>161</v>
      </c>
      <c r="D28" s="7" t="s">
        <v>200</v>
      </c>
      <c r="E28" s="15" t="s">
        <v>1358</v>
      </c>
      <c r="F28" s="5" t="s">
        <v>138</v>
      </c>
      <c r="G28" s="10" t="s">
        <v>139</v>
      </c>
      <c r="H28" s="5" t="s">
        <v>139</v>
      </c>
      <c r="I28" s="7" t="s">
        <v>163</v>
      </c>
      <c r="J28" s="7" t="s">
        <v>201</v>
      </c>
      <c r="K28" s="5" t="b">
        <v>1</v>
      </c>
      <c r="L28" s="5" t="b">
        <v>1</v>
      </c>
      <c r="M28" s="5" t="b">
        <v>1</v>
      </c>
      <c r="N28" s="5" t="b">
        <v>0</v>
      </c>
      <c r="O28" s="5" t="b">
        <v>1</v>
      </c>
      <c r="P28" s="5" t="b">
        <v>0</v>
      </c>
      <c r="Q28" s="5" t="b">
        <v>0</v>
      </c>
      <c r="R28" s="5" t="b">
        <v>0</v>
      </c>
      <c r="S28" s="7" t="s">
        <v>142</v>
      </c>
      <c r="T28" s="7" t="s">
        <v>166</v>
      </c>
      <c r="U28" s="7" t="s">
        <v>139</v>
      </c>
      <c r="V28" s="34" t="s">
        <v>202</v>
      </c>
      <c r="W28" s="5"/>
    </row>
    <row r="29" spans="1:23" ht="409.6">
      <c r="A29" s="5" t="s">
        <v>282</v>
      </c>
      <c r="B29" s="5" t="s">
        <v>279</v>
      </c>
      <c r="C29" s="5" t="s">
        <v>134</v>
      </c>
      <c r="D29" s="7" t="s">
        <v>284</v>
      </c>
      <c r="E29" s="15" t="s">
        <v>1215</v>
      </c>
      <c r="F29" s="5" t="s">
        <v>138</v>
      </c>
      <c r="G29" s="8" t="s">
        <v>132</v>
      </c>
      <c r="H29" s="5" t="s">
        <v>139</v>
      </c>
      <c r="I29" s="7" t="s">
        <v>285</v>
      </c>
      <c r="J29" s="7" t="s">
        <v>286</v>
      </c>
      <c r="K29" s="5" t="b">
        <v>1</v>
      </c>
      <c r="L29" s="5" t="b">
        <v>1</v>
      </c>
      <c r="M29" s="5" t="b">
        <v>1</v>
      </c>
      <c r="N29" s="5" t="b">
        <v>0</v>
      </c>
      <c r="O29" s="5" t="b">
        <v>1</v>
      </c>
      <c r="P29" s="5" t="b">
        <v>0</v>
      </c>
      <c r="Q29" s="5" t="b">
        <v>0</v>
      </c>
      <c r="R29" s="5" t="b">
        <v>0</v>
      </c>
      <c r="S29" s="7" t="s">
        <v>142</v>
      </c>
      <c r="T29" s="5" t="s">
        <v>277</v>
      </c>
      <c r="U29" s="7" t="s">
        <v>139</v>
      </c>
      <c r="V29" s="35" t="s">
        <v>287</v>
      </c>
      <c r="W29" s="5" t="s">
        <v>1761</v>
      </c>
    </row>
    <row r="30" spans="1:23" ht="409.6">
      <c r="A30" s="26" t="s">
        <v>577</v>
      </c>
      <c r="B30" s="5" t="s">
        <v>574</v>
      </c>
      <c r="C30" s="5" t="s">
        <v>134</v>
      </c>
      <c r="D30" s="7" t="s">
        <v>578</v>
      </c>
      <c r="E30" s="7" t="s">
        <v>319</v>
      </c>
      <c r="F30" s="5" t="s">
        <v>138</v>
      </c>
      <c r="G30" s="9" t="s">
        <v>139</v>
      </c>
      <c r="H30" s="5" t="s">
        <v>139</v>
      </c>
      <c r="I30" s="7" t="s">
        <v>143</v>
      </c>
      <c r="J30" s="7" t="s">
        <v>286</v>
      </c>
      <c r="K30" s="5" t="b">
        <v>1</v>
      </c>
      <c r="L30" s="5" t="b">
        <v>1</v>
      </c>
      <c r="M30" s="5" t="b">
        <v>1</v>
      </c>
      <c r="N30" s="5" t="b">
        <v>0</v>
      </c>
      <c r="O30" s="5" t="b">
        <v>1</v>
      </c>
      <c r="P30" s="5" t="b">
        <v>0</v>
      </c>
      <c r="Q30" s="5" t="b">
        <v>0</v>
      </c>
      <c r="R30" s="5" t="b">
        <v>0</v>
      </c>
      <c r="S30" s="11" t="s">
        <v>404</v>
      </c>
      <c r="T30" s="5"/>
      <c r="U30" s="7" t="s">
        <v>579</v>
      </c>
      <c r="V30" s="34" t="s">
        <v>1771</v>
      </c>
      <c r="W30" s="5"/>
    </row>
    <row r="31" spans="1:23" ht="409.6">
      <c r="A31" s="26" t="s">
        <v>1772</v>
      </c>
      <c r="B31" s="5" t="s">
        <v>627</v>
      </c>
      <c r="C31" s="5" t="s">
        <v>134</v>
      </c>
      <c r="D31" s="7" t="s">
        <v>631</v>
      </c>
      <c r="E31" s="15" t="s">
        <v>1215</v>
      </c>
      <c r="F31" s="5" t="s">
        <v>138</v>
      </c>
      <c r="G31" s="9" t="s">
        <v>139</v>
      </c>
      <c r="H31" s="5" t="s">
        <v>139</v>
      </c>
      <c r="I31" s="7" t="s">
        <v>632</v>
      </c>
      <c r="J31" s="7" t="s">
        <v>263</v>
      </c>
      <c r="K31" s="5" t="b">
        <v>1</v>
      </c>
      <c r="L31" s="5" t="b">
        <v>1</v>
      </c>
      <c r="M31" s="5" t="b">
        <v>1</v>
      </c>
      <c r="N31" s="5" t="b">
        <v>0</v>
      </c>
      <c r="O31" s="5" t="b">
        <v>1</v>
      </c>
      <c r="P31" s="5" t="b">
        <v>0</v>
      </c>
      <c r="Q31" s="5" t="b">
        <v>0</v>
      </c>
      <c r="R31" s="5" t="b">
        <v>0</v>
      </c>
      <c r="S31" s="7" t="s">
        <v>142</v>
      </c>
      <c r="T31" s="5"/>
      <c r="U31" s="7" t="s">
        <v>139</v>
      </c>
      <c r="V31" s="34" t="s">
        <v>633</v>
      </c>
      <c r="W31" s="5"/>
    </row>
    <row r="32" spans="1:23" ht="180.6">
      <c r="A32" s="26" t="s">
        <v>213</v>
      </c>
      <c r="B32" s="5" t="s">
        <v>211</v>
      </c>
      <c r="C32" s="5" t="s">
        <v>134</v>
      </c>
      <c r="D32" s="7" t="s">
        <v>215</v>
      </c>
      <c r="E32" s="15" t="s">
        <v>1358</v>
      </c>
      <c r="F32" s="5" t="s">
        <v>138</v>
      </c>
      <c r="G32" s="8" t="s">
        <v>139</v>
      </c>
      <c r="H32" s="5" t="s">
        <v>139</v>
      </c>
      <c r="I32" s="7" t="s">
        <v>216</v>
      </c>
      <c r="J32" s="7" t="s">
        <v>217</v>
      </c>
      <c r="K32" s="5" t="b">
        <v>1</v>
      </c>
      <c r="L32" s="5" t="b">
        <v>1</v>
      </c>
      <c r="M32" s="5" t="b">
        <v>1</v>
      </c>
      <c r="N32" s="5" t="b">
        <v>0</v>
      </c>
      <c r="O32" s="5" t="b">
        <v>1</v>
      </c>
      <c r="P32" s="5" t="b">
        <v>0</v>
      </c>
      <c r="Q32" s="5" t="b">
        <v>0</v>
      </c>
      <c r="R32" s="5" t="b">
        <v>0</v>
      </c>
      <c r="S32" s="7" t="s">
        <v>218</v>
      </c>
      <c r="T32" s="7" t="s">
        <v>166</v>
      </c>
      <c r="U32" s="7" t="s">
        <v>139</v>
      </c>
      <c r="V32" s="34" t="s">
        <v>219</v>
      </c>
      <c r="W32" s="5"/>
    </row>
    <row r="33" spans="1:23" ht="409.6">
      <c r="A33" s="5" t="s">
        <v>259</v>
      </c>
      <c r="B33" s="5" t="s">
        <v>256</v>
      </c>
      <c r="C33" s="5" t="s">
        <v>134</v>
      </c>
      <c r="D33" s="7" t="s">
        <v>261</v>
      </c>
      <c r="E33" s="15" t="s">
        <v>1215</v>
      </c>
      <c r="F33" s="5" t="s">
        <v>138</v>
      </c>
      <c r="G33" s="8" t="s">
        <v>132</v>
      </c>
      <c r="H33" s="5" t="s">
        <v>139</v>
      </c>
      <c r="I33" s="7" t="s">
        <v>1773</v>
      </c>
      <c r="J33" s="7" t="s">
        <v>263</v>
      </c>
      <c r="K33" s="5" t="b">
        <v>1</v>
      </c>
      <c r="L33" s="5" t="b">
        <v>1</v>
      </c>
      <c r="M33" s="5" t="b">
        <v>1</v>
      </c>
      <c r="N33" s="5" t="b">
        <v>0</v>
      </c>
      <c r="O33" s="5" t="b">
        <v>1</v>
      </c>
      <c r="P33" s="5" t="b">
        <v>0</v>
      </c>
      <c r="Q33" s="5" t="b">
        <v>0</v>
      </c>
      <c r="R33" s="5" t="b">
        <v>0</v>
      </c>
      <c r="S33" s="7" t="s">
        <v>264</v>
      </c>
      <c r="T33" s="7" t="s">
        <v>265</v>
      </c>
      <c r="U33" s="7" t="s">
        <v>139</v>
      </c>
      <c r="V33" s="35" t="s">
        <v>266</v>
      </c>
      <c r="W33" s="5" t="s">
        <v>1761</v>
      </c>
    </row>
    <row r="34" spans="1:23" ht="330.6">
      <c r="A34" s="26" t="s">
        <v>1774</v>
      </c>
      <c r="B34" s="5" t="s">
        <v>937</v>
      </c>
      <c r="C34" s="5" t="s">
        <v>134</v>
      </c>
      <c r="D34" s="14" t="s">
        <v>940</v>
      </c>
      <c r="E34" s="15" t="s">
        <v>1215</v>
      </c>
      <c r="F34" s="5" t="s">
        <v>138</v>
      </c>
      <c r="G34" s="9" t="s">
        <v>139</v>
      </c>
      <c r="H34" s="5" t="s">
        <v>139</v>
      </c>
      <c r="I34" s="7" t="s">
        <v>632</v>
      </c>
      <c r="J34" s="8" t="s">
        <v>241</v>
      </c>
      <c r="K34" s="5" t="b">
        <v>1</v>
      </c>
      <c r="L34" s="5" t="b">
        <v>1</v>
      </c>
      <c r="M34" s="5" t="b">
        <v>1</v>
      </c>
      <c r="N34" s="5" t="b">
        <v>0</v>
      </c>
      <c r="O34" s="5" t="b">
        <v>1</v>
      </c>
      <c r="P34" s="5" t="b">
        <v>0</v>
      </c>
      <c r="Q34" s="5" t="b">
        <v>0</v>
      </c>
      <c r="R34" s="5" t="b">
        <v>0</v>
      </c>
      <c r="S34" s="7" t="s">
        <v>142</v>
      </c>
      <c r="T34" s="7" t="s">
        <v>616</v>
      </c>
      <c r="U34" s="7" t="s">
        <v>139</v>
      </c>
      <c r="V34" s="34" t="s">
        <v>633</v>
      </c>
      <c r="W34" s="5"/>
    </row>
    <row r="35" spans="1:23" ht="195.6">
      <c r="A35" s="26" t="s">
        <v>952</v>
      </c>
      <c r="B35" s="5" t="s">
        <v>949</v>
      </c>
      <c r="C35" s="5" t="s">
        <v>134</v>
      </c>
      <c r="D35" s="14" t="s">
        <v>954</v>
      </c>
      <c r="E35" s="15" t="s">
        <v>1358</v>
      </c>
      <c r="F35" s="5" t="s">
        <v>138</v>
      </c>
      <c r="G35" s="9" t="s">
        <v>139</v>
      </c>
      <c r="H35" s="5" t="s">
        <v>139</v>
      </c>
      <c r="I35" s="7" t="s">
        <v>632</v>
      </c>
      <c r="J35" s="7" t="s">
        <v>286</v>
      </c>
      <c r="K35" s="5" t="b">
        <v>1</v>
      </c>
      <c r="L35" s="5" t="b">
        <v>1</v>
      </c>
      <c r="M35" s="5" t="b">
        <v>1</v>
      </c>
      <c r="N35" s="5" t="b">
        <v>0</v>
      </c>
      <c r="O35" s="5" t="b">
        <v>1</v>
      </c>
      <c r="P35" s="5" t="b">
        <v>0</v>
      </c>
      <c r="Q35" s="5" t="b">
        <v>0</v>
      </c>
      <c r="R35" s="5" t="b">
        <v>0</v>
      </c>
      <c r="S35" s="7" t="s">
        <v>142</v>
      </c>
      <c r="T35" s="7" t="s">
        <v>616</v>
      </c>
      <c r="U35" s="7" t="s">
        <v>139</v>
      </c>
      <c r="V35" s="34" t="s">
        <v>633</v>
      </c>
      <c r="W35" s="5"/>
    </row>
    <row r="36" spans="1:23" ht="330.6">
      <c r="A36" s="26" t="s">
        <v>980</v>
      </c>
      <c r="B36" s="5" t="s">
        <v>977</v>
      </c>
      <c r="C36" s="5" t="s">
        <v>134</v>
      </c>
      <c r="D36" s="14" t="s">
        <v>982</v>
      </c>
      <c r="E36" s="15" t="s">
        <v>1215</v>
      </c>
      <c r="F36" s="5" t="s">
        <v>138</v>
      </c>
      <c r="G36" s="9" t="s">
        <v>139</v>
      </c>
      <c r="H36" s="5" t="s">
        <v>139</v>
      </c>
      <c r="I36" s="7" t="s">
        <v>632</v>
      </c>
      <c r="J36" s="7" t="s">
        <v>286</v>
      </c>
      <c r="K36" s="5" t="b">
        <v>1</v>
      </c>
      <c r="L36" s="5" t="b">
        <v>1</v>
      </c>
      <c r="M36" s="5" t="b">
        <v>1</v>
      </c>
      <c r="N36" s="5" t="b">
        <v>0</v>
      </c>
      <c r="O36" s="5" t="b">
        <v>1</v>
      </c>
      <c r="P36" s="5" t="b">
        <v>0</v>
      </c>
      <c r="Q36" s="5" t="b">
        <v>0</v>
      </c>
      <c r="R36" s="5" t="b">
        <v>0</v>
      </c>
      <c r="S36" s="7" t="s">
        <v>142</v>
      </c>
      <c r="T36" s="7" t="s">
        <v>616</v>
      </c>
      <c r="U36" s="7" t="s">
        <v>139</v>
      </c>
      <c r="V36" s="34" t="s">
        <v>633</v>
      </c>
      <c r="W36" s="5"/>
    </row>
    <row r="37" spans="1:23" ht="165.6">
      <c r="A37" s="26" t="s">
        <v>908</v>
      </c>
      <c r="B37" s="5" t="s">
        <v>906</v>
      </c>
      <c r="C37" s="5" t="s">
        <v>134</v>
      </c>
      <c r="D37" s="14" t="s">
        <v>910</v>
      </c>
      <c r="E37" s="15" t="s">
        <v>1215</v>
      </c>
      <c r="F37" s="5" t="s">
        <v>138</v>
      </c>
      <c r="G37" s="8" t="s">
        <v>132</v>
      </c>
      <c r="H37" s="5" t="s">
        <v>139</v>
      </c>
      <c r="I37" s="7" t="s">
        <v>143</v>
      </c>
      <c r="J37" s="7" t="s">
        <v>911</v>
      </c>
      <c r="K37" s="5" t="b">
        <v>1</v>
      </c>
      <c r="L37" s="5" t="b">
        <v>1</v>
      </c>
      <c r="M37" s="5" t="b">
        <v>1</v>
      </c>
      <c r="N37" s="5" t="b">
        <v>0</v>
      </c>
      <c r="O37" s="5" t="b">
        <v>1</v>
      </c>
      <c r="P37" s="5" t="b">
        <v>0</v>
      </c>
      <c r="Q37" s="5" t="b">
        <v>0</v>
      </c>
      <c r="R37" s="5" t="b">
        <v>0</v>
      </c>
      <c r="S37" s="7" t="s">
        <v>142</v>
      </c>
      <c r="T37" s="7" t="s">
        <v>332</v>
      </c>
      <c r="U37" s="7" t="s">
        <v>139</v>
      </c>
      <c r="V37" s="34" t="s">
        <v>633</v>
      </c>
      <c r="W37" s="5"/>
    </row>
    <row r="38" spans="1:23" ht="409.6">
      <c r="A38" s="26" t="s">
        <v>843</v>
      </c>
      <c r="B38" s="5" t="s">
        <v>840</v>
      </c>
      <c r="C38" s="5" t="s">
        <v>134</v>
      </c>
      <c r="D38" s="7" t="s">
        <v>844</v>
      </c>
      <c r="E38" s="15" t="s">
        <v>1215</v>
      </c>
      <c r="F38" s="5" t="s">
        <v>138</v>
      </c>
      <c r="G38" s="9" t="s">
        <v>139</v>
      </c>
      <c r="H38" s="5" t="s">
        <v>139</v>
      </c>
      <c r="I38" s="7" t="s">
        <v>143</v>
      </c>
      <c r="J38" s="7" t="s">
        <v>547</v>
      </c>
      <c r="K38" s="5" t="b">
        <v>1</v>
      </c>
      <c r="L38" s="5" t="b">
        <v>1</v>
      </c>
      <c r="M38" s="5" t="b">
        <v>1</v>
      </c>
      <c r="N38" s="5" t="b">
        <v>0</v>
      </c>
      <c r="O38" s="5" t="b">
        <v>1</v>
      </c>
      <c r="P38" s="5" t="b">
        <v>0</v>
      </c>
      <c r="Q38" s="5" t="b">
        <v>0</v>
      </c>
      <c r="R38" s="5" t="b">
        <v>0</v>
      </c>
      <c r="S38" s="7" t="s">
        <v>142</v>
      </c>
      <c r="T38" s="5"/>
      <c r="U38" s="7" t="s">
        <v>139</v>
      </c>
      <c r="V38" s="34" t="s">
        <v>633</v>
      </c>
      <c r="W38" s="5"/>
    </row>
    <row r="39" spans="1:23" ht="409.6">
      <c r="A39" s="26" t="s">
        <v>771</v>
      </c>
      <c r="B39" s="5" t="s">
        <v>769</v>
      </c>
      <c r="C39" s="5" t="s">
        <v>134</v>
      </c>
      <c r="D39" s="7" t="s">
        <v>760</v>
      </c>
      <c r="E39" s="15" t="s">
        <v>1215</v>
      </c>
      <c r="F39" s="5" t="s">
        <v>138</v>
      </c>
      <c r="G39" s="9" t="s">
        <v>139</v>
      </c>
      <c r="H39" s="5" t="s">
        <v>139</v>
      </c>
      <c r="I39" s="7" t="s">
        <v>143</v>
      </c>
      <c r="J39" s="7" t="s">
        <v>403</v>
      </c>
      <c r="K39" s="5" t="b">
        <v>1</v>
      </c>
      <c r="L39" s="5" t="b">
        <v>1</v>
      </c>
      <c r="M39" s="5" t="b">
        <v>1</v>
      </c>
      <c r="N39" s="5" t="b">
        <v>0</v>
      </c>
      <c r="O39" s="5" t="b">
        <v>1</v>
      </c>
      <c r="P39" s="5" t="b">
        <v>0</v>
      </c>
      <c r="Q39" s="5" t="b">
        <v>0</v>
      </c>
      <c r="R39" s="5" t="b">
        <v>0</v>
      </c>
      <c r="S39" s="7" t="s">
        <v>142</v>
      </c>
      <c r="T39" s="5"/>
      <c r="U39" s="7" t="s">
        <v>139</v>
      </c>
      <c r="V39" s="34" t="s">
        <v>633</v>
      </c>
      <c r="W39" s="5"/>
    </row>
    <row r="40" spans="1:23" ht="409.6">
      <c r="A40" s="26" t="s">
        <v>1775</v>
      </c>
      <c r="B40" s="5" t="s">
        <v>923</v>
      </c>
      <c r="C40" s="5" t="s">
        <v>134</v>
      </c>
      <c r="D40" s="7" t="s">
        <v>927</v>
      </c>
      <c r="E40" s="15" t="s">
        <v>1215</v>
      </c>
      <c r="F40" s="5" t="s">
        <v>138</v>
      </c>
      <c r="G40" s="9" t="s">
        <v>139</v>
      </c>
      <c r="H40" s="7" t="s">
        <v>928</v>
      </c>
      <c r="I40" s="7" t="s">
        <v>632</v>
      </c>
      <c r="J40" s="7" t="s">
        <v>201</v>
      </c>
      <c r="K40" s="5" t="b">
        <v>1</v>
      </c>
      <c r="L40" s="5" t="b">
        <v>1</v>
      </c>
      <c r="M40" s="5" t="b">
        <v>1</v>
      </c>
      <c r="N40" s="5" t="b">
        <v>0</v>
      </c>
      <c r="O40" s="5" t="b">
        <v>1</v>
      </c>
      <c r="P40" s="5" t="b">
        <v>0</v>
      </c>
      <c r="Q40" s="5" t="b">
        <v>0</v>
      </c>
      <c r="R40" s="5" t="b">
        <v>0</v>
      </c>
      <c r="S40" s="7" t="s">
        <v>142</v>
      </c>
      <c r="T40" s="7" t="s">
        <v>616</v>
      </c>
      <c r="U40" s="7" t="s">
        <v>139</v>
      </c>
      <c r="V40" s="34" t="s">
        <v>633</v>
      </c>
      <c r="W40" s="5"/>
    </row>
    <row r="41" spans="1:23" ht="409.6">
      <c r="A41" s="26" t="s">
        <v>736</v>
      </c>
      <c r="B41" s="5" t="s">
        <v>734</v>
      </c>
      <c r="C41" s="5" t="s">
        <v>134</v>
      </c>
      <c r="D41" s="7" t="s">
        <v>737</v>
      </c>
      <c r="E41" s="15" t="s">
        <v>1215</v>
      </c>
      <c r="F41" s="5" t="s">
        <v>138</v>
      </c>
      <c r="G41" s="9" t="s">
        <v>139</v>
      </c>
      <c r="H41" s="5" t="s">
        <v>139</v>
      </c>
      <c r="I41" s="7" t="s">
        <v>143</v>
      </c>
      <c r="J41" s="7" t="s">
        <v>547</v>
      </c>
      <c r="K41" s="5" t="b">
        <v>1</v>
      </c>
      <c r="L41" s="5" t="b">
        <v>1</v>
      </c>
      <c r="M41" s="5" t="b">
        <v>1</v>
      </c>
      <c r="N41" s="5" t="b">
        <v>0</v>
      </c>
      <c r="O41" s="5" t="b">
        <v>1</v>
      </c>
      <c r="P41" s="5" t="b">
        <v>0</v>
      </c>
      <c r="Q41" s="5" t="b">
        <v>0</v>
      </c>
      <c r="R41" s="5" t="b">
        <v>0</v>
      </c>
      <c r="S41" s="11" t="s">
        <v>404</v>
      </c>
      <c r="T41" s="5"/>
      <c r="U41" s="7" t="s">
        <v>139</v>
      </c>
      <c r="V41" s="34" t="s">
        <v>633</v>
      </c>
      <c r="W41" s="5"/>
    </row>
    <row r="42" spans="1:23" ht="195.6">
      <c r="A42" s="26" t="s">
        <v>965</v>
      </c>
      <c r="B42" s="5" t="s">
        <v>963</v>
      </c>
      <c r="C42" s="5" t="s">
        <v>134</v>
      </c>
      <c r="D42" s="14" t="s">
        <v>967</v>
      </c>
      <c r="E42" s="15" t="s">
        <v>1215</v>
      </c>
      <c r="F42" s="5" t="s">
        <v>138</v>
      </c>
      <c r="G42" s="9" t="s">
        <v>139</v>
      </c>
      <c r="H42" s="5" t="s">
        <v>139</v>
      </c>
      <c r="I42" s="7" t="s">
        <v>632</v>
      </c>
      <c r="J42" s="7" t="s">
        <v>263</v>
      </c>
      <c r="K42" s="5" t="b">
        <v>1</v>
      </c>
      <c r="L42" s="5" t="b">
        <v>1</v>
      </c>
      <c r="M42" s="5" t="b">
        <v>1</v>
      </c>
      <c r="N42" s="5" t="b">
        <v>0</v>
      </c>
      <c r="O42" s="5" t="b">
        <v>1</v>
      </c>
      <c r="P42" s="5" t="b">
        <v>0</v>
      </c>
      <c r="Q42" s="5" t="b">
        <v>0</v>
      </c>
      <c r="R42" s="5" t="b">
        <v>0</v>
      </c>
      <c r="S42" s="7" t="s">
        <v>142</v>
      </c>
      <c r="T42" s="7" t="s">
        <v>968</v>
      </c>
      <c r="U42" s="7" t="s">
        <v>139</v>
      </c>
      <c r="V42" s="34" t="s">
        <v>633</v>
      </c>
      <c r="W42" s="5"/>
    </row>
    <row r="43" spans="1:23" ht="360.6">
      <c r="A43" s="26" t="s">
        <v>1031</v>
      </c>
      <c r="B43" s="5" t="s">
        <v>1029</v>
      </c>
      <c r="C43" s="5" t="s">
        <v>1032</v>
      </c>
      <c r="D43" s="7" t="s">
        <v>1033</v>
      </c>
      <c r="E43" s="15" t="s">
        <v>1215</v>
      </c>
      <c r="F43" s="5" t="s">
        <v>138</v>
      </c>
      <c r="G43" s="8" t="s">
        <v>132</v>
      </c>
      <c r="H43" s="5" t="s">
        <v>139</v>
      </c>
      <c r="I43" s="7" t="s">
        <v>143</v>
      </c>
      <c r="J43" s="7" t="s">
        <v>263</v>
      </c>
      <c r="K43" s="5" t="b">
        <v>1</v>
      </c>
      <c r="L43" s="5" t="b">
        <v>1</v>
      </c>
      <c r="M43" s="5" t="b">
        <v>1</v>
      </c>
      <c r="N43" s="5" t="b">
        <v>0</v>
      </c>
      <c r="O43" s="5" t="b">
        <v>1</v>
      </c>
      <c r="P43" s="5" t="b">
        <v>0</v>
      </c>
      <c r="Q43" s="5" t="b">
        <v>0</v>
      </c>
      <c r="R43" s="5" t="b">
        <v>0</v>
      </c>
      <c r="S43" s="7" t="s">
        <v>142</v>
      </c>
      <c r="T43" s="7" t="s">
        <v>166</v>
      </c>
      <c r="U43" s="7" t="s">
        <v>139</v>
      </c>
      <c r="V43" s="34" t="s">
        <v>1034</v>
      </c>
      <c r="W43" s="5"/>
    </row>
    <row r="44" spans="1:23" ht="165">
      <c r="A44" s="5" t="s">
        <v>611</v>
      </c>
      <c r="B44" s="5" t="s">
        <v>609</v>
      </c>
      <c r="C44" s="5" t="s">
        <v>134</v>
      </c>
      <c r="D44" s="7" t="s">
        <v>613</v>
      </c>
      <c r="E44" s="7" t="s">
        <v>239</v>
      </c>
      <c r="F44" s="5" t="s">
        <v>240</v>
      </c>
      <c r="G44" s="9" t="s">
        <v>139</v>
      </c>
      <c r="H44" s="5" t="s">
        <v>139</v>
      </c>
      <c r="I44" s="7" t="s">
        <v>614</v>
      </c>
      <c r="J44" s="7" t="s">
        <v>615</v>
      </c>
      <c r="K44" s="5" t="b">
        <v>1</v>
      </c>
      <c r="L44" s="5" t="b">
        <v>1</v>
      </c>
      <c r="M44" s="5" t="b">
        <v>1</v>
      </c>
      <c r="N44" s="5" t="b">
        <v>0</v>
      </c>
      <c r="O44" s="5" t="b">
        <v>1</v>
      </c>
      <c r="P44" s="5" t="b">
        <v>0</v>
      </c>
      <c r="Q44" s="5" t="b">
        <v>1</v>
      </c>
      <c r="R44" s="5" t="b">
        <v>1</v>
      </c>
      <c r="S44" s="7" t="s">
        <v>142</v>
      </c>
      <c r="T44" s="7" t="s">
        <v>616</v>
      </c>
      <c r="U44" s="7" t="s">
        <v>139</v>
      </c>
      <c r="V44" s="9">
        <v>0</v>
      </c>
      <c r="W44" s="5"/>
    </row>
    <row r="45" spans="1:23" ht="409.6">
      <c r="A45" s="5" t="s">
        <v>1095</v>
      </c>
      <c r="B45" s="5" t="s">
        <v>1092</v>
      </c>
      <c r="C45" s="5" t="s">
        <v>134</v>
      </c>
      <c r="D45" s="14" t="s">
        <v>1096</v>
      </c>
      <c r="E45" s="7" t="s">
        <v>239</v>
      </c>
      <c r="F45" s="5" t="s">
        <v>240</v>
      </c>
      <c r="G45" s="9" t="s">
        <v>139</v>
      </c>
      <c r="H45" s="5" t="s">
        <v>139</v>
      </c>
      <c r="I45" s="5" t="s">
        <v>1087</v>
      </c>
      <c r="J45" s="7" t="s">
        <v>263</v>
      </c>
      <c r="K45" s="5" t="b">
        <v>1</v>
      </c>
      <c r="L45" s="5" t="b">
        <v>1</v>
      </c>
      <c r="M45" s="5" t="b">
        <v>1</v>
      </c>
      <c r="N45" s="5" t="b">
        <v>0</v>
      </c>
      <c r="O45" s="5" t="b">
        <v>1</v>
      </c>
      <c r="P45" s="5" t="b">
        <v>0</v>
      </c>
      <c r="Q45" s="5" t="b">
        <v>1</v>
      </c>
      <c r="R45" s="5" t="b">
        <v>1</v>
      </c>
      <c r="S45" s="7" t="s">
        <v>142</v>
      </c>
      <c r="T45" s="5"/>
      <c r="U45" s="7" t="s">
        <v>139</v>
      </c>
      <c r="V45" s="5">
        <v>0</v>
      </c>
      <c r="W45" s="5"/>
    </row>
    <row r="46" spans="1:23" ht="255">
      <c r="A46" s="26" t="s">
        <v>485</v>
      </c>
      <c r="B46" s="5" t="s">
        <v>483</v>
      </c>
      <c r="C46" s="5" t="s">
        <v>486</v>
      </c>
      <c r="D46" s="7" t="s">
        <v>487</v>
      </c>
      <c r="E46" s="5" t="s">
        <v>488</v>
      </c>
      <c r="F46" s="5" t="s">
        <v>138</v>
      </c>
      <c r="G46" s="9" t="s">
        <v>139</v>
      </c>
      <c r="H46" s="7" t="s">
        <v>489</v>
      </c>
      <c r="I46" s="7" t="s">
        <v>143</v>
      </c>
      <c r="J46" s="8" t="s">
        <v>241</v>
      </c>
      <c r="K46" s="5" t="b">
        <v>1</v>
      </c>
      <c r="L46" s="5" t="b">
        <v>1</v>
      </c>
      <c r="M46" s="5" t="b">
        <v>1</v>
      </c>
      <c r="N46" s="5" t="b">
        <v>0</v>
      </c>
      <c r="O46" s="5" t="b">
        <v>1</v>
      </c>
      <c r="P46" s="5" t="b">
        <v>0</v>
      </c>
      <c r="Q46" s="5" t="b">
        <v>0</v>
      </c>
      <c r="R46" s="5" t="b">
        <v>0</v>
      </c>
      <c r="S46" s="7" t="s">
        <v>142</v>
      </c>
      <c r="T46" s="5"/>
      <c r="U46" s="7" t="s">
        <v>139</v>
      </c>
      <c r="V46" s="33" t="s">
        <v>490</v>
      </c>
      <c r="W46" s="5"/>
    </row>
    <row r="47" spans="1:23" ht="409.6">
      <c r="A47" s="26" t="s">
        <v>759</v>
      </c>
      <c r="B47" s="5" t="s">
        <v>756</v>
      </c>
      <c r="C47" s="5" t="s">
        <v>134</v>
      </c>
      <c r="D47" s="7" t="s">
        <v>760</v>
      </c>
      <c r="E47" s="15" t="s">
        <v>1215</v>
      </c>
      <c r="F47" s="5" t="s">
        <v>138</v>
      </c>
      <c r="G47" s="9" t="s">
        <v>139</v>
      </c>
      <c r="H47" s="5" t="s">
        <v>139</v>
      </c>
      <c r="I47" s="7" t="s">
        <v>632</v>
      </c>
      <c r="J47" s="7" t="s">
        <v>547</v>
      </c>
      <c r="K47" s="5" t="b">
        <v>1</v>
      </c>
      <c r="L47" s="5" t="b">
        <v>1</v>
      </c>
      <c r="M47" s="5" t="b">
        <v>1</v>
      </c>
      <c r="N47" s="5" t="b">
        <v>0</v>
      </c>
      <c r="O47" s="5" t="b">
        <v>1</v>
      </c>
      <c r="P47" s="5" t="b">
        <v>0</v>
      </c>
      <c r="Q47" s="5" t="b">
        <v>0</v>
      </c>
      <c r="R47" s="5" t="b">
        <v>0</v>
      </c>
      <c r="S47" s="7" t="s">
        <v>142</v>
      </c>
      <c r="T47" s="5"/>
      <c r="U47" s="7" t="s">
        <v>139</v>
      </c>
      <c r="V47" s="33" t="s">
        <v>761</v>
      </c>
      <c r="W47" s="5"/>
    </row>
    <row r="48" spans="1:23" ht="409.6">
      <c r="A48" s="26" t="s">
        <v>156</v>
      </c>
      <c r="B48" s="5" t="s">
        <v>157</v>
      </c>
      <c r="C48" s="5" t="s">
        <v>161</v>
      </c>
      <c r="D48" s="13" t="s">
        <v>1776</v>
      </c>
      <c r="E48" s="15" t="s">
        <v>1215</v>
      </c>
      <c r="F48" s="5" t="s">
        <v>138</v>
      </c>
      <c r="G48" s="8" t="s">
        <v>132</v>
      </c>
      <c r="H48" s="5" t="s">
        <v>139</v>
      </c>
      <c r="I48" s="7" t="s">
        <v>163</v>
      </c>
      <c r="J48" s="7" t="s">
        <v>164</v>
      </c>
      <c r="K48" s="5" t="b">
        <v>1</v>
      </c>
      <c r="L48" s="5" t="b">
        <v>1</v>
      </c>
      <c r="M48" s="5" t="b">
        <v>1</v>
      </c>
      <c r="N48" s="5" t="b">
        <v>0</v>
      </c>
      <c r="O48" s="5" t="b">
        <v>1</v>
      </c>
      <c r="P48" s="5" t="b">
        <v>0</v>
      </c>
      <c r="Q48" s="5" t="b">
        <v>0</v>
      </c>
      <c r="R48" s="5" t="b">
        <v>0</v>
      </c>
      <c r="S48" s="7" t="s">
        <v>165</v>
      </c>
      <c r="T48" s="7" t="s">
        <v>166</v>
      </c>
      <c r="U48" s="7" t="s">
        <v>139</v>
      </c>
      <c r="V48" s="33" t="s">
        <v>167</v>
      </c>
      <c r="W48" s="5"/>
    </row>
    <row r="49" spans="1:23" ht="409.6">
      <c r="A49" s="26" t="s">
        <v>891</v>
      </c>
      <c r="B49" s="5" t="s">
        <v>889</v>
      </c>
      <c r="C49" s="5" t="s">
        <v>134</v>
      </c>
      <c r="D49" s="7" t="s">
        <v>828</v>
      </c>
      <c r="E49" s="15" t="s">
        <v>1215</v>
      </c>
      <c r="F49" s="5" t="s">
        <v>138</v>
      </c>
      <c r="G49" s="8" t="s">
        <v>132</v>
      </c>
      <c r="H49" s="5" t="s">
        <v>139</v>
      </c>
      <c r="I49" s="7" t="s">
        <v>285</v>
      </c>
      <c r="J49" s="7" t="s">
        <v>829</v>
      </c>
      <c r="K49" s="5" t="b">
        <v>1</v>
      </c>
      <c r="L49" s="5" t="b">
        <v>1</v>
      </c>
      <c r="M49" s="5" t="b">
        <v>1</v>
      </c>
      <c r="N49" s="5" t="b">
        <v>0</v>
      </c>
      <c r="O49" s="5" t="b">
        <v>1</v>
      </c>
      <c r="P49" s="5" t="b">
        <v>0</v>
      </c>
      <c r="Q49" s="5" t="b">
        <v>0</v>
      </c>
      <c r="R49" s="5" t="b">
        <v>0</v>
      </c>
      <c r="S49" s="7" t="s">
        <v>142</v>
      </c>
      <c r="T49" s="7" t="s">
        <v>830</v>
      </c>
      <c r="U49" s="7" t="s">
        <v>139</v>
      </c>
      <c r="V49" s="33" t="s">
        <v>831</v>
      </c>
      <c r="W49" s="5"/>
    </row>
    <row r="50" spans="1:23" ht="409.6">
      <c r="A50" s="26" t="s">
        <v>887</v>
      </c>
      <c r="B50" s="5" t="s">
        <v>885</v>
      </c>
      <c r="C50" s="5" t="s">
        <v>134</v>
      </c>
      <c r="D50" s="7" t="s">
        <v>828</v>
      </c>
      <c r="E50" s="15" t="s">
        <v>1215</v>
      </c>
      <c r="F50" s="5" t="s">
        <v>138</v>
      </c>
      <c r="G50" s="8" t="s">
        <v>132</v>
      </c>
      <c r="H50" s="5" t="s">
        <v>139</v>
      </c>
      <c r="I50" s="7" t="s">
        <v>285</v>
      </c>
      <c r="J50" s="7" t="s">
        <v>829</v>
      </c>
      <c r="K50" s="5" t="b">
        <v>1</v>
      </c>
      <c r="L50" s="5" t="b">
        <v>1</v>
      </c>
      <c r="M50" s="5" t="b">
        <v>1</v>
      </c>
      <c r="N50" s="5" t="b">
        <v>0</v>
      </c>
      <c r="O50" s="5" t="b">
        <v>1</v>
      </c>
      <c r="P50" s="5" t="b">
        <v>0</v>
      </c>
      <c r="Q50" s="5" t="b">
        <v>0</v>
      </c>
      <c r="R50" s="5" t="b">
        <v>0</v>
      </c>
      <c r="S50" s="7" t="s">
        <v>142</v>
      </c>
      <c r="T50" s="7" t="s">
        <v>830</v>
      </c>
      <c r="U50" s="7" t="s">
        <v>139</v>
      </c>
      <c r="V50" s="26" t="s">
        <v>831</v>
      </c>
      <c r="W50" s="5"/>
    </row>
    <row r="51" spans="1:23" ht="409.6">
      <c r="A51" s="26" t="s">
        <v>883</v>
      </c>
      <c r="B51" s="5" t="s">
        <v>881</v>
      </c>
      <c r="C51" s="5" t="s">
        <v>134</v>
      </c>
      <c r="D51" s="7" t="s">
        <v>828</v>
      </c>
      <c r="E51" s="15" t="s">
        <v>1215</v>
      </c>
      <c r="F51" s="5" t="s">
        <v>138</v>
      </c>
      <c r="G51" s="8" t="s">
        <v>132</v>
      </c>
      <c r="H51" s="5" t="s">
        <v>139</v>
      </c>
      <c r="I51" s="7" t="s">
        <v>285</v>
      </c>
      <c r="J51" s="7" t="s">
        <v>829</v>
      </c>
      <c r="K51" s="5" t="b">
        <v>1</v>
      </c>
      <c r="L51" s="5" t="b">
        <v>1</v>
      </c>
      <c r="M51" s="5" t="b">
        <v>1</v>
      </c>
      <c r="N51" s="5" t="b">
        <v>0</v>
      </c>
      <c r="O51" s="5" t="b">
        <v>1</v>
      </c>
      <c r="P51" s="5" t="b">
        <v>0</v>
      </c>
      <c r="Q51" s="5" t="b">
        <v>0</v>
      </c>
      <c r="R51" s="5" t="b">
        <v>0</v>
      </c>
      <c r="S51" s="7" t="s">
        <v>142</v>
      </c>
      <c r="T51" s="7" t="s">
        <v>830</v>
      </c>
      <c r="U51" s="7" t="s">
        <v>139</v>
      </c>
      <c r="V51" s="26" t="s">
        <v>831</v>
      </c>
      <c r="W51" s="5"/>
    </row>
    <row r="52" spans="1:23" ht="409.6">
      <c r="A52" s="26" t="s">
        <v>878</v>
      </c>
      <c r="B52" s="5" t="s">
        <v>876</v>
      </c>
      <c r="C52" s="5" t="s">
        <v>134</v>
      </c>
      <c r="D52" s="7" t="s">
        <v>828</v>
      </c>
      <c r="E52" s="15" t="s">
        <v>1215</v>
      </c>
      <c r="F52" s="5" t="s">
        <v>138</v>
      </c>
      <c r="G52" s="8" t="s">
        <v>132</v>
      </c>
      <c r="H52" s="5" t="s">
        <v>139</v>
      </c>
      <c r="I52" s="7" t="s">
        <v>285</v>
      </c>
      <c r="J52" s="7" t="s">
        <v>829</v>
      </c>
      <c r="K52" s="5" t="b">
        <v>1</v>
      </c>
      <c r="L52" s="5" t="b">
        <v>1</v>
      </c>
      <c r="M52" s="5" t="b">
        <v>1</v>
      </c>
      <c r="N52" s="5" t="b">
        <v>0</v>
      </c>
      <c r="O52" s="5" t="b">
        <v>1</v>
      </c>
      <c r="P52" s="5" t="b">
        <v>0</v>
      </c>
      <c r="Q52" s="5" t="b">
        <v>0</v>
      </c>
      <c r="R52" s="5" t="b">
        <v>0</v>
      </c>
      <c r="S52" s="7" t="s">
        <v>142</v>
      </c>
      <c r="T52" s="7" t="s">
        <v>830</v>
      </c>
      <c r="U52" s="7" t="s">
        <v>139</v>
      </c>
      <c r="V52" s="26" t="s">
        <v>831</v>
      </c>
      <c r="W52" s="5"/>
    </row>
    <row r="53" spans="1:23" ht="409.6">
      <c r="A53" s="26" t="s">
        <v>874</v>
      </c>
      <c r="B53" s="5" t="s">
        <v>872</v>
      </c>
      <c r="C53" s="5" t="s">
        <v>134</v>
      </c>
      <c r="D53" s="7" t="s">
        <v>828</v>
      </c>
      <c r="E53" s="15" t="s">
        <v>1215</v>
      </c>
      <c r="F53" s="5" t="s">
        <v>138</v>
      </c>
      <c r="G53" s="8" t="s">
        <v>132</v>
      </c>
      <c r="H53" s="5" t="s">
        <v>139</v>
      </c>
      <c r="I53" s="7" t="s">
        <v>285</v>
      </c>
      <c r="J53" s="7" t="s">
        <v>829</v>
      </c>
      <c r="K53" s="5" t="b">
        <v>1</v>
      </c>
      <c r="L53" s="5" t="b">
        <v>1</v>
      </c>
      <c r="M53" s="5" t="b">
        <v>1</v>
      </c>
      <c r="N53" s="5" t="b">
        <v>0</v>
      </c>
      <c r="O53" s="5" t="b">
        <v>1</v>
      </c>
      <c r="P53" s="5" t="b">
        <v>0</v>
      </c>
      <c r="Q53" s="5" t="b">
        <v>0</v>
      </c>
      <c r="R53" s="5" t="b">
        <v>0</v>
      </c>
      <c r="S53" s="7" t="s">
        <v>142</v>
      </c>
      <c r="T53" s="7" t="s">
        <v>830</v>
      </c>
      <c r="U53" s="7" t="s">
        <v>139</v>
      </c>
      <c r="V53" s="26" t="s">
        <v>831</v>
      </c>
      <c r="W53" s="5"/>
    </row>
    <row r="54" spans="1:23" ht="409.6">
      <c r="A54" s="26" t="s">
        <v>869</v>
      </c>
      <c r="B54" s="5" t="s">
        <v>867</v>
      </c>
      <c r="C54" s="5" t="s">
        <v>134</v>
      </c>
      <c r="D54" s="7" t="s">
        <v>828</v>
      </c>
      <c r="E54" s="15" t="s">
        <v>1215</v>
      </c>
      <c r="F54" s="5" t="s">
        <v>138</v>
      </c>
      <c r="G54" s="8" t="s">
        <v>132</v>
      </c>
      <c r="H54" s="5" t="s">
        <v>139</v>
      </c>
      <c r="I54" s="7" t="s">
        <v>285</v>
      </c>
      <c r="J54" s="7" t="s">
        <v>829</v>
      </c>
      <c r="K54" s="5" t="b">
        <v>1</v>
      </c>
      <c r="L54" s="5" t="b">
        <v>1</v>
      </c>
      <c r="M54" s="5" t="b">
        <v>1</v>
      </c>
      <c r="N54" s="5" t="b">
        <v>0</v>
      </c>
      <c r="O54" s="5" t="b">
        <v>1</v>
      </c>
      <c r="P54" s="5" t="b">
        <v>0</v>
      </c>
      <c r="Q54" s="5" t="b">
        <v>0</v>
      </c>
      <c r="R54" s="5" t="b">
        <v>0</v>
      </c>
      <c r="S54" s="7" t="s">
        <v>142</v>
      </c>
      <c r="T54" s="7" t="s">
        <v>830</v>
      </c>
      <c r="U54" s="7" t="s">
        <v>139</v>
      </c>
      <c r="V54" s="26" t="s">
        <v>831</v>
      </c>
      <c r="W54" s="5"/>
    </row>
    <row r="55" spans="1:23" ht="409.6">
      <c r="A55" s="26" t="s">
        <v>826</v>
      </c>
      <c r="B55" s="5" t="s">
        <v>852</v>
      </c>
      <c r="C55" s="5" t="s">
        <v>134</v>
      </c>
      <c r="D55" s="7" t="s">
        <v>828</v>
      </c>
      <c r="E55" s="15" t="s">
        <v>1215</v>
      </c>
      <c r="F55" s="5" t="s">
        <v>138</v>
      </c>
      <c r="G55" s="8" t="s">
        <v>132</v>
      </c>
      <c r="H55" s="5" t="s">
        <v>139</v>
      </c>
      <c r="I55" s="7" t="s">
        <v>285</v>
      </c>
      <c r="J55" s="7" t="s">
        <v>829</v>
      </c>
      <c r="K55" s="5" t="b">
        <v>1</v>
      </c>
      <c r="L55" s="5" t="b">
        <v>1</v>
      </c>
      <c r="M55" s="5" t="b">
        <v>1</v>
      </c>
      <c r="N55" s="5" t="b">
        <v>0</v>
      </c>
      <c r="O55" s="5" t="b">
        <v>1</v>
      </c>
      <c r="P55" s="5" t="b">
        <v>0</v>
      </c>
      <c r="Q55" s="5" t="b">
        <v>0</v>
      </c>
      <c r="R55" s="5" t="b">
        <v>0</v>
      </c>
      <c r="S55" s="7" t="s">
        <v>142</v>
      </c>
      <c r="T55" s="5" t="s">
        <v>1777</v>
      </c>
      <c r="U55" s="7" t="s">
        <v>139</v>
      </c>
      <c r="V55" s="26" t="s">
        <v>831</v>
      </c>
      <c r="W55" s="5"/>
    </row>
    <row r="56" spans="1:23" ht="409.6">
      <c r="A56" s="26" t="s">
        <v>854</v>
      </c>
      <c r="B56" s="5" t="s">
        <v>852</v>
      </c>
      <c r="C56" s="5" t="s">
        <v>134</v>
      </c>
      <c r="D56" s="7" t="s">
        <v>828</v>
      </c>
      <c r="E56" s="15" t="s">
        <v>1215</v>
      </c>
      <c r="F56" s="5" t="s">
        <v>138</v>
      </c>
      <c r="G56" s="8" t="s">
        <v>132</v>
      </c>
      <c r="H56" s="5" t="s">
        <v>139</v>
      </c>
      <c r="I56" s="7" t="s">
        <v>285</v>
      </c>
      <c r="J56" s="7" t="s">
        <v>829</v>
      </c>
      <c r="K56" s="5" t="b">
        <v>1</v>
      </c>
      <c r="L56" s="5" t="b">
        <v>1</v>
      </c>
      <c r="M56" s="5" t="b">
        <v>1</v>
      </c>
      <c r="N56" s="5" t="b">
        <v>0</v>
      </c>
      <c r="O56" s="5" t="b">
        <v>1</v>
      </c>
      <c r="P56" s="5" t="b">
        <v>0</v>
      </c>
      <c r="Q56" s="5" t="b">
        <v>0</v>
      </c>
      <c r="R56" s="5" t="b">
        <v>0</v>
      </c>
      <c r="S56" s="7" t="s">
        <v>142</v>
      </c>
      <c r="T56" s="7" t="s">
        <v>830</v>
      </c>
      <c r="U56" s="7" t="s">
        <v>139</v>
      </c>
      <c r="V56" s="26" t="s">
        <v>831</v>
      </c>
      <c r="W56" s="5"/>
    </row>
    <row r="57" spans="1:23" ht="409.6">
      <c r="A57" s="26" t="s">
        <v>864</v>
      </c>
      <c r="B57" s="5" t="s">
        <v>862</v>
      </c>
      <c r="C57" s="5" t="s">
        <v>134</v>
      </c>
      <c r="D57" s="7" t="s">
        <v>828</v>
      </c>
      <c r="E57" s="15" t="s">
        <v>1215</v>
      </c>
      <c r="F57" s="5" t="s">
        <v>138</v>
      </c>
      <c r="G57" s="8" t="s">
        <v>132</v>
      </c>
      <c r="H57" s="5" t="s">
        <v>139</v>
      </c>
      <c r="I57" s="7" t="s">
        <v>285</v>
      </c>
      <c r="J57" s="7" t="s">
        <v>829</v>
      </c>
      <c r="K57" s="5" t="b">
        <v>1</v>
      </c>
      <c r="L57" s="5" t="b">
        <v>1</v>
      </c>
      <c r="M57" s="5" t="b">
        <v>1</v>
      </c>
      <c r="N57" s="5" t="b">
        <v>0</v>
      </c>
      <c r="O57" s="5" t="b">
        <v>1</v>
      </c>
      <c r="P57" s="5" t="b">
        <v>0</v>
      </c>
      <c r="Q57" s="5" t="b">
        <v>0</v>
      </c>
      <c r="R57" s="5" t="b">
        <v>0</v>
      </c>
      <c r="S57" s="7" t="s">
        <v>142</v>
      </c>
      <c r="T57" s="7" t="s">
        <v>830</v>
      </c>
      <c r="U57" s="7" t="s">
        <v>139</v>
      </c>
      <c r="V57" s="26" t="s">
        <v>831</v>
      </c>
      <c r="W57" s="5"/>
    </row>
    <row r="58" spans="1:23" ht="409.6">
      <c r="A58" s="26" t="s">
        <v>859</v>
      </c>
      <c r="B58" s="5" t="s">
        <v>857</v>
      </c>
      <c r="C58" s="5" t="s">
        <v>134</v>
      </c>
      <c r="D58" s="7" t="s">
        <v>828</v>
      </c>
      <c r="E58" s="15" t="s">
        <v>1215</v>
      </c>
      <c r="F58" s="5" t="s">
        <v>138</v>
      </c>
      <c r="G58" s="8" t="s">
        <v>132</v>
      </c>
      <c r="H58" s="5" t="s">
        <v>139</v>
      </c>
      <c r="I58" s="7" t="s">
        <v>285</v>
      </c>
      <c r="J58" s="7" t="s">
        <v>829</v>
      </c>
      <c r="K58" s="5" t="b">
        <v>1</v>
      </c>
      <c r="L58" s="5" t="b">
        <v>1</v>
      </c>
      <c r="M58" s="5" t="b">
        <v>1</v>
      </c>
      <c r="N58" s="5" t="b">
        <v>0</v>
      </c>
      <c r="O58" s="5" t="b">
        <v>1</v>
      </c>
      <c r="P58" s="5" t="b">
        <v>0</v>
      </c>
      <c r="Q58" s="5" t="b">
        <v>0</v>
      </c>
      <c r="R58" s="5" t="b">
        <v>0</v>
      </c>
      <c r="S58" s="7" t="s">
        <v>142</v>
      </c>
      <c r="T58" s="7" t="s">
        <v>830</v>
      </c>
      <c r="U58" s="7" t="s">
        <v>139</v>
      </c>
      <c r="V58" s="26" t="s">
        <v>831</v>
      </c>
      <c r="W58" s="5"/>
    </row>
    <row r="59" spans="1:23" ht="409.6">
      <c r="A59" s="26" t="s">
        <v>850</v>
      </c>
      <c r="B59" s="5" t="s">
        <v>847</v>
      </c>
      <c r="C59" s="5" t="s">
        <v>134</v>
      </c>
      <c r="D59" s="7" t="s">
        <v>828</v>
      </c>
      <c r="E59" s="15" t="s">
        <v>1215</v>
      </c>
      <c r="F59" s="5" t="s">
        <v>138</v>
      </c>
      <c r="G59" s="8" t="s">
        <v>132</v>
      </c>
      <c r="H59" s="5" t="s">
        <v>139</v>
      </c>
      <c r="I59" s="7" t="s">
        <v>285</v>
      </c>
      <c r="J59" s="7" t="s">
        <v>829</v>
      </c>
      <c r="K59" s="5" t="b">
        <v>1</v>
      </c>
      <c r="L59" s="5" t="b">
        <v>1</v>
      </c>
      <c r="M59" s="5" t="b">
        <v>1</v>
      </c>
      <c r="N59" s="5" t="b">
        <v>0</v>
      </c>
      <c r="O59" s="5" t="b">
        <v>1</v>
      </c>
      <c r="P59" s="5" t="b">
        <v>0</v>
      </c>
      <c r="Q59" s="5" t="b">
        <v>0</v>
      </c>
      <c r="R59" s="5" t="b">
        <v>0</v>
      </c>
      <c r="S59" s="7" t="s">
        <v>142</v>
      </c>
      <c r="T59" s="5" t="s">
        <v>1777</v>
      </c>
      <c r="U59" s="7" t="s">
        <v>139</v>
      </c>
      <c r="V59" s="26" t="s">
        <v>831</v>
      </c>
      <c r="W59" s="5"/>
    </row>
    <row r="60" spans="1:23" ht="409.6">
      <c r="A60" s="26" t="s">
        <v>895</v>
      </c>
      <c r="B60" s="5" t="s">
        <v>893</v>
      </c>
      <c r="C60" s="5" t="s">
        <v>134</v>
      </c>
      <c r="D60" s="7" t="s">
        <v>828</v>
      </c>
      <c r="E60" s="15" t="s">
        <v>1215</v>
      </c>
      <c r="F60" s="5" t="s">
        <v>138</v>
      </c>
      <c r="G60" s="8" t="s">
        <v>132</v>
      </c>
      <c r="H60" s="5" t="s">
        <v>139</v>
      </c>
      <c r="I60" s="7" t="s">
        <v>285</v>
      </c>
      <c r="J60" s="7" t="s">
        <v>829</v>
      </c>
      <c r="K60" s="5" t="b">
        <v>1</v>
      </c>
      <c r="L60" s="5" t="b">
        <v>1</v>
      </c>
      <c r="M60" s="5" t="b">
        <v>1</v>
      </c>
      <c r="N60" s="5" t="b">
        <v>0</v>
      </c>
      <c r="O60" s="5" t="b">
        <v>1</v>
      </c>
      <c r="P60" s="5" t="b">
        <v>0</v>
      </c>
      <c r="Q60" s="5" t="b">
        <v>0</v>
      </c>
      <c r="R60" s="5" t="b">
        <v>0</v>
      </c>
      <c r="S60" s="7" t="s">
        <v>142</v>
      </c>
      <c r="T60" s="7" t="s">
        <v>830</v>
      </c>
      <c r="U60" s="7" t="s">
        <v>139</v>
      </c>
      <c r="V60" s="26" t="s">
        <v>831</v>
      </c>
      <c r="W60" s="5"/>
    </row>
    <row r="61" spans="1:23" ht="270">
      <c r="A61" s="5" t="s">
        <v>794</v>
      </c>
      <c r="B61" s="5" t="s">
        <v>795</v>
      </c>
      <c r="C61" s="5" t="s">
        <v>134</v>
      </c>
      <c r="D61" s="13" t="s">
        <v>799</v>
      </c>
      <c r="E61" s="7" t="s">
        <v>239</v>
      </c>
      <c r="F61" s="5" t="s">
        <v>240</v>
      </c>
      <c r="G61" s="9" t="s">
        <v>139</v>
      </c>
      <c r="H61" s="5" t="s">
        <v>139</v>
      </c>
      <c r="I61" s="7" t="s">
        <v>143</v>
      </c>
      <c r="J61" s="7" t="s">
        <v>263</v>
      </c>
      <c r="K61" s="5" t="b">
        <v>1</v>
      </c>
      <c r="L61" s="5" t="b">
        <v>1</v>
      </c>
      <c r="M61" s="5" t="b">
        <v>1</v>
      </c>
      <c r="N61" s="5" t="b">
        <v>0</v>
      </c>
      <c r="O61" s="5" t="b">
        <v>1</v>
      </c>
      <c r="P61" s="5" t="b">
        <v>0</v>
      </c>
      <c r="Q61" s="5" t="b">
        <v>1</v>
      </c>
      <c r="R61" s="5" t="b">
        <v>1</v>
      </c>
      <c r="S61" s="7" t="s">
        <v>142</v>
      </c>
      <c r="T61" s="5"/>
      <c r="U61" s="7" t="s">
        <v>139</v>
      </c>
      <c r="V61" s="9">
        <v>0</v>
      </c>
      <c r="W61" s="5"/>
    </row>
    <row r="62" spans="1:23" ht="270">
      <c r="A62" s="5" t="s">
        <v>811</v>
      </c>
      <c r="B62" s="5" t="s">
        <v>809</v>
      </c>
      <c r="C62" s="5" t="s">
        <v>134</v>
      </c>
      <c r="D62" s="13" t="s">
        <v>799</v>
      </c>
      <c r="E62" s="7" t="s">
        <v>239</v>
      </c>
      <c r="F62" s="5" t="s">
        <v>240</v>
      </c>
      <c r="G62" s="9" t="s">
        <v>139</v>
      </c>
      <c r="H62" s="5" t="s">
        <v>139</v>
      </c>
      <c r="I62" s="7" t="s">
        <v>143</v>
      </c>
      <c r="J62" s="7" t="s">
        <v>263</v>
      </c>
      <c r="K62" s="5" t="b">
        <v>1</v>
      </c>
      <c r="L62" s="5" t="b">
        <v>1</v>
      </c>
      <c r="M62" s="5" t="b">
        <v>1</v>
      </c>
      <c r="N62" s="5" t="b">
        <v>0</v>
      </c>
      <c r="O62" s="5" t="b">
        <v>1</v>
      </c>
      <c r="P62" s="5" t="b">
        <v>0</v>
      </c>
      <c r="Q62" s="5" t="b">
        <v>1</v>
      </c>
      <c r="R62" s="5" t="b">
        <v>1</v>
      </c>
      <c r="S62" s="7" t="s">
        <v>142</v>
      </c>
      <c r="T62" s="5"/>
      <c r="U62" s="7" t="s">
        <v>139</v>
      </c>
      <c r="V62" s="9">
        <v>0</v>
      </c>
      <c r="W62" s="5"/>
    </row>
    <row r="63" spans="1:23" ht="270">
      <c r="A63" s="5" t="s">
        <v>803</v>
      </c>
      <c r="B63" s="5" t="s">
        <v>804</v>
      </c>
      <c r="C63" s="5" t="s">
        <v>134</v>
      </c>
      <c r="D63" s="13" t="s">
        <v>799</v>
      </c>
      <c r="E63" s="7" t="s">
        <v>239</v>
      </c>
      <c r="F63" s="5" t="s">
        <v>240</v>
      </c>
      <c r="G63" s="9" t="s">
        <v>139</v>
      </c>
      <c r="H63" s="5" t="s">
        <v>139</v>
      </c>
      <c r="I63" s="7" t="s">
        <v>143</v>
      </c>
      <c r="J63" s="7" t="s">
        <v>263</v>
      </c>
      <c r="K63" s="5" t="b">
        <v>1</v>
      </c>
      <c r="L63" s="5" t="b">
        <v>1</v>
      </c>
      <c r="M63" s="5" t="b">
        <v>1</v>
      </c>
      <c r="N63" s="5" t="b">
        <v>0</v>
      </c>
      <c r="O63" s="5" t="b">
        <v>1</v>
      </c>
      <c r="P63" s="5" t="b">
        <v>0</v>
      </c>
      <c r="Q63" s="5" t="b">
        <v>1</v>
      </c>
      <c r="R63" s="5" t="b">
        <v>1</v>
      </c>
      <c r="S63" s="7" t="s">
        <v>142</v>
      </c>
      <c r="T63" s="5"/>
      <c r="U63" s="7" t="s">
        <v>139</v>
      </c>
      <c r="V63" s="9">
        <v>0</v>
      </c>
      <c r="W63" s="5"/>
    </row>
    <row r="64" spans="1:23" ht="409.6">
      <c r="A64" s="5" t="s">
        <v>644</v>
      </c>
      <c r="B64" s="5" t="s">
        <v>642</v>
      </c>
      <c r="C64" s="5" t="s">
        <v>134</v>
      </c>
      <c r="D64" s="7" t="s">
        <v>645</v>
      </c>
      <c r="E64" s="7" t="s">
        <v>319</v>
      </c>
      <c r="F64" s="5" t="s">
        <v>138</v>
      </c>
      <c r="G64" s="8" t="s">
        <v>132</v>
      </c>
      <c r="H64" s="5" t="s">
        <v>139</v>
      </c>
      <c r="I64" s="7" t="s">
        <v>143</v>
      </c>
      <c r="J64" s="7" t="s">
        <v>646</v>
      </c>
      <c r="K64" s="5" t="b">
        <v>1</v>
      </c>
      <c r="L64" s="5" t="b">
        <v>1</v>
      </c>
      <c r="M64" s="5" t="b">
        <v>1</v>
      </c>
      <c r="N64" s="5" t="b">
        <v>0</v>
      </c>
      <c r="O64" s="5" t="b">
        <v>1</v>
      </c>
      <c r="P64" s="5" t="b">
        <v>0</v>
      </c>
      <c r="Q64" s="5" t="b">
        <v>0</v>
      </c>
      <c r="R64" s="5" t="b">
        <v>0</v>
      </c>
      <c r="S64" s="7" t="s">
        <v>142</v>
      </c>
      <c r="T64" s="7" t="s">
        <v>647</v>
      </c>
      <c r="U64" s="7" t="s">
        <v>139</v>
      </c>
      <c r="V64" s="9" t="s">
        <v>648</v>
      </c>
      <c r="W64" s="5"/>
    </row>
    <row r="65" spans="1:23" ht="409.6">
      <c r="A65" s="5" t="s">
        <v>591</v>
      </c>
      <c r="B65" s="5" t="s">
        <v>588</v>
      </c>
      <c r="C65" s="5" t="s">
        <v>134</v>
      </c>
      <c r="D65" s="7" t="s">
        <v>581</v>
      </c>
      <c r="E65" s="7" t="s">
        <v>239</v>
      </c>
      <c r="F65" s="5" t="s">
        <v>240</v>
      </c>
      <c r="G65" s="8" t="s">
        <v>132</v>
      </c>
      <c r="H65" s="5" t="s">
        <v>139</v>
      </c>
      <c r="I65" s="6" t="s">
        <v>592</v>
      </c>
      <c r="J65" s="7" t="s">
        <v>593</v>
      </c>
      <c r="K65" s="5" t="b">
        <v>1</v>
      </c>
      <c r="L65" s="5" t="b">
        <v>1</v>
      </c>
      <c r="M65" s="5" t="b">
        <v>1</v>
      </c>
      <c r="N65" s="5" t="b">
        <v>0</v>
      </c>
      <c r="O65" s="5" t="b">
        <v>1</v>
      </c>
      <c r="P65" s="5" t="b">
        <v>0</v>
      </c>
      <c r="Q65" s="5" t="b">
        <v>1</v>
      </c>
      <c r="R65" s="5" t="b">
        <v>1</v>
      </c>
      <c r="S65" s="7" t="s">
        <v>142</v>
      </c>
      <c r="T65" s="5" t="s">
        <v>586</v>
      </c>
      <c r="U65" s="7" t="s">
        <v>139</v>
      </c>
      <c r="V65" s="9">
        <v>0</v>
      </c>
      <c r="W65" s="5"/>
    </row>
    <row r="66" spans="1:23" ht="409.6">
      <c r="A66" s="26" t="s">
        <v>330</v>
      </c>
      <c r="B66" s="5" t="s">
        <v>327</v>
      </c>
      <c r="C66" s="5" t="s">
        <v>134</v>
      </c>
      <c r="D66" s="13" t="s">
        <v>331</v>
      </c>
      <c r="E66" s="7" t="s">
        <v>239</v>
      </c>
      <c r="F66" s="5" t="s">
        <v>240</v>
      </c>
      <c r="G66" s="9" t="s">
        <v>139</v>
      </c>
      <c r="H66" s="5" t="s">
        <v>139</v>
      </c>
      <c r="I66" s="7" t="s">
        <v>143</v>
      </c>
      <c r="J66" s="7" t="s">
        <v>286</v>
      </c>
      <c r="K66" s="5" t="b">
        <v>1</v>
      </c>
      <c r="L66" s="5" t="b">
        <v>1</v>
      </c>
      <c r="M66" s="5" t="b">
        <v>1</v>
      </c>
      <c r="N66" s="5" t="b">
        <v>0</v>
      </c>
      <c r="O66" s="5" t="b">
        <v>1</v>
      </c>
      <c r="P66" s="5" t="b">
        <v>0</v>
      </c>
      <c r="Q66" s="5" t="b">
        <v>1</v>
      </c>
      <c r="R66" s="5" t="b">
        <v>1</v>
      </c>
      <c r="S66" s="7" t="s">
        <v>142</v>
      </c>
      <c r="T66" s="7" t="s">
        <v>332</v>
      </c>
      <c r="U66" s="7" t="s">
        <v>139</v>
      </c>
      <c r="V66" s="33" t="s">
        <v>333</v>
      </c>
      <c r="W66" s="5"/>
    </row>
    <row r="67" spans="1:23" ht="409.6">
      <c r="A67" s="5" t="s">
        <v>661</v>
      </c>
      <c r="B67" s="5" t="s">
        <v>658</v>
      </c>
      <c r="C67" s="5" t="s">
        <v>134</v>
      </c>
      <c r="D67" s="7" t="s">
        <v>663</v>
      </c>
      <c r="E67" s="5" t="s">
        <v>664</v>
      </c>
      <c r="F67" s="5" t="s">
        <v>138</v>
      </c>
      <c r="G67" s="8" t="s">
        <v>132</v>
      </c>
      <c r="H67" s="5" t="s">
        <v>139</v>
      </c>
      <c r="I67" s="7" t="s">
        <v>285</v>
      </c>
      <c r="J67" s="7" t="s">
        <v>646</v>
      </c>
      <c r="K67" s="5" t="b">
        <v>1</v>
      </c>
      <c r="L67" s="5" t="b">
        <v>1</v>
      </c>
      <c r="M67" s="5" t="b">
        <v>1</v>
      </c>
      <c r="N67" s="5" t="b">
        <v>1</v>
      </c>
      <c r="O67" s="5" t="b">
        <v>0</v>
      </c>
      <c r="P67" s="5" t="b">
        <v>0</v>
      </c>
      <c r="Q67" s="5" t="b">
        <v>0</v>
      </c>
      <c r="R67" s="5" t="b">
        <v>0</v>
      </c>
      <c r="S67" s="7" t="s">
        <v>665</v>
      </c>
      <c r="T67" s="7" t="s">
        <v>666</v>
      </c>
      <c r="U67" s="7" t="s">
        <v>139</v>
      </c>
      <c r="V67" s="9">
        <v>0</v>
      </c>
      <c r="W67" s="5"/>
    </row>
    <row r="68" spans="1:23" ht="300">
      <c r="A68" s="5" t="s">
        <v>601</v>
      </c>
      <c r="B68" s="5" t="s">
        <v>599</v>
      </c>
      <c r="C68" s="5" t="s">
        <v>134</v>
      </c>
      <c r="D68" s="7" t="s">
        <v>603</v>
      </c>
      <c r="E68" s="7" t="s">
        <v>239</v>
      </c>
      <c r="F68" s="5" t="s">
        <v>240</v>
      </c>
      <c r="G68" s="9" t="s">
        <v>139</v>
      </c>
      <c r="H68" s="5" t="s">
        <v>139</v>
      </c>
      <c r="I68" s="7" t="s">
        <v>143</v>
      </c>
      <c r="J68" s="7" t="s">
        <v>547</v>
      </c>
      <c r="K68" s="5" t="b">
        <v>1</v>
      </c>
      <c r="L68" s="5" t="b">
        <v>1</v>
      </c>
      <c r="M68" s="5" t="b">
        <v>1</v>
      </c>
      <c r="N68" s="5" t="b">
        <v>0</v>
      </c>
      <c r="O68" s="5" t="b">
        <v>1</v>
      </c>
      <c r="P68" s="5" t="b">
        <v>0</v>
      </c>
      <c r="Q68" s="5" t="b">
        <v>1</v>
      </c>
      <c r="R68" s="5" t="b">
        <v>1</v>
      </c>
      <c r="S68" s="7" t="s">
        <v>142</v>
      </c>
      <c r="T68" s="7" t="s">
        <v>548</v>
      </c>
      <c r="U68" s="7" t="s">
        <v>139</v>
      </c>
      <c r="V68" s="9">
        <v>0</v>
      </c>
      <c r="W68" s="5"/>
    </row>
    <row r="69" spans="1:23" ht="409.6">
      <c r="A69" s="5" t="s">
        <v>544</v>
      </c>
      <c r="B69" s="5" t="s">
        <v>541</v>
      </c>
      <c r="C69" s="5" t="s">
        <v>134</v>
      </c>
      <c r="D69" s="7" t="s">
        <v>546</v>
      </c>
      <c r="E69" s="7" t="s">
        <v>239</v>
      </c>
      <c r="F69" s="5" t="s">
        <v>240</v>
      </c>
      <c r="G69" s="9" t="s">
        <v>139</v>
      </c>
      <c r="H69" s="5" t="s">
        <v>139</v>
      </c>
      <c r="I69" s="7" t="s">
        <v>143</v>
      </c>
      <c r="J69" s="7" t="s">
        <v>547</v>
      </c>
      <c r="K69" s="5" t="b">
        <v>1</v>
      </c>
      <c r="L69" s="5" t="b">
        <v>1</v>
      </c>
      <c r="M69" s="5" t="b">
        <v>1</v>
      </c>
      <c r="N69" s="5" t="b">
        <v>0</v>
      </c>
      <c r="O69" s="5" t="b">
        <v>1</v>
      </c>
      <c r="P69" s="5" t="b">
        <v>0</v>
      </c>
      <c r="Q69" s="5" t="b">
        <v>1</v>
      </c>
      <c r="R69" s="5" t="b">
        <v>1</v>
      </c>
      <c r="S69" s="7" t="s">
        <v>142</v>
      </c>
      <c r="T69" s="7" t="s">
        <v>548</v>
      </c>
      <c r="U69" s="7" t="s">
        <v>139</v>
      </c>
      <c r="V69" s="9">
        <v>0</v>
      </c>
      <c r="W69" s="5"/>
    </row>
    <row r="70" spans="1:23" ht="390.6">
      <c r="A70" s="26" t="s">
        <v>374</v>
      </c>
      <c r="B70" s="5" t="s">
        <v>371</v>
      </c>
      <c r="C70" s="5" t="s">
        <v>375</v>
      </c>
      <c r="D70" s="7" t="s">
        <v>1778</v>
      </c>
      <c r="E70" s="15" t="s">
        <v>1215</v>
      </c>
      <c r="F70" s="5" t="s">
        <v>138</v>
      </c>
      <c r="G70" s="8" t="s">
        <v>132</v>
      </c>
      <c r="H70" s="5" t="s">
        <v>139</v>
      </c>
      <c r="I70" s="5" t="s">
        <v>378</v>
      </c>
      <c r="J70" s="8" t="s">
        <v>286</v>
      </c>
      <c r="K70" s="5" t="b">
        <v>1</v>
      </c>
      <c r="L70" s="5" t="b">
        <v>1</v>
      </c>
      <c r="M70" s="5" t="b">
        <v>1</v>
      </c>
      <c r="N70" s="5" t="b">
        <v>0</v>
      </c>
      <c r="O70" s="5" t="b">
        <v>1</v>
      </c>
      <c r="P70" s="5" t="b">
        <v>0</v>
      </c>
      <c r="Q70" s="5" t="b">
        <v>0</v>
      </c>
      <c r="R70" s="5" t="b">
        <v>0</v>
      </c>
      <c r="S70" s="7" t="s">
        <v>379</v>
      </c>
      <c r="T70" s="7" t="s">
        <v>351</v>
      </c>
      <c r="U70" s="7" t="s">
        <v>380</v>
      </c>
      <c r="V70" s="34" t="s">
        <v>381</v>
      </c>
      <c r="W70" s="5"/>
    </row>
    <row r="71" spans="1:23" ht="195.6">
      <c r="A71" s="26" t="s">
        <v>1140</v>
      </c>
      <c r="B71" s="5" t="s">
        <v>1139</v>
      </c>
      <c r="C71" s="5" t="s">
        <v>460</v>
      </c>
      <c r="D71" s="7" t="s">
        <v>1141</v>
      </c>
      <c r="E71" s="15" t="s">
        <v>1215</v>
      </c>
      <c r="F71" s="5" t="s">
        <v>138</v>
      </c>
      <c r="G71" s="8" t="s">
        <v>132</v>
      </c>
      <c r="H71" s="5" t="s">
        <v>139</v>
      </c>
      <c r="I71" s="7" t="s">
        <v>143</v>
      </c>
      <c r="J71" s="8" t="s">
        <v>286</v>
      </c>
      <c r="K71" s="5" t="b">
        <v>1</v>
      </c>
      <c r="L71" s="5" t="b">
        <v>1</v>
      </c>
      <c r="M71" s="5" t="b">
        <v>1</v>
      </c>
      <c r="N71" s="5" t="b">
        <v>0</v>
      </c>
      <c r="O71" s="5" t="b">
        <v>1</v>
      </c>
      <c r="P71" s="5" t="b">
        <v>0</v>
      </c>
      <c r="Q71" s="5" t="b">
        <v>0</v>
      </c>
      <c r="R71" s="5" t="b">
        <v>0</v>
      </c>
      <c r="S71" s="7" t="s">
        <v>665</v>
      </c>
      <c r="T71" s="7" t="s">
        <v>1135</v>
      </c>
      <c r="U71" s="7" t="s">
        <v>380</v>
      </c>
      <c r="V71" s="33" t="s">
        <v>381</v>
      </c>
      <c r="W71" s="5"/>
    </row>
    <row r="72" spans="1:23" ht="270.60000000000002">
      <c r="A72" s="26" t="s">
        <v>1122</v>
      </c>
      <c r="B72" s="5" t="s">
        <v>1120</v>
      </c>
      <c r="C72" s="5" t="s">
        <v>460</v>
      </c>
      <c r="D72" s="8" t="s">
        <v>1124</v>
      </c>
      <c r="E72" s="15" t="s">
        <v>1215</v>
      </c>
      <c r="F72" s="5" t="s">
        <v>138</v>
      </c>
      <c r="G72" s="8" t="s">
        <v>132</v>
      </c>
      <c r="H72" s="5" t="s">
        <v>139</v>
      </c>
      <c r="I72" s="7" t="s">
        <v>143</v>
      </c>
      <c r="J72" s="8" t="s">
        <v>286</v>
      </c>
      <c r="K72" s="5" t="b">
        <v>1</v>
      </c>
      <c r="L72" s="5" t="b">
        <v>1</v>
      </c>
      <c r="M72" s="5" t="b">
        <v>1</v>
      </c>
      <c r="N72" s="5" t="b">
        <v>0</v>
      </c>
      <c r="O72" s="5" t="b">
        <v>1</v>
      </c>
      <c r="P72" s="5" t="b">
        <v>0</v>
      </c>
      <c r="Q72" s="5" t="b">
        <v>0</v>
      </c>
      <c r="R72" s="5" t="b">
        <v>0</v>
      </c>
      <c r="S72" s="7" t="s">
        <v>665</v>
      </c>
      <c r="T72" s="7" t="s">
        <v>1125</v>
      </c>
      <c r="U72" s="7" t="s">
        <v>139</v>
      </c>
      <c r="V72" s="33" t="s">
        <v>381</v>
      </c>
      <c r="W72" s="5"/>
    </row>
    <row r="73" spans="1:23" ht="285.60000000000002">
      <c r="A73" s="26" t="s">
        <v>414</v>
      </c>
      <c r="B73" s="5" t="s">
        <v>411</v>
      </c>
      <c r="C73" s="5" t="s">
        <v>1779</v>
      </c>
      <c r="D73" s="14" t="s">
        <v>1780</v>
      </c>
      <c r="E73" s="15" t="s">
        <v>1215</v>
      </c>
      <c r="F73" s="5" t="s">
        <v>138</v>
      </c>
      <c r="G73" s="8" t="s">
        <v>132</v>
      </c>
      <c r="H73" s="5" t="s">
        <v>139</v>
      </c>
      <c r="I73" s="7" t="s">
        <v>143</v>
      </c>
      <c r="J73" s="8" t="s">
        <v>286</v>
      </c>
      <c r="K73" s="5" t="b">
        <v>1</v>
      </c>
      <c r="L73" s="5" t="b">
        <v>1</v>
      </c>
      <c r="M73" s="5" t="b">
        <v>1</v>
      </c>
      <c r="N73" s="5" t="b">
        <v>0</v>
      </c>
      <c r="O73" s="5" t="b">
        <v>1</v>
      </c>
      <c r="P73" s="5" t="b">
        <v>0</v>
      </c>
      <c r="Q73" s="5" t="b">
        <v>0</v>
      </c>
      <c r="R73" s="5" t="b">
        <v>0</v>
      </c>
      <c r="S73" s="7" t="s">
        <v>379</v>
      </c>
      <c r="T73" s="7" t="s">
        <v>351</v>
      </c>
      <c r="U73" s="7" t="s">
        <v>380</v>
      </c>
      <c r="V73" s="34" t="s">
        <v>416</v>
      </c>
      <c r="W73" s="5"/>
    </row>
    <row r="74" spans="1:23" ht="195.6">
      <c r="A74" s="53" t="s">
        <v>1132</v>
      </c>
      <c r="B74" s="5" t="s">
        <v>1129</v>
      </c>
      <c r="C74" s="5" t="s">
        <v>460</v>
      </c>
      <c r="D74" s="14" t="s">
        <v>1134</v>
      </c>
      <c r="E74" s="15" t="s">
        <v>1215</v>
      </c>
      <c r="F74" s="5" t="s">
        <v>138</v>
      </c>
      <c r="G74" s="8" t="s">
        <v>132</v>
      </c>
      <c r="H74" s="5" t="s">
        <v>139</v>
      </c>
      <c r="I74" s="5" t="s">
        <v>460</v>
      </c>
      <c r="J74" s="8" t="s">
        <v>286</v>
      </c>
      <c r="K74" s="5" t="b">
        <v>1</v>
      </c>
      <c r="L74" s="5" t="b">
        <v>1</v>
      </c>
      <c r="M74" s="5" t="b">
        <v>1</v>
      </c>
      <c r="N74" s="5" t="b">
        <v>0</v>
      </c>
      <c r="O74" s="5" t="b">
        <v>1</v>
      </c>
      <c r="P74" s="5" t="b">
        <v>0</v>
      </c>
      <c r="Q74" s="5" t="b">
        <v>0</v>
      </c>
      <c r="R74" s="5" t="b">
        <v>0</v>
      </c>
      <c r="S74" s="7" t="s">
        <v>665</v>
      </c>
      <c r="T74" s="7" t="s">
        <v>1135</v>
      </c>
      <c r="U74" s="7" t="s">
        <v>380</v>
      </c>
      <c r="V74" s="34" t="s">
        <v>1136</v>
      </c>
      <c r="W74" s="5"/>
    </row>
    <row r="75" spans="1:23" ht="409.6">
      <c r="A75" s="5" t="s">
        <v>507</v>
      </c>
      <c r="B75" s="5" t="s">
        <v>504</v>
      </c>
      <c r="C75" s="5" t="s">
        <v>134</v>
      </c>
      <c r="D75" s="7" t="s">
        <v>508</v>
      </c>
      <c r="E75" s="15" t="s">
        <v>1215</v>
      </c>
      <c r="F75" s="5" t="s">
        <v>138</v>
      </c>
      <c r="G75" s="8" t="s">
        <v>132</v>
      </c>
      <c r="H75" s="5" t="s">
        <v>139</v>
      </c>
      <c r="I75" s="6" t="s">
        <v>1781</v>
      </c>
      <c r="J75" s="5" t="s">
        <v>510</v>
      </c>
      <c r="K75" s="5" t="b">
        <v>1</v>
      </c>
      <c r="L75" s="5" t="b">
        <v>1</v>
      </c>
      <c r="M75" s="5" t="b">
        <v>1</v>
      </c>
      <c r="N75" s="5" t="b">
        <v>0</v>
      </c>
      <c r="O75" s="5" t="b">
        <v>1</v>
      </c>
      <c r="P75" s="5" t="b">
        <v>0</v>
      </c>
      <c r="Q75" s="5" t="b">
        <v>0</v>
      </c>
      <c r="R75" s="5" t="b">
        <v>0</v>
      </c>
      <c r="S75" s="7" t="s">
        <v>142</v>
      </c>
      <c r="T75" s="7" t="s">
        <v>511</v>
      </c>
      <c r="U75" s="7" t="s">
        <v>139</v>
      </c>
      <c r="V75" s="5" t="s">
        <v>512</v>
      </c>
      <c r="W75" s="5"/>
    </row>
    <row r="76" spans="1:23" ht="180">
      <c r="A76" s="5" t="s">
        <v>1049</v>
      </c>
      <c r="B76" s="5" t="s">
        <v>1046</v>
      </c>
      <c r="C76" s="5" t="s">
        <v>134</v>
      </c>
      <c r="D76" s="14" t="s">
        <v>1051</v>
      </c>
      <c r="E76" s="7" t="s">
        <v>239</v>
      </c>
      <c r="F76" s="5" t="s">
        <v>240</v>
      </c>
      <c r="G76" s="9" t="s">
        <v>139</v>
      </c>
      <c r="H76" s="5" t="s">
        <v>139</v>
      </c>
      <c r="I76" s="5" t="s">
        <v>1052</v>
      </c>
      <c r="J76" s="8" t="s">
        <v>241</v>
      </c>
      <c r="K76" s="5" t="b">
        <v>1</v>
      </c>
      <c r="L76" s="5" t="b">
        <v>1</v>
      </c>
      <c r="M76" s="5" t="b">
        <v>1</v>
      </c>
      <c r="N76" s="5" t="b">
        <v>0</v>
      </c>
      <c r="O76" s="5" t="b">
        <v>1</v>
      </c>
      <c r="P76" s="5" t="b">
        <v>0</v>
      </c>
      <c r="Q76" s="5" t="b">
        <v>1</v>
      </c>
      <c r="R76" s="5" t="b">
        <v>1</v>
      </c>
      <c r="S76" s="7" t="s">
        <v>142</v>
      </c>
      <c r="T76" s="5"/>
      <c r="U76" s="7" t="s">
        <v>139</v>
      </c>
      <c r="V76" s="9">
        <v>0</v>
      </c>
      <c r="W76" s="5"/>
    </row>
    <row r="77" spans="1:23" ht="240">
      <c r="A77" s="26" t="s">
        <v>1109</v>
      </c>
      <c r="B77" s="5" t="s">
        <v>1106</v>
      </c>
      <c r="C77" s="5" t="s">
        <v>460</v>
      </c>
      <c r="D77" s="14" t="s">
        <v>1110</v>
      </c>
      <c r="E77" s="5" t="s">
        <v>1100</v>
      </c>
      <c r="F77" s="5" t="s">
        <v>138</v>
      </c>
      <c r="G77" s="8" t="s">
        <v>132</v>
      </c>
      <c r="H77" s="5" t="s">
        <v>139</v>
      </c>
      <c r="I77" s="5" t="s">
        <v>1111</v>
      </c>
      <c r="J77" s="8" t="s">
        <v>286</v>
      </c>
      <c r="K77" s="5" t="b">
        <v>1</v>
      </c>
      <c r="L77" s="5" t="b">
        <v>1</v>
      </c>
      <c r="M77" s="5" t="b">
        <v>1</v>
      </c>
      <c r="N77" s="5" t="b">
        <v>1</v>
      </c>
      <c r="O77" s="5" t="b">
        <v>0</v>
      </c>
      <c r="P77" s="5" t="b">
        <v>0</v>
      </c>
      <c r="Q77" s="5" t="b">
        <v>0</v>
      </c>
      <c r="R77" s="5" t="b">
        <v>0</v>
      </c>
      <c r="S77" s="7" t="s">
        <v>1112</v>
      </c>
      <c r="T77" s="7" t="s">
        <v>351</v>
      </c>
      <c r="U77" s="7" t="s">
        <v>380</v>
      </c>
      <c r="V77" s="34" t="s">
        <v>1084</v>
      </c>
      <c r="W77" s="5"/>
    </row>
    <row r="78" spans="1:23" ht="225.6">
      <c r="A78" s="26" t="s">
        <v>1082</v>
      </c>
      <c r="B78" s="5" t="s">
        <v>1079</v>
      </c>
      <c r="C78" s="5" t="s">
        <v>460</v>
      </c>
      <c r="D78" s="14" t="s">
        <v>1083</v>
      </c>
      <c r="E78" s="15" t="s">
        <v>1215</v>
      </c>
      <c r="F78" s="5" t="s">
        <v>138</v>
      </c>
      <c r="G78" s="8" t="s">
        <v>132</v>
      </c>
      <c r="H78" s="5" t="s">
        <v>139</v>
      </c>
      <c r="I78" s="5" t="s">
        <v>460</v>
      </c>
      <c r="J78" s="8" t="s">
        <v>286</v>
      </c>
      <c r="K78" s="5" t="b">
        <v>1</v>
      </c>
      <c r="L78" s="5" t="b">
        <v>1</v>
      </c>
      <c r="M78" s="5" t="b">
        <v>1</v>
      </c>
      <c r="N78" s="5" t="b">
        <v>0</v>
      </c>
      <c r="O78" s="5" t="b">
        <v>1</v>
      </c>
      <c r="P78" s="5" t="b">
        <v>0</v>
      </c>
      <c r="Q78" s="5" t="b">
        <v>0</v>
      </c>
      <c r="R78" s="5" t="b">
        <v>0</v>
      </c>
      <c r="S78" s="7" t="s">
        <v>665</v>
      </c>
      <c r="T78" s="7" t="s">
        <v>351</v>
      </c>
      <c r="U78" s="7" t="s">
        <v>380</v>
      </c>
      <c r="V78" s="34" t="s">
        <v>1084</v>
      </c>
      <c r="W78" s="5"/>
    </row>
    <row r="79" spans="1:23" ht="285">
      <c r="A79" s="5" t="s">
        <v>1202</v>
      </c>
      <c r="B79" s="5" t="s">
        <v>1203</v>
      </c>
      <c r="C79" s="7" t="s">
        <v>134</v>
      </c>
      <c r="D79" s="5" t="s">
        <v>384</v>
      </c>
      <c r="E79" s="38" t="s">
        <v>1204</v>
      </c>
      <c r="F79" s="7" t="s">
        <v>1205</v>
      </c>
      <c r="G79" s="5" t="s">
        <v>240</v>
      </c>
      <c r="H79" s="5" t="s">
        <v>139</v>
      </c>
      <c r="I79" s="7" t="s">
        <v>139</v>
      </c>
      <c r="J79" s="7" t="s">
        <v>1206</v>
      </c>
      <c r="K79" s="7" t="s">
        <v>1207</v>
      </c>
      <c r="L79" s="5" t="b">
        <v>1</v>
      </c>
      <c r="M79" s="5" t="b">
        <v>1</v>
      </c>
      <c r="N79" s="5" t="b">
        <v>1</v>
      </c>
      <c r="O79" s="5" t="b">
        <v>0</v>
      </c>
      <c r="P79" s="5" t="b">
        <v>1</v>
      </c>
      <c r="Q79" s="5" t="b">
        <v>0</v>
      </c>
      <c r="R79" s="5" t="b">
        <v>1</v>
      </c>
      <c r="S79" s="5" t="b">
        <v>1</v>
      </c>
      <c r="T79" s="7" t="s">
        <v>142</v>
      </c>
      <c r="U79" s="7" t="s">
        <v>1672</v>
      </c>
      <c r="V79" s="7" t="s">
        <v>139</v>
      </c>
      <c r="W79" s="33" t="s">
        <v>405</v>
      </c>
    </row>
    <row r="80" spans="1:23" ht="270">
      <c r="A80" s="5" t="s">
        <v>1209</v>
      </c>
      <c r="B80" s="5" t="s">
        <v>1210</v>
      </c>
      <c r="C80" s="7" t="s">
        <v>134</v>
      </c>
      <c r="D80" s="7" t="s">
        <v>1674</v>
      </c>
      <c r="E80" s="7" t="s">
        <v>1650</v>
      </c>
      <c r="F80" s="7" t="s">
        <v>1205</v>
      </c>
      <c r="G80" s="5" t="s">
        <v>240</v>
      </c>
      <c r="H80" s="5" t="s">
        <v>139</v>
      </c>
      <c r="I80" s="7" t="s">
        <v>139</v>
      </c>
      <c r="J80" s="7" t="s">
        <v>143</v>
      </c>
      <c r="K80" s="7" t="s">
        <v>217</v>
      </c>
      <c r="L80" s="5" t="b">
        <v>1</v>
      </c>
      <c r="M80" s="5" t="b">
        <v>1</v>
      </c>
      <c r="N80" s="5" t="b">
        <v>1</v>
      </c>
      <c r="O80" s="5" t="b">
        <v>0</v>
      </c>
      <c r="P80" s="5" t="b">
        <v>1</v>
      </c>
      <c r="Q80" s="5" t="b">
        <v>0</v>
      </c>
      <c r="R80" s="5" t="b">
        <v>1</v>
      </c>
      <c r="S80" s="5" t="b">
        <v>1</v>
      </c>
      <c r="T80" s="7" t="s">
        <v>142</v>
      </c>
      <c r="U80" s="7" t="s">
        <v>724</v>
      </c>
      <c r="V80" s="7" t="s">
        <v>139</v>
      </c>
      <c r="W80" s="33" t="s">
        <v>1675</v>
      </c>
    </row>
    <row r="81" spans="1:23" ht="150.6">
      <c r="A81" s="5" t="s">
        <v>1212</v>
      </c>
      <c r="B81" s="5" t="s">
        <v>1213</v>
      </c>
      <c r="C81" s="7" t="s">
        <v>134</v>
      </c>
      <c r="D81" s="5" t="s">
        <v>1677</v>
      </c>
      <c r="E81" s="42" t="s">
        <v>1214</v>
      </c>
      <c r="F81" s="15" t="s">
        <v>1215</v>
      </c>
      <c r="G81" s="5" t="s">
        <v>138</v>
      </c>
      <c r="H81" s="5" t="s">
        <v>132</v>
      </c>
      <c r="I81" s="7" t="s">
        <v>139</v>
      </c>
      <c r="J81" s="7" t="s">
        <v>699</v>
      </c>
      <c r="K81" s="7" t="s">
        <v>1216</v>
      </c>
      <c r="L81" s="5" t="b">
        <v>1</v>
      </c>
      <c r="M81" s="5" t="b">
        <v>1</v>
      </c>
      <c r="N81" s="5" t="b">
        <v>1</v>
      </c>
      <c r="O81" s="5" t="b">
        <v>0</v>
      </c>
      <c r="P81" s="5" t="b">
        <v>1</v>
      </c>
      <c r="Q81" s="5" t="b">
        <v>0</v>
      </c>
      <c r="R81" s="5" t="b">
        <v>0</v>
      </c>
      <c r="S81" s="5" t="b">
        <v>0</v>
      </c>
      <c r="T81" s="7" t="s">
        <v>142</v>
      </c>
      <c r="U81" s="7" t="s">
        <v>1217</v>
      </c>
      <c r="V81" s="7" t="s">
        <v>139</v>
      </c>
      <c r="W81" s="33" t="s">
        <v>1678</v>
      </c>
    </row>
    <row r="82" spans="1:23" ht="409.6">
      <c r="A82" s="5" t="s">
        <v>1218</v>
      </c>
      <c r="B82" s="5" t="s">
        <v>1219</v>
      </c>
      <c r="C82" s="7" t="s">
        <v>134</v>
      </c>
      <c r="D82" s="5" t="s">
        <v>1680</v>
      </c>
      <c r="E82" s="42" t="s">
        <v>1220</v>
      </c>
      <c r="F82" s="15" t="s">
        <v>1215</v>
      </c>
      <c r="G82" s="5" t="s">
        <v>138</v>
      </c>
      <c r="H82" s="5" t="s">
        <v>132</v>
      </c>
      <c r="I82" s="7" t="s">
        <v>139</v>
      </c>
      <c r="J82" s="7" t="s">
        <v>143</v>
      </c>
      <c r="K82" s="7" t="s">
        <v>241</v>
      </c>
      <c r="L82" s="5" t="b">
        <v>1</v>
      </c>
      <c r="M82" s="5" t="b">
        <v>1</v>
      </c>
      <c r="N82" s="5" t="b">
        <v>1</v>
      </c>
      <c r="O82" s="5" t="b">
        <v>0</v>
      </c>
      <c r="P82" s="5" t="b">
        <v>1</v>
      </c>
      <c r="Q82" s="5" t="b">
        <v>0</v>
      </c>
      <c r="R82" s="5" t="b">
        <v>0</v>
      </c>
      <c r="S82" s="5" t="b">
        <v>0</v>
      </c>
      <c r="T82" s="7" t="s">
        <v>142</v>
      </c>
      <c r="U82" s="7" t="s">
        <v>1221</v>
      </c>
      <c r="V82" s="7" t="s">
        <v>139</v>
      </c>
      <c r="W82" s="33" t="s">
        <v>1681</v>
      </c>
    </row>
    <row r="83" spans="1:23" ht="409.6">
      <c r="A83" s="5" t="s">
        <v>1222</v>
      </c>
      <c r="B83" s="5" t="s">
        <v>1223</v>
      </c>
      <c r="C83" s="7" t="s">
        <v>134</v>
      </c>
      <c r="D83" s="5" t="s">
        <v>1683</v>
      </c>
      <c r="E83" s="42" t="s">
        <v>1224</v>
      </c>
      <c r="F83" s="15" t="s">
        <v>1215</v>
      </c>
      <c r="G83" s="5" t="s">
        <v>138</v>
      </c>
      <c r="H83" s="5" t="s">
        <v>132</v>
      </c>
      <c r="I83" s="7" t="s">
        <v>139</v>
      </c>
      <c r="J83" s="7" t="s">
        <v>143</v>
      </c>
      <c r="K83" s="7" t="s">
        <v>241</v>
      </c>
      <c r="L83" s="5" t="b">
        <v>1</v>
      </c>
      <c r="M83" s="5" t="b">
        <v>1</v>
      </c>
      <c r="N83" s="5" t="b">
        <v>1</v>
      </c>
      <c r="O83" s="5" t="b">
        <v>0</v>
      </c>
      <c r="P83" s="5" t="b">
        <v>1</v>
      </c>
      <c r="Q83" s="5" t="b">
        <v>0</v>
      </c>
      <c r="R83" s="5" t="b">
        <v>0</v>
      </c>
      <c r="S83" s="5" t="b">
        <v>0</v>
      </c>
      <c r="T83" s="7" t="s">
        <v>142</v>
      </c>
      <c r="U83" s="7" t="s">
        <v>1221</v>
      </c>
      <c r="V83" s="7" t="s">
        <v>139</v>
      </c>
      <c r="W83" s="34" t="s">
        <v>1684</v>
      </c>
    </row>
    <row r="84" spans="1:23" ht="409.6">
      <c r="A84" s="5" t="s">
        <v>1225</v>
      </c>
      <c r="B84" s="5" t="s">
        <v>1226</v>
      </c>
      <c r="C84" s="7" t="s">
        <v>134</v>
      </c>
      <c r="D84" s="5" t="s">
        <v>1686</v>
      </c>
      <c r="E84" s="42" t="s">
        <v>1227</v>
      </c>
      <c r="F84" s="15" t="s">
        <v>1215</v>
      </c>
      <c r="G84" s="5" t="s">
        <v>138</v>
      </c>
      <c r="H84" s="5" t="s">
        <v>132</v>
      </c>
      <c r="I84" s="7" t="s">
        <v>139</v>
      </c>
      <c r="J84" s="7" t="s">
        <v>143</v>
      </c>
      <c r="K84" s="7" t="s">
        <v>241</v>
      </c>
      <c r="L84" s="5" t="b">
        <v>1</v>
      </c>
      <c r="M84" s="5" t="b">
        <v>1</v>
      </c>
      <c r="N84" s="5" t="b">
        <v>1</v>
      </c>
      <c r="O84" s="5" t="b">
        <v>0</v>
      </c>
      <c r="P84" s="5" t="b">
        <v>1</v>
      </c>
      <c r="Q84" s="5" t="b">
        <v>0</v>
      </c>
      <c r="R84" s="5" t="b">
        <v>0</v>
      </c>
      <c r="S84" s="5" t="b">
        <v>0</v>
      </c>
      <c r="T84" s="7" t="s">
        <v>142</v>
      </c>
      <c r="U84" s="7" t="s">
        <v>166</v>
      </c>
      <c r="V84" s="7" t="s">
        <v>139</v>
      </c>
      <c r="W84" s="50" t="s">
        <v>1687</v>
      </c>
    </row>
    <row r="85" spans="1:23" ht="409.6">
      <c r="A85" s="5" t="s">
        <v>1228</v>
      </c>
      <c r="B85" s="5" t="s">
        <v>1229</v>
      </c>
      <c r="C85" s="7" t="s">
        <v>134</v>
      </c>
      <c r="D85" s="5" t="s">
        <v>1689</v>
      </c>
      <c r="E85" s="42" t="s">
        <v>1230</v>
      </c>
      <c r="F85" s="15" t="s">
        <v>1215</v>
      </c>
      <c r="G85" s="5" t="s">
        <v>138</v>
      </c>
      <c r="H85" s="5" t="s">
        <v>132</v>
      </c>
      <c r="I85" s="7" t="s">
        <v>139</v>
      </c>
      <c r="J85" s="7" t="s">
        <v>143</v>
      </c>
      <c r="K85" s="7" t="s">
        <v>241</v>
      </c>
      <c r="L85" s="5" t="b">
        <v>1</v>
      </c>
      <c r="M85" s="5" t="b">
        <v>1</v>
      </c>
      <c r="N85" s="5" t="b">
        <v>1</v>
      </c>
      <c r="O85" s="5" t="b">
        <v>0</v>
      </c>
      <c r="P85" s="5" t="b">
        <v>1</v>
      </c>
      <c r="Q85" s="5" t="b">
        <v>0</v>
      </c>
      <c r="R85" s="5" t="b">
        <v>0</v>
      </c>
      <c r="S85" s="5" t="b">
        <v>0</v>
      </c>
      <c r="T85" s="7" t="s">
        <v>142</v>
      </c>
      <c r="U85" s="7" t="s">
        <v>166</v>
      </c>
      <c r="V85" s="7" t="s">
        <v>139</v>
      </c>
      <c r="W85" s="50" t="s">
        <v>1687</v>
      </c>
    </row>
    <row r="86" spans="1:23" ht="409.6">
      <c r="A86" s="5" t="s">
        <v>1231</v>
      </c>
      <c r="B86" s="5" t="s">
        <v>1232</v>
      </c>
      <c r="C86" s="7" t="s">
        <v>134</v>
      </c>
      <c r="D86" s="5" t="s">
        <v>1691</v>
      </c>
      <c r="E86" s="42" t="s">
        <v>1692</v>
      </c>
      <c r="F86" s="15" t="s">
        <v>1215</v>
      </c>
      <c r="G86" s="5" t="s">
        <v>138</v>
      </c>
      <c r="H86" s="5" t="s">
        <v>132</v>
      </c>
      <c r="I86" s="7" t="s">
        <v>139</v>
      </c>
      <c r="J86" s="7" t="s">
        <v>143</v>
      </c>
      <c r="K86" s="7" t="s">
        <v>241</v>
      </c>
      <c r="L86" s="5" t="b">
        <v>1</v>
      </c>
      <c r="M86" s="5" t="b">
        <v>1</v>
      </c>
      <c r="N86" s="5" t="b">
        <v>1</v>
      </c>
      <c r="O86" s="5" t="b">
        <v>0</v>
      </c>
      <c r="P86" s="5" t="b">
        <v>1</v>
      </c>
      <c r="Q86" s="5" t="b">
        <v>0</v>
      </c>
      <c r="R86" s="5" t="b">
        <v>0</v>
      </c>
      <c r="S86" s="5" t="b">
        <v>0</v>
      </c>
      <c r="T86" s="7" t="s">
        <v>142</v>
      </c>
      <c r="U86" s="7" t="s">
        <v>166</v>
      </c>
      <c r="V86" s="7" t="s">
        <v>139</v>
      </c>
      <c r="W86" s="26" t="s">
        <v>1687</v>
      </c>
    </row>
    <row r="87" spans="1:23" ht="409.6">
      <c r="A87" s="5" t="s">
        <v>1234</v>
      </c>
      <c r="B87" s="5" t="s">
        <v>1235</v>
      </c>
      <c r="C87" s="7" t="s">
        <v>134</v>
      </c>
      <c r="D87" s="5" t="s">
        <v>1694</v>
      </c>
      <c r="E87" s="38" t="s">
        <v>1236</v>
      </c>
      <c r="F87" s="15" t="s">
        <v>1215</v>
      </c>
      <c r="G87" s="5" t="s">
        <v>138</v>
      </c>
      <c r="H87" s="5" t="s">
        <v>132</v>
      </c>
      <c r="I87" s="7" t="s">
        <v>139</v>
      </c>
      <c r="J87" s="7" t="s">
        <v>143</v>
      </c>
      <c r="K87" s="7" t="s">
        <v>241</v>
      </c>
      <c r="L87" s="5" t="b">
        <v>1</v>
      </c>
      <c r="M87" s="5" t="b">
        <v>1</v>
      </c>
      <c r="N87" s="5" t="b">
        <v>1</v>
      </c>
      <c r="O87" s="5" t="b">
        <v>0</v>
      </c>
      <c r="P87" s="5" t="b">
        <v>1</v>
      </c>
      <c r="Q87" s="5" t="b">
        <v>0</v>
      </c>
      <c r="R87" s="5" t="b">
        <v>0</v>
      </c>
      <c r="S87" s="5" t="b">
        <v>0</v>
      </c>
      <c r="T87" s="7" t="s">
        <v>142</v>
      </c>
      <c r="U87" s="7" t="s">
        <v>1221</v>
      </c>
      <c r="V87" s="7" t="s">
        <v>139</v>
      </c>
      <c r="W87" s="26" t="s">
        <v>1695</v>
      </c>
    </row>
    <row r="88" spans="1:23" ht="409.6">
      <c r="A88" s="5" t="s">
        <v>1237</v>
      </c>
      <c r="B88" s="5" t="s">
        <v>1238</v>
      </c>
      <c r="C88" s="7" t="s">
        <v>134</v>
      </c>
      <c r="D88" s="5" t="s">
        <v>1697</v>
      </c>
      <c r="E88" s="38" t="s">
        <v>1239</v>
      </c>
      <c r="F88" s="15" t="s">
        <v>1215</v>
      </c>
      <c r="G88" s="5" t="s">
        <v>138</v>
      </c>
      <c r="H88" s="5" t="s">
        <v>132</v>
      </c>
      <c r="I88" s="7" t="s">
        <v>139</v>
      </c>
      <c r="J88" s="7" t="s">
        <v>143</v>
      </c>
      <c r="K88" s="7" t="s">
        <v>241</v>
      </c>
      <c r="L88" s="5" t="b">
        <v>1</v>
      </c>
      <c r="M88" s="5" t="b">
        <v>1</v>
      </c>
      <c r="N88" s="5" t="b">
        <v>1</v>
      </c>
      <c r="O88" s="5" t="b">
        <v>0</v>
      </c>
      <c r="P88" s="5" t="b">
        <v>1</v>
      </c>
      <c r="Q88" s="5" t="b">
        <v>0</v>
      </c>
      <c r="R88" s="5" t="b">
        <v>0</v>
      </c>
      <c r="S88" s="5" t="b">
        <v>0</v>
      </c>
      <c r="T88" s="7" t="s">
        <v>1191</v>
      </c>
      <c r="U88" s="7" t="s">
        <v>1241</v>
      </c>
      <c r="V88" s="7" t="s">
        <v>139</v>
      </c>
      <c r="W88" s="50" t="s">
        <v>1698</v>
      </c>
    </row>
    <row r="89" spans="1:23" ht="150">
      <c r="A89" s="5" t="s">
        <v>1242</v>
      </c>
      <c r="B89" s="5" t="s">
        <v>1243</v>
      </c>
      <c r="C89" s="7" t="s">
        <v>134</v>
      </c>
      <c r="D89" s="5" t="s">
        <v>1700</v>
      </c>
      <c r="E89" s="38" t="s">
        <v>1244</v>
      </c>
      <c r="F89" s="7" t="s">
        <v>1205</v>
      </c>
      <c r="G89" s="5" t="s">
        <v>240</v>
      </c>
      <c r="H89" s="5" t="s">
        <v>139</v>
      </c>
      <c r="I89" s="7" t="s">
        <v>139</v>
      </c>
      <c r="J89" s="7" t="s">
        <v>143</v>
      </c>
      <c r="K89" s="7" t="s">
        <v>217</v>
      </c>
      <c r="L89" s="5" t="b">
        <v>1</v>
      </c>
      <c r="M89" s="5" t="b">
        <v>1</v>
      </c>
      <c r="N89" s="5" t="b">
        <v>1</v>
      </c>
      <c r="O89" s="5" t="b">
        <v>0</v>
      </c>
      <c r="P89" s="5" t="b">
        <v>1</v>
      </c>
      <c r="Q89" s="5" t="b">
        <v>0</v>
      </c>
      <c r="R89" s="5" t="b">
        <v>1</v>
      </c>
      <c r="S89" s="5" t="b">
        <v>1</v>
      </c>
      <c r="T89" s="7" t="s">
        <v>1191</v>
      </c>
      <c r="U89" s="7" t="s">
        <v>1245</v>
      </c>
      <c r="V89" s="7" t="s">
        <v>139</v>
      </c>
      <c r="W89" s="50" t="s">
        <v>1651</v>
      </c>
    </row>
    <row r="90" spans="1:23" ht="240">
      <c r="A90" s="5" t="s">
        <v>1246</v>
      </c>
      <c r="B90" s="5" t="s">
        <v>1247</v>
      </c>
      <c r="C90" s="7" t="s">
        <v>134</v>
      </c>
      <c r="D90" s="5" t="s">
        <v>1700</v>
      </c>
      <c r="E90" s="38" t="s">
        <v>1248</v>
      </c>
      <c r="F90" s="7" t="s">
        <v>1205</v>
      </c>
      <c r="G90" s="5" t="s">
        <v>240</v>
      </c>
      <c r="H90" s="5" t="s">
        <v>139</v>
      </c>
      <c r="I90" s="7" t="s">
        <v>139</v>
      </c>
      <c r="J90" s="7" t="s">
        <v>143</v>
      </c>
      <c r="K90" s="7" t="s">
        <v>217</v>
      </c>
      <c r="L90" s="5" t="b">
        <v>1</v>
      </c>
      <c r="M90" s="5" t="b">
        <v>1</v>
      </c>
      <c r="N90" s="5" t="b">
        <v>1</v>
      </c>
      <c r="O90" s="5" t="b">
        <v>0</v>
      </c>
      <c r="P90" s="5" t="b">
        <v>1</v>
      </c>
      <c r="Q90" s="5" t="b">
        <v>0</v>
      </c>
      <c r="R90" s="5" t="b">
        <v>1</v>
      </c>
      <c r="S90" s="5" t="b">
        <v>1</v>
      </c>
      <c r="T90" s="7" t="s">
        <v>1191</v>
      </c>
      <c r="U90" s="7" t="s">
        <v>1245</v>
      </c>
      <c r="V90" s="7" t="s">
        <v>139</v>
      </c>
      <c r="W90" s="26" t="s">
        <v>1651</v>
      </c>
    </row>
    <row r="91" spans="1:23" ht="255">
      <c r="A91" s="5" t="s">
        <v>1249</v>
      </c>
      <c r="B91" s="6" t="s">
        <v>1250</v>
      </c>
      <c r="C91" s="7" t="s">
        <v>134</v>
      </c>
      <c r="D91" s="5" t="s">
        <v>1700</v>
      </c>
      <c r="E91" s="38" t="s">
        <v>1251</v>
      </c>
      <c r="F91" s="7" t="s">
        <v>1205</v>
      </c>
      <c r="G91" s="5" t="s">
        <v>240</v>
      </c>
      <c r="H91" s="5" t="s">
        <v>132</v>
      </c>
      <c r="I91" s="7" t="s">
        <v>139</v>
      </c>
      <c r="J91" s="7" t="s">
        <v>143</v>
      </c>
      <c r="K91" s="7" t="s">
        <v>217</v>
      </c>
      <c r="L91" s="5" t="b">
        <v>1</v>
      </c>
      <c r="M91" s="5" t="b">
        <v>1</v>
      </c>
      <c r="N91" s="5" t="b">
        <v>1</v>
      </c>
      <c r="O91" s="5" t="b">
        <v>0</v>
      </c>
      <c r="P91" s="5" t="b">
        <v>1</v>
      </c>
      <c r="Q91" s="5" t="b">
        <v>0</v>
      </c>
      <c r="R91" s="5" t="b">
        <v>1</v>
      </c>
      <c r="S91" s="5" t="b">
        <v>1</v>
      </c>
      <c r="T91" s="7" t="s">
        <v>1191</v>
      </c>
      <c r="U91" s="7" t="s">
        <v>1245</v>
      </c>
      <c r="V91" s="7" t="s">
        <v>139</v>
      </c>
      <c r="W91" s="26" t="s">
        <v>1651</v>
      </c>
    </row>
    <row r="92" spans="1:23" ht="409.6">
      <c r="A92" s="5" t="s">
        <v>1252</v>
      </c>
      <c r="B92" s="5" t="s">
        <v>1253</v>
      </c>
      <c r="C92" s="7" t="s">
        <v>134</v>
      </c>
      <c r="D92" s="5" t="s">
        <v>1704</v>
      </c>
      <c r="E92" s="38" t="s">
        <v>1254</v>
      </c>
      <c r="F92" s="15" t="s">
        <v>1215</v>
      </c>
      <c r="G92" s="5" t="s">
        <v>138</v>
      </c>
      <c r="H92" s="5" t="s">
        <v>132</v>
      </c>
      <c r="I92" s="7" t="s">
        <v>139</v>
      </c>
      <c r="J92" s="7" t="s">
        <v>285</v>
      </c>
      <c r="K92" s="7" t="s">
        <v>1216</v>
      </c>
      <c r="L92" s="5" t="b">
        <v>1</v>
      </c>
      <c r="M92" s="5" t="b">
        <v>1</v>
      </c>
      <c r="N92" s="5" t="b">
        <v>1</v>
      </c>
      <c r="O92" s="5" t="b">
        <v>0</v>
      </c>
      <c r="P92" s="5" t="b">
        <v>1</v>
      </c>
      <c r="Q92" s="5" t="b">
        <v>0</v>
      </c>
      <c r="R92" s="5" t="b">
        <v>0</v>
      </c>
      <c r="S92" s="5" t="b">
        <v>0</v>
      </c>
      <c r="T92" s="7" t="s">
        <v>1255</v>
      </c>
      <c r="U92" s="7" t="s">
        <v>1256</v>
      </c>
      <c r="V92" s="7" t="s">
        <v>139</v>
      </c>
      <c r="W92" s="5"/>
    </row>
    <row r="93" spans="1:23" ht="409.6">
      <c r="A93" s="5" t="s">
        <v>1257</v>
      </c>
      <c r="B93" s="5" t="s">
        <v>1258</v>
      </c>
      <c r="C93" s="7" t="s">
        <v>134</v>
      </c>
      <c r="D93" s="5" t="s">
        <v>1706</v>
      </c>
      <c r="E93" s="38" t="s">
        <v>1259</v>
      </c>
      <c r="F93" s="15" t="s">
        <v>1215</v>
      </c>
      <c r="G93" s="5" t="s">
        <v>138</v>
      </c>
      <c r="H93" s="5" t="s">
        <v>132</v>
      </c>
      <c r="I93" s="7" t="s">
        <v>139</v>
      </c>
      <c r="J93" s="7" t="s">
        <v>285</v>
      </c>
      <c r="K93" s="7" t="s">
        <v>241</v>
      </c>
      <c r="L93" s="5" t="b">
        <v>1</v>
      </c>
      <c r="M93" s="5" t="b">
        <v>1</v>
      </c>
      <c r="N93" s="5" t="b">
        <v>1</v>
      </c>
      <c r="O93" s="5" t="b">
        <v>0</v>
      </c>
      <c r="P93" s="5" t="b">
        <v>1</v>
      </c>
      <c r="Q93" s="5" t="b">
        <v>0</v>
      </c>
      <c r="R93" s="5" t="b">
        <v>0</v>
      </c>
      <c r="S93" s="5" t="b">
        <v>0</v>
      </c>
      <c r="T93" s="7" t="s">
        <v>1255</v>
      </c>
      <c r="U93" s="5" t="s">
        <v>1260</v>
      </c>
      <c r="V93" s="7" t="s">
        <v>139</v>
      </c>
      <c r="W93" s="5" t="s">
        <v>1707</v>
      </c>
    </row>
    <row r="94" spans="1:23" ht="409.6">
      <c r="A94" s="5" t="s">
        <v>1261</v>
      </c>
      <c r="B94" s="5" t="s">
        <v>1262</v>
      </c>
      <c r="C94" s="7" t="s">
        <v>134</v>
      </c>
      <c r="D94" s="5" t="s">
        <v>1709</v>
      </c>
      <c r="E94" s="38" t="s">
        <v>1263</v>
      </c>
      <c r="F94" s="15" t="s">
        <v>1215</v>
      </c>
      <c r="G94" s="5" t="s">
        <v>138</v>
      </c>
      <c r="H94" s="5" t="s">
        <v>132</v>
      </c>
      <c r="I94" s="7" t="s">
        <v>139</v>
      </c>
      <c r="J94" s="7" t="s">
        <v>143</v>
      </c>
      <c r="K94" s="7" t="s">
        <v>241</v>
      </c>
      <c r="L94" s="5" t="b">
        <v>1</v>
      </c>
      <c r="M94" s="5" t="b">
        <v>1</v>
      </c>
      <c r="N94" s="5" t="b">
        <v>1</v>
      </c>
      <c r="O94" s="5" t="b">
        <v>0</v>
      </c>
      <c r="P94" s="5" t="b">
        <v>1</v>
      </c>
      <c r="Q94" s="5" t="b">
        <v>0</v>
      </c>
      <c r="R94" s="5" t="b">
        <v>0</v>
      </c>
      <c r="S94" s="5" t="b">
        <v>0</v>
      </c>
      <c r="T94" s="7" t="s">
        <v>1191</v>
      </c>
      <c r="U94" s="29" t="s">
        <v>1245</v>
      </c>
      <c r="V94" s="7" t="s">
        <v>139</v>
      </c>
      <c r="W94" s="5">
        <v>0</v>
      </c>
    </row>
    <row r="95" spans="1:23" ht="409.6">
      <c r="A95" s="5" t="s">
        <v>1264</v>
      </c>
      <c r="B95" s="5" t="s">
        <v>1265</v>
      </c>
      <c r="C95" s="7" t="s">
        <v>134</v>
      </c>
      <c r="D95" s="5" t="s">
        <v>1711</v>
      </c>
      <c r="E95" s="38" t="s">
        <v>1266</v>
      </c>
      <c r="F95" s="15" t="s">
        <v>1215</v>
      </c>
      <c r="G95" s="5" t="s">
        <v>138</v>
      </c>
      <c r="H95" s="5" t="s">
        <v>132</v>
      </c>
      <c r="I95" s="7" t="s">
        <v>139</v>
      </c>
      <c r="J95" s="7" t="s">
        <v>1267</v>
      </c>
      <c r="K95" s="7" t="s">
        <v>1216</v>
      </c>
      <c r="L95" s="5" t="b">
        <v>1</v>
      </c>
      <c r="M95" s="5" t="b">
        <v>1</v>
      </c>
      <c r="N95" s="5" t="b">
        <v>1</v>
      </c>
      <c r="O95" s="5" t="b">
        <v>0</v>
      </c>
      <c r="P95" s="5" t="b">
        <v>1</v>
      </c>
      <c r="Q95" s="5" t="b">
        <v>0</v>
      </c>
      <c r="R95" s="5" t="b">
        <v>0</v>
      </c>
      <c r="S95" s="5" t="b">
        <v>0</v>
      </c>
      <c r="T95" s="7" t="s">
        <v>142</v>
      </c>
      <c r="U95" s="7" t="s">
        <v>1268</v>
      </c>
      <c r="V95" s="7" t="s">
        <v>139</v>
      </c>
      <c r="W95" s="50" t="s">
        <v>1712</v>
      </c>
    </row>
    <row r="96" spans="1:23" ht="315.60000000000002">
      <c r="A96" s="5" t="s">
        <v>1269</v>
      </c>
      <c r="B96" s="5" t="s">
        <v>1270</v>
      </c>
      <c r="C96" s="7" t="s">
        <v>134</v>
      </c>
      <c r="D96" s="40" t="s">
        <v>1714</v>
      </c>
      <c r="E96" s="9" t="s">
        <v>1271</v>
      </c>
      <c r="F96" s="15" t="s">
        <v>1215</v>
      </c>
      <c r="G96" s="5" t="s">
        <v>138</v>
      </c>
      <c r="H96" s="5" t="s">
        <v>132</v>
      </c>
      <c r="I96" s="7" t="s">
        <v>489</v>
      </c>
      <c r="J96" s="7" t="s">
        <v>285</v>
      </c>
      <c r="K96" s="7" t="s">
        <v>241</v>
      </c>
      <c r="L96" s="5" t="b">
        <v>1</v>
      </c>
      <c r="M96" s="5" t="b">
        <v>1</v>
      </c>
      <c r="N96" s="5" t="b">
        <v>1</v>
      </c>
      <c r="O96" s="5" t="b">
        <v>0</v>
      </c>
      <c r="P96" s="5" t="b">
        <v>1</v>
      </c>
      <c r="Q96" s="5" t="b">
        <v>0</v>
      </c>
      <c r="R96" s="5" t="b">
        <v>0</v>
      </c>
      <c r="S96" s="5" t="b">
        <v>0</v>
      </c>
      <c r="T96" s="7" t="s">
        <v>142</v>
      </c>
      <c r="U96" s="7" t="s">
        <v>1221</v>
      </c>
      <c r="V96" s="7" t="s">
        <v>139</v>
      </c>
      <c r="W96" s="51" t="s">
        <v>1715</v>
      </c>
    </row>
    <row r="97" spans="1:23" ht="409.6">
      <c r="A97" s="5" t="s">
        <v>1272</v>
      </c>
      <c r="B97" s="5" t="s">
        <v>1273</v>
      </c>
      <c r="C97" s="7" t="s">
        <v>134</v>
      </c>
      <c r="D97" s="5" t="s">
        <v>1717</v>
      </c>
      <c r="E97" s="38" t="s">
        <v>1274</v>
      </c>
      <c r="F97" s="15" t="s">
        <v>1215</v>
      </c>
      <c r="G97" s="5" t="s">
        <v>138</v>
      </c>
      <c r="H97" s="5" t="s">
        <v>132</v>
      </c>
      <c r="I97" s="7" t="s">
        <v>139</v>
      </c>
      <c r="J97" s="7" t="s">
        <v>143</v>
      </c>
      <c r="K97" s="7" t="s">
        <v>241</v>
      </c>
      <c r="L97" s="5" t="b">
        <v>1</v>
      </c>
      <c r="M97" s="5" t="b">
        <v>1</v>
      </c>
      <c r="N97" s="5" t="b">
        <v>1</v>
      </c>
      <c r="O97" s="5" t="b">
        <v>0</v>
      </c>
      <c r="P97" s="5" t="b">
        <v>1</v>
      </c>
      <c r="Q97" s="5" t="b">
        <v>0</v>
      </c>
      <c r="R97" s="5" t="b">
        <v>0</v>
      </c>
      <c r="S97" s="5" t="b">
        <v>0</v>
      </c>
      <c r="T97" s="7" t="s">
        <v>142</v>
      </c>
      <c r="U97" s="7" t="s">
        <v>1275</v>
      </c>
      <c r="V97" s="7" t="s">
        <v>139</v>
      </c>
      <c r="W97" s="50" t="s">
        <v>1718</v>
      </c>
    </row>
    <row r="98" spans="1:23" ht="120">
      <c r="A98" s="5" t="s">
        <v>1276</v>
      </c>
      <c r="B98" s="5" t="s">
        <v>1277</v>
      </c>
      <c r="C98" s="7" t="s">
        <v>134</v>
      </c>
      <c r="D98" s="5" t="s">
        <v>1720</v>
      </c>
      <c r="E98" s="38" t="s">
        <v>1278</v>
      </c>
      <c r="F98" s="7" t="s">
        <v>1279</v>
      </c>
      <c r="G98" s="5" t="s">
        <v>138</v>
      </c>
      <c r="H98" s="5" t="s">
        <v>132</v>
      </c>
      <c r="I98" s="7" t="s">
        <v>139</v>
      </c>
      <c r="J98" s="7" t="s">
        <v>143</v>
      </c>
      <c r="K98" s="7" t="s">
        <v>241</v>
      </c>
      <c r="L98" s="5" t="b">
        <v>1</v>
      </c>
      <c r="M98" s="5" t="b">
        <v>1</v>
      </c>
      <c r="N98" s="5" t="b">
        <v>1</v>
      </c>
      <c r="O98" s="5" t="b">
        <v>0</v>
      </c>
      <c r="P98" s="5" t="b">
        <v>1</v>
      </c>
      <c r="Q98" s="5" t="b">
        <v>0</v>
      </c>
      <c r="R98" s="5" t="b">
        <v>0</v>
      </c>
      <c r="S98" s="5" t="b">
        <v>0</v>
      </c>
      <c r="T98" s="7" t="s">
        <v>142</v>
      </c>
      <c r="U98" s="7" t="s">
        <v>1245</v>
      </c>
      <c r="V98" s="7" t="s">
        <v>139</v>
      </c>
      <c r="W98" s="5">
        <v>0</v>
      </c>
    </row>
    <row r="99" spans="1:23" ht="409.6">
      <c r="A99" s="5" t="s">
        <v>1280</v>
      </c>
      <c r="B99" s="5" t="s">
        <v>1281</v>
      </c>
      <c r="C99" s="7" t="s">
        <v>134</v>
      </c>
      <c r="D99" s="5" t="s">
        <v>1722</v>
      </c>
      <c r="E99" s="38" t="s">
        <v>1282</v>
      </c>
      <c r="F99" s="7" t="s">
        <v>1205</v>
      </c>
      <c r="G99" s="5" t="s">
        <v>240</v>
      </c>
      <c r="H99" s="5" t="s">
        <v>139</v>
      </c>
      <c r="I99" s="7" t="s">
        <v>489</v>
      </c>
      <c r="J99" s="7" t="s">
        <v>143</v>
      </c>
      <c r="K99" s="7" t="s">
        <v>263</v>
      </c>
      <c r="L99" s="5" t="b">
        <v>1</v>
      </c>
      <c r="M99" s="5" t="b">
        <v>1</v>
      </c>
      <c r="N99" s="5" t="b">
        <v>1</v>
      </c>
      <c r="O99" s="5" t="b">
        <v>0</v>
      </c>
      <c r="P99" s="5" t="b">
        <v>1</v>
      </c>
      <c r="Q99" s="5" t="b">
        <v>0</v>
      </c>
      <c r="R99" s="5" t="b">
        <v>1</v>
      </c>
      <c r="S99" s="5" t="b">
        <v>1</v>
      </c>
      <c r="T99" s="7" t="s">
        <v>1283</v>
      </c>
      <c r="U99" s="29" t="s">
        <v>1245</v>
      </c>
      <c r="V99" s="7" t="s">
        <v>139</v>
      </c>
      <c r="W99" s="5">
        <v>0</v>
      </c>
    </row>
    <row r="100" spans="1:23" ht="150">
      <c r="A100" s="5" t="s">
        <v>1284</v>
      </c>
      <c r="B100" s="5" t="s">
        <v>1285</v>
      </c>
      <c r="C100" s="7" t="s">
        <v>134</v>
      </c>
      <c r="D100" s="5" t="s">
        <v>1720</v>
      </c>
      <c r="E100" s="38" t="s">
        <v>1278</v>
      </c>
      <c r="F100" s="7" t="s">
        <v>1286</v>
      </c>
      <c r="G100" s="5" t="s">
        <v>240</v>
      </c>
      <c r="H100" s="5" t="s">
        <v>132</v>
      </c>
      <c r="I100" s="7" t="s">
        <v>139</v>
      </c>
      <c r="J100" s="7" t="s">
        <v>1287</v>
      </c>
      <c r="K100" s="7" t="s">
        <v>241</v>
      </c>
      <c r="L100" s="5" t="b">
        <v>1</v>
      </c>
      <c r="M100" s="5" t="b">
        <v>1</v>
      </c>
      <c r="N100" s="5" t="b">
        <v>1</v>
      </c>
      <c r="O100" s="5" t="b">
        <v>0</v>
      </c>
      <c r="P100" s="5" t="b">
        <v>1</v>
      </c>
      <c r="Q100" s="5" t="b">
        <v>0</v>
      </c>
      <c r="R100" s="5" t="b">
        <v>1</v>
      </c>
      <c r="S100" s="5" t="b">
        <v>1</v>
      </c>
      <c r="T100" s="7" t="s">
        <v>142</v>
      </c>
      <c r="U100" s="7" t="s">
        <v>1245</v>
      </c>
      <c r="V100" s="7" t="s">
        <v>139</v>
      </c>
      <c r="W100" s="5">
        <v>0</v>
      </c>
    </row>
    <row r="101" spans="1:23" ht="285.60000000000002">
      <c r="A101" s="5" t="s">
        <v>1288</v>
      </c>
      <c r="B101" s="5" t="s">
        <v>1289</v>
      </c>
      <c r="C101" s="7" t="s">
        <v>134</v>
      </c>
      <c r="D101" s="5" t="s">
        <v>1725</v>
      </c>
      <c r="E101" s="38" t="s">
        <v>1290</v>
      </c>
      <c r="F101" s="15" t="s">
        <v>1215</v>
      </c>
      <c r="G101" s="5" t="s">
        <v>138</v>
      </c>
      <c r="H101" s="5" t="s">
        <v>139</v>
      </c>
      <c r="I101" s="7" t="s">
        <v>139</v>
      </c>
      <c r="J101" s="7" t="s">
        <v>143</v>
      </c>
      <c r="K101" s="7" t="s">
        <v>241</v>
      </c>
      <c r="L101" s="5" t="b">
        <v>0</v>
      </c>
      <c r="M101" s="5" t="b">
        <v>0</v>
      </c>
      <c r="N101" s="5" t="b">
        <v>0</v>
      </c>
      <c r="O101" s="5" t="b">
        <v>0</v>
      </c>
      <c r="P101" s="5" t="b">
        <v>0</v>
      </c>
      <c r="Q101" s="5" t="b">
        <v>0</v>
      </c>
      <c r="R101" s="5" t="b">
        <v>0</v>
      </c>
      <c r="S101" s="5" t="b">
        <v>0</v>
      </c>
      <c r="T101" s="7" t="s">
        <v>142</v>
      </c>
      <c r="U101" s="7" t="s">
        <v>1245</v>
      </c>
      <c r="V101" s="7" t="s">
        <v>139</v>
      </c>
      <c r="W101" s="5">
        <v>0</v>
      </c>
    </row>
    <row r="102" spans="1:23" ht="315">
      <c r="A102" s="5" t="s">
        <v>1291</v>
      </c>
      <c r="B102" s="5" t="s">
        <v>1292</v>
      </c>
      <c r="C102" s="7" t="s">
        <v>134</v>
      </c>
      <c r="D102" s="5" t="s">
        <v>1727</v>
      </c>
      <c r="E102" s="38" t="s">
        <v>1293</v>
      </c>
      <c r="F102" s="7" t="s">
        <v>1294</v>
      </c>
      <c r="G102" s="5" t="s">
        <v>1188</v>
      </c>
      <c r="H102" s="5" t="s">
        <v>139</v>
      </c>
      <c r="I102" s="7" t="s">
        <v>1295</v>
      </c>
      <c r="J102" s="7" t="s">
        <v>1206</v>
      </c>
      <c r="K102" s="7" t="s">
        <v>263</v>
      </c>
      <c r="L102" s="5" t="b">
        <v>1</v>
      </c>
      <c r="M102" s="5" t="b">
        <v>1</v>
      </c>
      <c r="N102" s="5" t="b">
        <v>1</v>
      </c>
      <c r="O102" s="5" t="b">
        <v>1</v>
      </c>
      <c r="P102" s="5" t="b">
        <v>1</v>
      </c>
      <c r="Q102" s="5" t="b">
        <v>1</v>
      </c>
      <c r="R102" s="5" t="b">
        <v>0</v>
      </c>
      <c r="S102" s="5" t="b">
        <v>0</v>
      </c>
      <c r="T102" s="7" t="s">
        <v>1728</v>
      </c>
      <c r="U102" s="7" t="s">
        <v>1297</v>
      </c>
      <c r="V102" s="7" t="s">
        <v>139</v>
      </c>
      <c r="W102" s="5">
        <v>0</v>
      </c>
    </row>
    <row r="103" spans="1:23" ht="300">
      <c r="A103" s="5" t="s">
        <v>1298</v>
      </c>
      <c r="B103" s="5" t="s">
        <v>1299</v>
      </c>
      <c r="C103" s="7" t="s">
        <v>134</v>
      </c>
      <c r="D103" s="5" t="s">
        <v>1730</v>
      </c>
      <c r="E103" s="38" t="s">
        <v>1300</v>
      </c>
      <c r="F103" s="7" t="s">
        <v>1294</v>
      </c>
      <c r="G103" s="5" t="s">
        <v>1188</v>
      </c>
      <c r="H103" s="5" t="s">
        <v>139</v>
      </c>
      <c r="I103" s="7" t="s">
        <v>1301</v>
      </c>
      <c r="J103" s="7" t="s">
        <v>1206</v>
      </c>
      <c r="K103" s="7" t="s">
        <v>263</v>
      </c>
      <c r="L103" s="5" t="b">
        <v>1</v>
      </c>
      <c r="M103" s="5" t="b">
        <v>1</v>
      </c>
      <c r="N103" s="5" t="b">
        <v>1</v>
      </c>
      <c r="O103" s="5" t="b">
        <v>1</v>
      </c>
      <c r="P103" s="5" t="b">
        <v>1</v>
      </c>
      <c r="Q103" s="5" t="b">
        <v>1</v>
      </c>
      <c r="R103" s="5" t="b">
        <v>0</v>
      </c>
      <c r="S103" s="5" t="b">
        <v>0</v>
      </c>
      <c r="T103" s="7" t="s">
        <v>1728</v>
      </c>
      <c r="U103" s="7" t="s">
        <v>1297</v>
      </c>
      <c r="V103" s="7" t="s">
        <v>139</v>
      </c>
      <c r="W103" s="5">
        <v>0</v>
      </c>
    </row>
    <row r="104" spans="1:23" ht="345">
      <c r="A104" s="5" t="s">
        <v>1302</v>
      </c>
      <c r="B104" s="5" t="s">
        <v>1303</v>
      </c>
      <c r="C104" s="7" t="s">
        <v>134</v>
      </c>
      <c r="D104" s="5" t="s">
        <v>1732</v>
      </c>
      <c r="E104" s="5" t="s">
        <v>1304</v>
      </c>
      <c r="F104" s="7" t="s">
        <v>1205</v>
      </c>
      <c r="G104" s="5" t="s">
        <v>240</v>
      </c>
      <c r="H104" s="5" t="s">
        <v>139</v>
      </c>
      <c r="I104" s="7" t="s">
        <v>139</v>
      </c>
      <c r="J104" s="7" t="s">
        <v>143</v>
      </c>
      <c r="K104" s="7" t="s">
        <v>1305</v>
      </c>
      <c r="L104" s="5" t="b">
        <v>1</v>
      </c>
      <c r="M104" s="5" t="b">
        <v>1</v>
      </c>
      <c r="N104" s="5" t="b">
        <v>1</v>
      </c>
      <c r="O104" s="5" t="b">
        <v>0</v>
      </c>
      <c r="P104" s="5" t="b">
        <v>1</v>
      </c>
      <c r="Q104" s="5" t="b">
        <v>0</v>
      </c>
      <c r="R104" s="5" t="b">
        <v>1</v>
      </c>
      <c r="S104" s="5" t="b">
        <v>1</v>
      </c>
      <c r="T104" s="7" t="s">
        <v>142</v>
      </c>
      <c r="U104" s="7" t="s">
        <v>1245</v>
      </c>
      <c r="V104" s="7" t="s">
        <v>139</v>
      </c>
      <c r="W104" s="5">
        <v>0</v>
      </c>
    </row>
    <row r="105" spans="1:23" ht="409.6">
      <c r="A105" s="5" t="s">
        <v>1306</v>
      </c>
      <c r="B105" s="5" t="s">
        <v>1307</v>
      </c>
      <c r="C105" s="7" t="s">
        <v>134</v>
      </c>
      <c r="D105" s="5" t="s">
        <v>1734</v>
      </c>
      <c r="E105" s="39" t="s">
        <v>1308</v>
      </c>
      <c r="F105" s="7" t="s">
        <v>1286</v>
      </c>
      <c r="G105" s="5" t="s">
        <v>240</v>
      </c>
      <c r="H105" s="5" t="s">
        <v>139</v>
      </c>
      <c r="I105" s="7" t="s">
        <v>139</v>
      </c>
      <c r="J105" s="7" t="s">
        <v>143</v>
      </c>
      <c r="K105" s="7" t="s">
        <v>241</v>
      </c>
      <c r="L105" s="5" t="b">
        <v>1</v>
      </c>
      <c r="M105" s="5" t="b">
        <v>1</v>
      </c>
      <c r="N105" s="5" t="b">
        <v>1</v>
      </c>
      <c r="O105" s="5" t="b">
        <v>0</v>
      </c>
      <c r="P105" s="5" t="b">
        <v>1</v>
      </c>
      <c r="Q105" s="5" t="b">
        <v>0</v>
      </c>
      <c r="R105" s="5" t="b">
        <v>1</v>
      </c>
      <c r="S105" s="5" t="b">
        <v>1</v>
      </c>
      <c r="T105" s="7" t="s">
        <v>1191</v>
      </c>
      <c r="U105" s="7" t="s">
        <v>1245</v>
      </c>
      <c r="V105" s="7" t="s">
        <v>139</v>
      </c>
      <c r="W105" s="5">
        <v>0</v>
      </c>
    </row>
    <row r="106" spans="1:23" ht="409.6">
      <c r="A106" s="5" t="s">
        <v>1309</v>
      </c>
      <c r="B106" s="5" t="s">
        <v>1310</v>
      </c>
      <c r="C106" s="7" t="s">
        <v>134</v>
      </c>
      <c r="D106" s="5" t="s">
        <v>1734</v>
      </c>
      <c r="E106" s="39" t="s">
        <v>1308</v>
      </c>
      <c r="F106" s="7" t="s">
        <v>1286</v>
      </c>
      <c r="G106" s="5" t="s">
        <v>240</v>
      </c>
      <c r="H106" s="5" t="s">
        <v>139</v>
      </c>
      <c r="I106" s="7" t="s">
        <v>139</v>
      </c>
      <c r="J106" s="7" t="s">
        <v>143</v>
      </c>
      <c r="K106" s="7" t="s">
        <v>241</v>
      </c>
      <c r="L106" s="5" t="b">
        <v>1</v>
      </c>
      <c r="M106" s="5" t="b">
        <v>1</v>
      </c>
      <c r="N106" s="5" t="b">
        <v>1</v>
      </c>
      <c r="O106" s="5" t="b">
        <v>0</v>
      </c>
      <c r="P106" s="5" t="b">
        <v>1</v>
      </c>
      <c r="Q106" s="5" t="b">
        <v>0</v>
      </c>
      <c r="R106" s="5" t="b">
        <v>1</v>
      </c>
      <c r="S106" s="5" t="b">
        <v>1</v>
      </c>
      <c r="T106" s="7" t="s">
        <v>1191</v>
      </c>
      <c r="U106" s="7" t="s">
        <v>1245</v>
      </c>
      <c r="V106" s="7" t="s">
        <v>139</v>
      </c>
      <c r="W106" s="5">
        <v>0</v>
      </c>
    </row>
    <row r="107" spans="1:23" ht="409.6">
      <c r="A107" s="5" t="s">
        <v>1311</v>
      </c>
      <c r="B107" s="5" t="s">
        <v>1312</v>
      </c>
      <c r="C107" s="7" t="s">
        <v>134</v>
      </c>
      <c r="D107" s="5" t="s">
        <v>1737</v>
      </c>
      <c r="E107" s="39" t="s">
        <v>1313</v>
      </c>
      <c r="F107" s="7" t="s">
        <v>1286</v>
      </c>
      <c r="G107" s="5" t="s">
        <v>240</v>
      </c>
      <c r="H107" s="5" t="s">
        <v>139</v>
      </c>
      <c r="I107" s="7" t="s">
        <v>139</v>
      </c>
      <c r="J107" s="7" t="s">
        <v>143</v>
      </c>
      <c r="K107" s="7" t="s">
        <v>241</v>
      </c>
      <c r="L107" s="5" t="b">
        <v>1</v>
      </c>
      <c r="M107" s="5" t="b">
        <v>1</v>
      </c>
      <c r="N107" s="5" t="b">
        <v>1</v>
      </c>
      <c r="O107" s="5" t="b">
        <v>0</v>
      </c>
      <c r="P107" s="5" t="b">
        <v>1</v>
      </c>
      <c r="Q107" s="5" t="b">
        <v>0</v>
      </c>
      <c r="R107" s="5" t="b">
        <v>1</v>
      </c>
      <c r="S107" s="5" t="b">
        <v>1</v>
      </c>
      <c r="T107" s="7" t="s">
        <v>1191</v>
      </c>
      <c r="U107" s="7" t="s">
        <v>1245</v>
      </c>
      <c r="V107" s="7" t="s">
        <v>139</v>
      </c>
      <c r="W107" s="5">
        <v>0</v>
      </c>
    </row>
    <row r="108" spans="1:23" ht="409.6">
      <c r="A108" s="5" t="s">
        <v>1314</v>
      </c>
      <c r="B108" s="5" t="s">
        <v>1315</v>
      </c>
      <c r="C108" s="7" t="s">
        <v>134</v>
      </c>
      <c r="D108" s="14" t="s">
        <v>1739</v>
      </c>
      <c r="E108" s="14" t="s">
        <v>1316</v>
      </c>
      <c r="F108" s="15" t="s">
        <v>1215</v>
      </c>
      <c r="G108" s="5" t="s">
        <v>138</v>
      </c>
      <c r="H108" s="5" t="s">
        <v>132</v>
      </c>
      <c r="I108" s="7" t="s">
        <v>139</v>
      </c>
      <c r="J108" s="7" t="s">
        <v>143</v>
      </c>
      <c r="K108" s="7" t="s">
        <v>241</v>
      </c>
      <c r="L108" s="5" t="b">
        <v>1</v>
      </c>
      <c r="M108" s="5" t="b">
        <v>1</v>
      </c>
      <c r="N108" s="5" t="b">
        <v>1</v>
      </c>
      <c r="O108" s="5" t="b">
        <v>0</v>
      </c>
      <c r="P108" s="5" t="b">
        <v>1</v>
      </c>
      <c r="Q108" s="5" t="b">
        <v>0</v>
      </c>
      <c r="R108" s="5" t="b">
        <v>0</v>
      </c>
      <c r="S108" s="5" t="b">
        <v>0</v>
      </c>
      <c r="T108" s="7" t="s">
        <v>142</v>
      </c>
      <c r="U108" s="5" t="s">
        <v>1317</v>
      </c>
      <c r="V108" s="7" t="s">
        <v>139</v>
      </c>
      <c r="W108" s="31" t="s">
        <v>1740</v>
      </c>
    </row>
    <row r="109" spans="1:23" ht="409.6">
      <c r="A109" s="5" t="s">
        <v>1318</v>
      </c>
      <c r="B109" s="5" t="s">
        <v>1319</v>
      </c>
      <c r="C109" s="7" t="s">
        <v>134</v>
      </c>
      <c r="D109" s="5" t="s">
        <v>1742</v>
      </c>
      <c r="E109" s="39" t="s">
        <v>1320</v>
      </c>
      <c r="F109" s="15" t="s">
        <v>1215</v>
      </c>
      <c r="G109" s="5" t="s">
        <v>138</v>
      </c>
      <c r="H109" s="5" t="s">
        <v>132</v>
      </c>
      <c r="I109" s="7" t="s">
        <v>139</v>
      </c>
      <c r="J109" s="7" t="s">
        <v>143</v>
      </c>
      <c r="K109" s="7" t="s">
        <v>263</v>
      </c>
      <c r="L109" s="5" t="b">
        <v>1</v>
      </c>
      <c r="M109" s="5" t="b">
        <v>1</v>
      </c>
      <c r="N109" s="5" t="b">
        <v>1</v>
      </c>
      <c r="O109" s="5" t="b">
        <v>0</v>
      </c>
      <c r="P109" s="5" t="b">
        <v>1</v>
      </c>
      <c r="Q109" s="5" t="b">
        <v>0</v>
      </c>
      <c r="R109" s="5" t="b">
        <v>0</v>
      </c>
      <c r="S109" s="5" t="b">
        <v>0</v>
      </c>
      <c r="T109" s="7" t="s">
        <v>142</v>
      </c>
      <c r="U109" s="5" t="s">
        <v>1321</v>
      </c>
      <c r="V109" s="7" t="s">
        <v>139</v>
      </c>
      <c r="W109" s="5" t="s">
        <v>1743</v>
      </c>
    </row>
    <row r="110" spans="1:23" ht="409.6">
      <c r="A110" s="5" t="s">
        <v>1322</v>
      </c>
      <c r="B110" s="5" t="s">
        <v>1323</v>
      </c>
      <c r="C110" s="7" t="s">
        <v>134</v>
      </c>
      <c r="D110" s="5" t="s">
        <v>1745</v>
      </c>
      <c r="E110" s="39" t="s">
        <v>1324</v>
      </c>
      <c r="F110" s="7" t="s">
        <v>1205</v>
      </c>
      <c r="G110" s="5" t="s">
        <v>240</v>
      </c>
      <c r="H110" s="5" t="s">
        <v>139</v>
      </c>
      <c r="I110" s="7" t="s">
        <v>139</v>
      </c>
      <c r="J110" s="7" t="s">
        <v>143</v>
      </c>
      <c r="K110" s="7" t="s">
        <v>241</v>
      </c>
      <c r="L110" s="5" t="b">
        <v>1</v>
      </c>
      <c r="M110" s="5" t="b">
        <v>1</v>
      </c>
      <c r="N110" s="5" t="b">
        <v>1</v>
      </c>
      <c r="O110" s="5" t="b">
        <v>0</v>
      </c>
      <c r="P110" s="5" t="b">
        <v>1</v>
      </c>
      <c r="Q110" s="5" t="b">
        <v>0</v>
      </c>
      <c r="R110" s="5" t="b">
        <v>1</v>
      </c>
      <c r="S110" s="5" t="b">
        <v>1</v>
      </c>
      <c r="T110" s="5"/>
      <c r="U110" s="6"/>
      <c r="V110" s="7" t="s">
        <v>139</v>
      </c>
      <c r="W110" s="34" t="s">
        <v>1746</v>
      </c>
    </row>
    <row r="111" spans="1:23" ht="409.6">
      <c r="A111" s="5" t="s">
        <v>1326</v>
      </c>
      <c r="B111" s="5" t="s">
        <v>1327</v>
      </c>
      <c r="C111" s="7" t="s">
        <v>134</v>
      </c>
      <c r="D111" s="5" t="s">
        <v>1748</v>
      </c>
      <c r="E111" s="39" t="s">
        <v>1328</v>
      </c>
      <c r="F111" s="7" t="s">
        <v>1205</v>
      </c>
      <c r="G111" s="5" t="s">
        <v>240</v>
      </c>
      <c r="H111" s="5" t="s">
        <v>139</v>
      </c>
      <c r="I111" s="7" t="s">
        <v>139</v>
      </c>
      <c r="J111" s="7" t="s">
        <v>143</v>
      </c>
      <c r="K111" s="7" t="s">
        <v>241</v>
      </c>
      <c r="L111" s="5" t="b">
        <v>1</v>
      </c>
      <c r="M111" s="5" t="b">
        <v>1</v>
      </c>
      <c r="N111" s="5" t="b">
        <v>1</v>
      </c>
      <c r="O111" s="5" t="b">
        <v>0</v>
      </c>
      <c r="P111" s="5" t="b">
        <v>1</v>
      </c>
      <c r="Q111" s="5" t="b">
        <v>0</v>
      </c>
      <c r="R111" s="5" t="b">
        <v>1</v>
      </c>
      <c r="S111" s="5" t="b">
        <v>1</v>
      </c>
      <c r="T111" s="5"/>
      <c r="U111" s="6"/>
      <c r="V111" s="7" t="s">
        <v>139</v>
      </c>
      <c r="W111" s="34" t="s">
        <v>1749</v>
      </c>
    </row>
    <row r="112" spans="1:23" ht="409.6">
      <c r="A112" s="5" t="s">
        <v>1329</v>
      </c>
      <c r="B112" s="5" t="s">
        <v>1330</v>
      </c>
      <c r="C112" s="7" t="s">
        <v>134</v>
      </c>
      <c r="D112" s="5" t="s">
        <v>1751</v>
      </c>
      <c r="E112" s="5" t="s">
        <v>1331</v>
      </c>
      <c r="F112" s="7" t="s">
        <v>1286</v>
      </c>
      <c r="G112" s="5" t="s">
        <v>240</v>
      </c>
      <c r="H112" s="5" t="s">
        <v>132</v>
      </c>
      <c r="I112" s="7" t="s">
        <v>489</v>
      </c>
      <c r="J112" s="7" t="s">
        <v>143</v>
      </c>
      <c r="K112" s="7" t="s">
        <v>217</v>
      </c>
      <c r="L112" s="5" t="b">
        <v>1</v>
      </c>
      <c r="M112" s="5" t="b">
        <v>1</v>
      </c>
      <c r="N112" s="5" t="b">
        <v>1</v>
      </c>
      <c r="O112" s="5" t="b">
        <v>0</v>
      </c>
      <c r="P112" s="5" t="b">
        <v>1</v>
      </c>
      <c r="Q112" s="5" t="b">
        <v>0</v>
      </c>
      <c r="R112" s="5" t="b">
        <v>1</v>
      </c>
      <c r="S112" s="5" t="b">
        <v>1</v>
      </c>
      <c r="T112" s="5"/>
      <c r="U112" s="6"/>
      <c r="V112" s="7" t="s">
        <v>139</v>
      </c>
      <c r="W112" s="34" t="s">
        <v>129</v>
      </c>
    </row>
    <row r="113" spans="1:23" ht="409.6">
      <c r="A113" s="5" t="s">
        <v>1332</v>
      </c>
      <c r="B113" s="5" t="s">
        <v>1333</v>
      </c>
      <c r="C113" s="7" t="s">
        <v>134</v>
      </c>
      <c r="D113" s="5" t="s">
        <v>1753</v>
      </c>
      <c r="E113" s="39" t="s">
        <v>1334</v>
      </c>
      <c r="F113" s="7" t="s">
        <v>1205</v>
      </c>
      <c r="G113" s="5" t="s">
        <v>240</v>
      </c>
      <c r="H113" s="5" t="s">
        <v>139</v>
      </c>
      <c r="I113" s="7" t="s">
        <v>139</v>
      </c>
      <c r="J113" s="7" t="s">
        <v>143</v>
      </c>
      <c r="K113" s="7" t="s">
        <v>241</v>
      </c>
      <c r="L113" s="5" t="b">
        <v>1</v>
      </c>
      <c r="M113" s="5" t="b">
        <v>1</v>
      </c>
      <c r="N113" s="5" t="b">
        <v>1</v>
      </c>
      <c r="O113" s="5" t="b">
        <v>0</v>
      </c>
      <c r="P113" s="5" t="b">
        <v>1</v>
      </c>
      <c r="Q113" s="5" t="b">
        <v>0</v>
      </c>
      <c r="R113" s="5" t="b">
        <v>1</v>
      </c>
      <c r="S113" s="5" t="b">
        <v>1</v>
      </c>
      <c r="T113" s="6" t="s">
        <v>142</v>
      </c>
      <c r="U113" s="6" t="s">
        <v>724</v>
      </c>
      <c r="V113" s="7" t="s">
        <v>139</v>
      </c>
      <c r="W113" s="5">
        <v>0</v>
      </c>
    </row>
    <row r="114" spans="1:23" ht="409.6">
      <c r="A114" s="5" t="s">
        <v>1335</v>
      </c>
      <c r="B114" s="5" t="s">
        <v>1336</v>
      </c>
      <c r="C114" s="7" t="s">
        <v>134</v>
      </c>
      <c r="D114" s="5" t="s">
        <v>1755</v>
      </c>
      <c r="E114" s="5" t="s">
        <v>1337</v>
      </c>
      <c r="F114" s="7" t="s">
        <v>1188</v>
      </c>
      <c r="G114" s="5" t="s">
        <v>1188</v>
      </c>
      <c r="H114" s="5" t="s">
        <v>139</v>
      </c>
      <c r="I114" s="7" t="s">
        <v>139</v>
      </c>
      <c r="J114" s="7" t="s">
        <v>143</v>
      </c>
      <c r="K114" s="7" t="s">
        <v>1338</v>
      </c>
      <c r="L114" s="5" t="b">
        <v>1</v>
      </c>
      <c r="M114" s="5" t="b">
        <v>1</v>
      </c>
      <c r="N114" s="5" t="b">
        <v>1</v>
      </c>
      <c r="O114" s="5" t="b">
        <v>1</v>
      </c>
      <c r="P114" s="5" t="b">
        <v>1</v>
      </c>
      <c r="Q114" s="5" t="b">
        <v>1</v>
      </c>
      <c r="R114" s="5" t="b">
        <v>0</v>
      </c>
      <c r="S114" s="5" t="b">
        <v>0</v>
      </c>
      <c r="T114" s="7" t="s">
        <v>1240</v>
      </c>
      <c r="U114" s="6" t="s">
        <v>724</v>
      </c>
      <c r="V114" s="7" t="s">
        <v>139</v>
      </c>
      <c r="W114" s="5">
        <v>0</v>
      </c>
    </row>
  </sheetData>
  <hyperlinks>
    <hyperlink ref="A74" r:id="rId1" display="https://digital.nhs.uk/bowel-cancer-screening" xr:uid="{6E6CA3FA-49BB-4F49-B25E-8C4CEDD42D1A}"/>
    <hyperlink ref="V49" r:id="rId2" xr:uid="{C5CAA96F-DA5E-4110-89E4-322FFBA971CB}"/>
    <hyperlink ref="V71" r:id="rId3" xr:uid="{A189068A-231C-4A2A-ADEB-75274B7A1A4A}"/>
    <hyperlink ref="V72" r:id="rId4" xr:uid="{EAE4E5B5-C3CA-4CE6-8671-A8998160083C}"/>
    <hyperlink ref="V5" r:id="rId5" xr:uid="{23CC4557-E21F-4D0A-902D-A0C391FC4924}"/>
    <hyperlink ref="V4" r:id="rId6" display="https://digital.nhs.uk/data-and-information/information-standards/information-standards-and-data-collections-including-extractions/publications-and-notifications/standards-and-collections/scci2035-genetic-testing-rates_x000a__x000a_https://digital.nhs.uk/about-nhs-digital/corporate-information-and-documents/directions-and-data-provision-notices/data-provision-notices-dpns/genetic-testing-rates-for-nhs-trusts-in-england-ukgtn-member-laboratories-data-provision-notice_x000a_" xr:uid="{D10BE641-006E-44EE-9E77-2C3F3142CDAE}"/>
    <hyperlink ref="V6" r:id="rId7" xr:uid="{37535DC2-8AE5-4F60-B0FF-73163B8026A0}"/>
    <hyperlink ref="V46" r:id="rId8" xr:uid="{E36FD884-EE05-4A21-AC69-0E6B288F7A01}"/>
    <hyperlink ref="V11" r:id="rId9" xr:uid="{C1F19280-AC3F-46C0-B54B-765236D6F224}"/>
    <hyperlink ref="V12" r:id="rId10" xr:uid="{495F8DD2-F97A-4CAA-A8D1-44DED3B02722}"/>
    <hyperlink ref="V70" r:id="rId11" xr:uid="{B32F1CF1-5ED3-40E5-B226-468E8137434A}"/>
    <hyperlink ref="V66" r:id="rId12" xr:uid="{3696C716-EEF1-4973-A802-6060C75E025A}"/>
    <hyperlink ref="V47" r:id="rId13" xr:uid="{EFF9F5A3-2E6E-46C2-BBA9-607829140AFF}"/>
    <hyperlink ref="V48" r:id="rId14" xr:uid="{D0764BDC-57F2-4202-B6B1-EFC171707F19}"/>
    <hyperlink ref="V18" r:id="rId15" xr:uid="{71E71988-83BD-42AE-B063-C5D3E794BA58}"/>
    <hyperlink ref="V20" r:id="rId16" xr:uid="{DB8A621D-D161-4157-A903-3CD6CFDCDBFF}"/>
    <hyperlink ref="V28" r:id="rId17" xr:uid="{C6CDC407-183F-407A-A1B8-E54690C64DB1}"/>
    <hyperlink ref="V29" r:id="rId18" xr:uid="{BD7FE7A1-1977-425B-A61C-5A09D47DA265}"/>
    <hyperlink ref="V32" r:id="rId19" xr:uid="{B642F080-4A58-451D-AD81-042580A34603}"/>
    <hyperlink ref="V31" r:id="rId20" xr:uid="{8B240545-CE57-4769-8D76-44E6C49F574F}"/>
    <hyperlink ref="V33" r:id="rId21" xr:uid="{085436CF-9C74-4123-863F-B9985F4EDFA3}"/>
    <hyperlink ref="V34" r:id="rId22" xr:uid="{63320948-4BA5-4B1E-9378-32634270840D}"/>
    <hyperlink ref="V35:V42" r:id="rId23" display="https://digital.nhs.uk/services/health-and-social-care-network" xr:uid="{663B0456-EE3A-4D6E-8FD1-A7CA77415CAE}"/>
    <hyperlink ref="V43" r:id="rId24" xr:uid="{8E3CF6D8-7353-43B8-A6D7-EE72B4FC01FF}"/>
    <hyperlink ref="V17" r:id="rId25" xr:uid="{7B9143B2-FEAD-4F3F-ABA5-4B39EB2D244C}"/>
    <hyperlink ref="V23" r:id="rId26" xr:uid="{9AD9E903-4B22-48AA-8102-6E23E7B39D3F}"/>
    <hyperlink ref="V30" r:id="rId27" location="section-5" xr:uid="{069C385E-6546-4DCB-8793-F9583572AE6C}"/>
    <hyperlink ref="V14" r:id="rId28" xr:uid="{C514F3AB-1A13-4903-8B27-89A3CC2E4FE3}"/>
    <hyperlink ref="V15" r:id="rId29" xr:uid="{BAA24817-CAD4-41EC-9227-6928FCAC68E1}"/>
    <hyperlink ref="V16" r:id="rId30" xr:uid="{FFBC28F7-48DC-48D8-AF72-3411EEFA63A7}"/>
    <hyperlink ref="V7" r:id="rId31" xr:uid="{DF1B84A9-1B7E-48A7-9F43-0D325CDBFC87}"/>
    <hyperlink ref="V9" r:id="rId32" location="section-6" xr:uid="{A0FFCBD2-BEE0-47E8-9249-CABAF441C6F8}"/>
    <hyperlink ref="V73" r:id="rId33" xr:uid="{1BA89545-A3ED-4029-902D-B64A84C695B1}"/>
    <hyperlink ref="V74" r:id="rId34" xr:uid="{FB9C5CC2-07DE-4C6F-B999-308F3C6674F0}"/>
    <hyperlink ref="V77" r:id="rId35" xr:uid="{66E69094-913B-4687-9C51-1786AAB3E010}"/>
    <hyperlink ref="V78" r:id="rId36" xr:uid="{1136FC66-7535-42BD-B7E5-3C5A4E55C366}"/>
    <hyperlink ref="D96" r:id="rId37" xr:uid="{D2BFBE25-3FAA-41FB-977F-4302C4CF90E6}"/>
    <hyperlink ref="W81" r:id="rId38" xr:uid="{E5609684-E394-4D0B-B5C4-B27BF2B56F16}"/>
    <hyperlink ref="W112" r:id="rId39" xr:uid="{AEC95F52-5F4D-4B50-A6F4-88B04CDA9CD9}"/>
    <hyperlink ref="W82" r:id="rId40" xr:uid="{05F6A0F1-5F35-43BB-A78A-43C960777E18}"/>
    <hyperlink ref="W83" r:id="rId41" xr:uid="{A24B329A-1C61-450A-9307-A151354DF02A}"/>
    <hyperlink ref="W111" r:id="rId42" xr:uid="{A3513340-5232-484D-BA7E-8145D19E23AF}"/>
    <hyperlink ref="W110" r:id="rId43" xr:uid="{6C0EC904-46A0-45D9-BC4E-6836A8488532}"/>
    <hyperlink ref="W108" r:id="rId44" xr:uid="{52393E0B-EE5B-4E53-A833-AD206900CA95}"/>
  </hyperlinks>
  <pageMargins left="0.7" right="0.7" top="0.75" bottom="0.75" header="0.3" footer="0.3"/>
  <legacyDrawing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B7D62-8797-4037-A4ED-363305E4BD35}">
  <dimension ref="A1:E44"/>
  <sheetViews>
    <sheetView topLeftCell="A40" workbookViewId="0" xr3:uid="{34C1D8E8-FE64-5EBE-B0D2-64F2D95753B8}">
      <selection activeCell="B44" sqref="B44"/>
    </sheetView>
  </sheetViews>
  <sheetFormatPr defaultRowHeight="15"/>
  <cols>
    <col min="1" max="1" width="9.6640625" bestFit="1" customWidth="1"/>
    <col min="2" max="2" width="11.77734375" bestFit="1" customWidth="1"/>
    <col min="3" max="3" width="40.88671875" customWidth="1"/>
    <col min="4" max="4" width="39.5546875" customWidth="1"/>
  </cols>
  <sheetData>
    <row r="1" spans="1:5" ht="15.6">
      <c r="A1" s="41" t="s">
        <v>1782</v>
      </c>
      <c r="B1" s="41" t="s">
        <v>1783</v>
      </c>
      <c r="C1" s="41" t="s">
        <v>1784</v>
      </c>
      <c r="D1" s="41" t="s">
        <v>1785</v>
      </c>
      <c r="E1" s="41" t="s">
        <v>1786</v>
      </c>
    </row>
    <row r="2" spans="1:5" s="44" customFormat="1" ht="30">
      <c r="A2" s="43">
        <v>43244</v>
      </c>
      <c r="B2" s="4" t="s">
        <v>455</v>
      </c>
      <c r="C2" s="4" t="s">
        <v>1787</v>
      </c>
      <c r="D2" s="44" t="s">
        <v>1788</v>
      </c>
      <c r="E2" s="44" t="s">
        <v>132</v>
      </c>
    </row>
    <row r="3" spans="1:5" s="44" customFormat="1" ht="30">
      <c r="A3" s="43">
        <v>43244</v>
      </c>
      <c r="B3" s="4" t="s">
        <v>676</v>
      </c>
      <c r="C3" s="4" t="s">
        <v>1787</v>
      </c>
      <c r="D3" s="44" t="s">
        <v>1789</v>
      </c>
      <c r="E3" s="44" t="s">
        <v>132</v>
      </c>
    </row>
    <row r="4" spans="1:5" s="44" customFormat="1" ht="30">
      <c r="A4" s="43">
        <v>43244</v>
      </c>
      <c r="B4" s="4" t="s">
        <v>428</v>
      </c>
      <c r="C4" s="4" t="s">
        <v>1787</v>
      </c>
      <c r="D4" s="44" t="s">
        <v>1789</v>
      </c>
      <c r="E4" s="44" t="s">
        <v>132</v>
      </c>
    </row>
    <row r="5" spans="1:5" s="44" customFormat="1" ht="30">
      <c r="A5" s="43">
        <v>43244</v>
      </c>
      <c r="B5" s="4" t="s">
        <v>195</v>
      </c>
      <c r="C5" s="4" t="s">
        <v>1787</v>
      </c>
      <c r="D5" s="44" t="s">
        <v>1789</v>
      </c>
      <c r="E5" s="44" t="s">
        <v>132</v>
      </c>
    </row>
    <row r="6" spans="1:5" s="44" customFormat="1" ht="30">
      <c r="A6" s="43">
        <v>43244</v>
      </c>
      <c r="B6" s="4" t="s">
        <v>1029</v>
      </c>
      <c r="C6" s="4" t="s">
        <v>1787</v>
      </c>
      <c r="D6" s="44" t="s">
        <v>1789</v>
      </c>
      <c r="E6" s="44" t="s">
        <v>132</v>
      </c>
    </row>
    <row r="7" spans="1:5" s="44" customFormat="1" ht="30">
      <c r="A7" s="43">
        <v>43244</v>
      </c>
      <c r="B7" s="4" t="s">
        <v>157</v>
      </c>
      <c r="C7" s="4" t="s">
        <v>1787</v>
      </c>
      <c r="D7" s="44" t="s">
        <v>1789</v>
      </c>
      <c r="E7" s="44" t="s">
        <v>132</v>
      </c>
    </row>
    <row r="8" spans="1:5" s="44" customFormat="1" ht="30">
      <c r="A8" s="43">
        <v>43244</v>
      </c>
      <c r="B8" s="4" t="s">
        <v>371</v>
      </c>
      <c r="C8" s="4" t="s">
        <v>1787</v>
      </c>
      <c r="D8" s="44" t="s">
        <v>1789</v>
      </c>
      <c r="E8" s="44" t="s">
        <v>132</v>
      </c>
    </row>
    <row r="9" spans="1:5" s="44" customFormat="1" ht="30">
      <c r="A9" s="43">
        <v>43244</v>
      </c>
      <c r="B9" s="4" t="s">
        <v>1139</v>
      </c>
      <c r="C9" s="4" t="s">
        <v>1787</v>
      </c>
      <c r="D9" s="44" t="s">
        <v>1789</v>
      </c>
      <c r="E9" s="44" t="s">
        <v>132</v>
      </c>
    </row>
    <row r="10" spans="1:5" s="44" customFormat="1" ht="30">
      <c r="A10" s="43">
        <v>43244</v>
      </c>
      <c r="B10" s="4" t="s">
        <v>1120</v>
      </c>
      <c r="C10" s="4" t="s">
        <v>1787</v>
      </c>
      <c r="D10" s="44" t="s">
        <v>1789</v>
      </c>
      <c r="E10" s="44" t="s">
        <v>132</v>
      </c>
    </row>
    <row r="11" spans="1:5" s="44" customFormat="1" ht="30">
      <c r="A11" s="43">
        <v>43244</v>
      </c>
      <c r="B11" s="4" t="s">
        <v>411</v>
      </c>
      <c r="C11" s="4" t="s">
        <v>1787</v>
      </c>
      <c r="D11" s="44" t="s">
        <v>1789</v>
      </c>
      <c r="E11" s="44" t="s">
        <v>132</v>
      </c>
    </row>
    <row r="12" spans="1:5" s="44" customFormat="1" ht="30">
      <c r="A12" s="43">
        <v>43244</v>
      </c>
      <c r="B12" s="4" t="s">
        <v>1129</v>
      </c>
      <c r="C12" s="4" t="s">
        <v>1787</v>
      </c>
      <c r="D12" s="44" t="s">
        <v>1789</v>
      </c>
      <c r="E12" s="44" t="s">
        <v>132</v>
      </c>
    </row>
    <row r="13" spans="1:5" s="44" customFormat="1" ht="30">
      <c r="A13" s="43">
        <v>43244</v>
      </c>
      <c r="B13" s="4" t="s">
        <v>1106</v>
      </c>
      <c r="C13" s="4" t="s">
        <v>1787</v>
      </c>
      <c r="D13" s="44" t="s">
        <v>1789</v>
      </c>
      <c r="E13" s="44" t="s">
        <v>132</v>
      </c>
    </row>
    <row r="14" spans="1:5" s="44" customFormat="1" ht="30">
      <c r="A14" s="43">
        <v>43244</v>
      </c>
      <c r="B14" s="4" t="s">
        <v>1079</v>
      </c>
      <c r="C14" s="4" t="s">
        <v>1787</v>
      </c>
      <c r="D14" s="44" t="s">
        <v>1789</v>
      </c>
      <c r="E14" s="44" t="s">
        <v>132</v>
      </c>
    </row>
    <row r="15" spans="1:5" s="44" customFormat="1" ht="30">
      <c r="A15" s="43">
        <v>43244</v>
      </c>
      <c r="B15" s="4" t="s">
        <v>524</v>
      </c>
      <c r="C15" s="45" t="s">
        <v>1790</v>
      </c>
      <c r="D15" s="45" t="s">
        <v>1791</v>
      </c>
      <c r="E15" s="44" t="s">
        <v>132</v>
      </c>
    </row>
    <row r="16" spans="1:5" s="44" customFormat="1" ht="30">
      <c r="A16" s="43">
        <v>43244</v>
      </c>
      <c r="B16" s="4" t="s">
        <v>483</v>
      </c>
      <c r="C16" s="45" t="s">
        <v>1790</v>
      </c>
      <c r="D16" s="45" t="s">
        <v>1791</v>
      </c>
      <c r="E16" s="44" t="s">
        <v>132</v>
      </c>
    </row>
    <row r="17" spans="1:5" ht="45">
      <c r="A17" s="43">
        <v>43244</v>
      </c>
      <c r="B17" s="4" t="s">
        <v>256</v>
      </c>
      <c r="C17" s="46" t="s">
        <v>1792</v>
      </c>
      <c r="D17" s="46" t="s">
        <v>1793</v>
      </c>
      <c r="E17" s="44" t="s">
        <v>132</v>
      </c>
    </row>
    <row r="18" spans="1:5" ht="45">
      <c r="A18" s="43">
        <v>43245</v>
      </c>
      <c r="B18" s="4" t="s">
        <v>988</v>
      </c>
      <c r="C18" s="48" t="s">
        <v>1794</v>
      </c>
      <c r="D18" s="48" t="s">
        <v>1795</v>
      </c>
      <c r="E18" s="44" t="s">
        <v>132</v>
      </c>
    </row>
    <row r="19" spans="1:5" ht="45">
      <c r="A19" s="43">
        <v>43245</v>
      </c>
      <c r="B19" s="4" t="s">
        <v>1014</v>
      </c>
      <c r="C19" s="48" t="s">
        <v>1794</v>
      </c>
      <c r="D19" s="48" t="s">
        <v>1795</v>
      </c>
      <c r="E19" s="44" t="s">
        <v>132</v>
      </c>
    </row>
    <row r="20" spans="1:5" ht="45">
      <c r="A20" s="43">
        <v>43245</v>
      </c>
      <c r="B20" s="4" t="s">
        <v>470</v>
      </c>
      <c r="C20" s="48" t="s">
        <v>1794</v>
      </c>
      <c r="D20" s="48" t="s">
        <v>1795</v>
      </c>
      <c r="E20" s="44" t="s">
        <v>132</v>
      </c>
    </row>
    <row r="21" spans="1:5" ht="45">
      <c r="A21" s="43">
        <v>43245</v>
      </c>
      <c r="B21" s="4" t="s">
        <v>231</v>
      </c>
      <c r="C21" s="48" t="s">
        <v>1794</v>
      </c>
      <c r="D21" s="48" t="s">
        <v>1795</v>
      </c>
      <c r="E21" s="44" t="s">
        <v>132</v>
      </c>
    </row>
    <row r="22" spans="1:5" ht="45">
      <c r="A22" s="43">
        <v>43245</v>
      </c>
      <c r="B22" s="4" t="s">
        <v>1002</v>
      </c>
      <c r="C22" s="48" t="s">
        <v>1794</v>
      </c>
      <c r="D22" s="48" t="s">
        <v>1795</v>
      </c>
      <c r="E22" s="44" t="s">
        <v>132</v>
      </c>
    </row>
    <row r="23" spans="1:5" ht="45">
      <c r="A23" s="43">
        <v>43245</v>
      </c>
      <c r="B23" s="4" t="s">
        <v>441</v>
      </c>
      <c r="C23" s="48" t="s">
        <v>1794</v>
      </c>
      <c r="D23" s="48" t="s">
        <v>1795</v>
      </c>
      <c r="E23" s="44" t="s">
        <v>132</v>
      </c>
    </row>
    <row r="24" spans="1:5" ht="45">
      <c r="A24" s="43">
        <v>43245</v>
      </c>
      <c r="B24" s="4" t="s">
        <v>395</v>
      </c>
      <c r="C24" s="48" t="s">
        <v>1794</v>
      </c>
      <c r="D24" s="48" t="s">
        <v>1795</v>
      </c>
      <c r="E24" s="44" t="s">
        <v>132</v>
      </c>
    </row>
    <row r="25" spans="1:5" ht="45">
      <c r="A25" s="43">
        <v>43245</v>
      </c>
      <c r="B25" s="4" t="s">
        <v>776</v>
      </c>
      <c r="C25" s="48" t="s">
        <v>1794</v>
      </c>
      <c r="D25" s="48" t="s">
        <v>1795</v>
      </c>
      <c r="E25" s="44" t="s">
        <v>132</v>
      </c>
    </row>
    <row r="26" spans="1:5" ht="45">
      <c r="A26" s="43">
        <v>43245</v>
      </c>
      <c r="B26" s="4" t="s">
        <v>784</v>
      </c>
      <c r="C26" s="48" t="s">
        <v>1794</v>
      </c>
      <c r="D26" s="48" t="s">
        <v>1795</v>
      </c>
      <c r="E26" s="44" t="s">
        <v>132</v>
      </c>
    </row>
    <row r="27" spans="1:5" ht="45">
      <c r="A27" s="43">
        <v>43245</v>
      </c>
      <c r="B27" s="4" t="s">
        <v>1162</v>
      </c>
      <c r="C27" s="48" t="s">
        <v>1794</v>
      </c>
      <c r="D27" s="48" t="s">
        <v>1795</v>
      </c>
      <c r="E27" s="44" t="s">
        <v>132</v>
      </c>
    </row>
    <row r="28" spans="1:5" ht="45">
      <c r="A28" s="43">
        <v>43245</v>
      </c>
      <c r="B28" s="4" t="s">
        <v>717</v>
      </c>
      <c r="C28" s="48" t="s">
        <v>1794</v>
      </c>
      <c r="D28" s="48" t="s">
        <v>1795</v>
      </c>
      <c r="E28" s="44" t="s">
        <v>132</v>
      </c>
    </row>
    <row r="29" spans="1:5" ht="45">
      <c r="A29" s="43">
        <v>43245</v>
      </c>
      <c r="B29" s="4" t="s">
        <v>1147</v>
      </c>
      <c r="C29" s="48" t="s">
        <v>1794</v>
      </c>
      <c r="D29" s="48" t="s">
        <v>1795</v>
      </c>
      <c r="E29" s="44" t="s">
        <v>132</v>
      </c>
    </row>
    <row r="30" spans="1:5" ht="45">
      <c r="A30" s="43">
        <v>43245</v>
      </c>
      <c r="B30" s="4" t="s">
        <v>743</v>
      </c>
      <c r="C30" s="48" t="s">
        <v>1794</v>
      </c>
      <c r="D30" s="48" t="s">
        <v>1795</v>
      </c>
      <c r="E30" s="44" t="s">
        <v>132</v>
      </c>
    </row>
    <row r="31" spans="1:5" ht="45">
      <c r="A31" s="43">
        <v>43245</v>
      </c>
      <c r="B31" s="4" t="s">
        <v>609</v>
      </c>
      <c r="C31" s="48" t="s">
        <v>1794</v>
      </c>
      <c r="D31" s="48" t="s">
        <v>1795</v>
      </c>
      <c r="E31" s="44" t="s">
        <v>132</v>
      </c>
    </row>
    <row r="32" spans="1:5" ht="45">
      <c r="A32" s="43">
        <v>43245</v>
      </c>
      <c r="B32" s="4" t="s">
        <v>1092</v>
      </c>
      <c r="C32" s="48" t="s">
        <v>1794</v>
      </c>
      <c r="D32" s="48" t="s">
        <v>1795</v>
      </c>
      <c r="E32" s="44" t="s">
        <v>132</v>
      </c>
    </row>
    <row r="33" spans="1:5" ht="45">
      <c r="A33" s="43">
        <v>43245</v>
      </c>
      <c r="B33" s="4" t="s">
        <v>795</v>
      </c>
      <c r="C33" s="48" t="s">
        <v>1794</v>
      </c>
      <c r="D33" s="48" t="s">
        <v>1795</v>
      </c>
      <c r="E33" s="44" t="s">
        <v>132</v>
      </c>
    </row>
    <row r="34" spans="1:5" ht="45">
      <c r="A34" s="43">
        <v>43245</v>
      </c>
      <c r="B34" s="4" t="s">
        <v>809</v>
      </c>
      <c r="C34" s="48" t="s">
        <v>1794</v>
      </c>
      <c r="D34" s="48" t="s">
        <v>1795</v>
      </c>
      <c r="E34" s="44" t="s">
        <v>132</v>
      </c>
    </row>
    <row r="35" spans="1:5" ht="45">
      <c r="A35" s="43">
        <v>43245</v>
      </c>
      <c r="B35" s="4" t="s">
        <v>804</v>
      </c>
      <c r="C35" s="48" t="s">
        <v>1794</v>
      </c>
      <c r="D35" s="48" t="s">
        <v>1795</v>
      </c>
      <c r="E35" s="44" t="s">
        <v>132</v>
      </c>
    </row>
    <row r="36" spans="1:5" ht="45">
      <c r="A36" s="43">
        <v>43245</v>
      </c>
      <c r="B36" s="4" t="s">
        <v>588</v>
      </c>
      <c r="C36" s="48" t="s">
        <v>1794</v>
      </c>
      <c r="D36" s="48" t="s">
        <v>1795</v>
      </c>
      <c r="E36" s="44" t="s">
        <v>132</v>
      </c>
    </row>
    <row r="37" spans="1:5" ht="45">
      <c r="A37" s="43">
        <v>43245</v>
      </c>
      <c r="B37" s="4" t="s">
        <v>327</v>
      </c>
      <c r="C37" s="48" t="s">
        <v>1794</v>
      </c>
      <c r="D37" s="48" t="s">
        <v>1795</v>
      </c>
      <c r="E37" s="44" t="s">
        <v>132</v>
      </c>
    </row>
    <row r="38" spans="1:5" ht="45">
      <c r="A38" s="43">
        <v>43245</v>
      </c>
      <c r="B38" s="4" t="s">
        <v>599</v>
      </c>
      <c r="C38" s="48" t="s">
        <v>1794</v>
      </c>
      <c r="D38" s="48" t="s">
        <v>1795</v>
      </c>
      <c r="E38" s="44" t="s">
        <v>132</v>
      </c>
    </row>
    <row r="39" spans="1:5" ht="45">
      <c r="A39" s="43">
        <v>43245</v>
      </c>
      <c r="B39" s="4" t="s">
        <v>541</v>
      </c>
      <c r="C39" s="48" t="s">
        <v>1794</v>
      </c>
      <c r="D39" s="48" t="s">
        <v>1795</v>
      </c>
      <c r="E39" s="44" t="s">
        <v>132</v>
      </c>
    </row>
    <row r="40" spans="1:5" ht="45">
      <c r="A40" s="43">
        <v>43245</v>
      </c>
      <c r="B40" s="4" t="s">
        <v>1046</v>
      </c>
      <c r="C40" s="48" t="s">
        <v>1794</v>
      </c>
      <c r="D40" s="48" t="s">
        <v>1795</v>
      </c>
      <c r="E40" s="44" t="s">
        <v>132</v>
      </c>
    </row>
    <row r="41" spans="1:5">
      <c r="A41" s="43">
        <v>43245</v>
      </c>
      <c r="B41" s="4" t="s">
        <v>1796</v>
      </c>
      <c r="C41" s="47" t="s">
        <v>1797</v>
      </c>
      <c r="D41" s="47" t="s">
        <v>399</v>
      </c>
      <c r="E41" s="44" t="s">
        <v>132</v>
      </c>
    </row>
    <row r="42" spans="1:5">
      <c r="A42" s="43">
        <v>43245</v>
      </c>
      <c r="B42" s="4" t="s">
        <v>1336</v>
      </c>
      <c r="C42" s="47" t="s">
        <v>1798</v>
      </c>
      <c r="D42" s="47" t="s">
        <v>1188</v>
      </c>
      <c r="E42" t="s">
        <v>1799</v>
      </c>
    </row>
    <row r="43" spans="1:5">
      <c r="A43" s="52">
        <v>43249</v>
      </c>
      <c r="B43" t="s">
        <v>1330</v>
      </c>
      <c r="C43" s="47" t="s">
        <v>1800</v>
      </c>
      <c r="E43" s="44" t="s">
        <v>132</v>
      </c>
    </row>
    <row r="44" spans="1:5">
      <c r="A44" s="52">
        <v>43258</v>
      </c>
      <c r="B44" s="5" t="s">
        <v>852</v>
      </c>
      <c r="C44" s="5" t="s">
        <v>1801</v>
      </c>
      <c r="D44" s="5" t="s">
        <v>827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85D47-3005-4E00-809D-071B1BA5F9CE}">
  <sheetPr codeName="Sheet21" filterMode="1">
    <tabColor rgb="FF92D050"/>
  </sheetPr>
  <dimension ref="A1:DV236"/>
  <sheetViews>
    <sheetView zoomScale="80" zoomScaleNormal="80" workbookViewId="0" xr3:uid="{62F2146F-3A15-5DB4-A7B0-243F93EDF0A5}">
      <pane xSplit="1" ySplit="1" topLeftCell="B2" activePane="bottomRight" state="frozen"/>
      <selection pane="bottomRight" activeCell="A2" sqref="A2:A216"/>
      <selection pane="bottomLeft" activeCell="DS31" sqref="DS31"/>
      <selection pane="topRight" activeCell="DS31" sqref="DS31"/>
    </sheetView>
  </sheetViews>
  <sheetFormatPr defaultColWidth="8.88671875" defaultRowHeight="15"/>
  <cols>
    <col min="1" max="1" width="53.5546875" style="5" customWidth="1"/>
    <col min="2" max="2" width="17" style="5" hidden="1" customWidth="1"/>
    <col min="3" max="3" width="21.77734375" style="5" hidden="1" customWidth="1"/>
    <col min="4" max="4" width="20.44140625" style="5" hidden="1" customWidth="1"/>
    <col min="5" max="5" width="22.21875" style="5" hidden="1" customWidth="1"/>
    <col min="6" max="6" width="32.44140625" style="5" hidden="1" customWidth="1"/>
    <col min="7" max="10" width="40.77734375" style="5" hidden="1" customWidth="1"/>
    <col min="11" max="11" width="32.21875" style="5" hidden="1" customWidth="1"/>
    <col min="12" max="12" width="40.77734375" style="5" hidden="1" customWidth="1"/>
    <col min="13" max="13" width="24.33203125" style="5" hidden="1" customWidth="1"/>
    <col min="14" max="15" width="40.77734375" style="5" hidden="1" customWidth="1"/>
    <col min="16" max="16" width="11" style="5" hidden="1" customWidth="1"/>
    <col min="17" max="17" width="29.33203125" style="5" hidden="1" customWidth="1"/>
    <col min="18" max="18" width="21.33203125" style="5" hidden="1" customWidth="1"/>
    <col min="19" max="19" width="46.77734375" style="5" hidden="1" customWidth="1"/>
    <col min="20" max="20" width="33.33203125" style="5" hidden="1" customWidth="1"/>
    <col min="21" max="24" width="40.77734375" style="5" hidden="1" customWidth="1"/>
    <col min="25" max="25" width="35.5546875" style="5" hidden="1" customWidth="1"/>
    <col min="26" max="26" width="40.77734375" style="5" hidden="1" customWidth="1"/>
    <col min="27" max="27" width="26.109375" style="5" hidden="1" customWidth="1"/>
    <col min="28" max="29" width="40.77734375" style="5" hidden="1" customWidth="1"/>
    <col min="30" max="30" width="11.6640625" style="5" hidden="1" customWidth="1"/>
    <col min="31" max="32" width="12.88671875" style="5" customWidth="1"/>
    <col min="33" max="33" width="39.33203125" style="5" customWidth="1"/>
    <col min="34" max="34" width="28.109375" style="5" customWidth="1"/>
    <col min="35" max="35" width="16" style="5" customWidth="1"/>
    <col min="36" max="37" width="64.109375" style="5" customWidth="1"/>
    <col min="38" max="39" width="55.77734375" style="5" customWidth="1"/>
    <col min="40" max="40" width="19.88671875" style="5" hidden="1" customWidth="1"/>
    <col min="41" max="41" width="25" style="5" hidden="1" customWidth="1"/>
    <col min="42" max="42" width="10.5546875" style="5" hidden="1" customWidth="1"/>
    <col min="43" max="43" width="20.6640625" style="5" customWidth="1"/>
    <col min="44" max="44" width="16.44140625" style="5" hidden="1" customWidth="1"/>
    <col min="45" max="45" width="12.33203125" style="5" hidden="1" customWidth="1"/>
    <col min="46" max="46" width="16.21875" style="5" hidden="1" customWidth="1"/>
    <col min="47" max="47" width="13.109375" style="5" hidden="1" customWidth="1"/>
    <col min="48" max="48" width="20.44140625" style="5" hidden="1" customWidth="1"/>
    <col min="49" max="49" width="18.44140625" style="5" hidden="1" customWidth="1"/>
    <col min="50" max="50" width="12.21875" style="5" hidden="1" customWidth="1"/>
    <col min="51" max="51" width="0" style="5" hidden="1" customWidth="1"/>
    <col min="52" max="52" width="21.44140625" style="5" customWidth="1"/>
    <col min="53" max="53" width="21.44140625" style="5" hidden="1" customWidth="1"/>
    <col min="54" max="54" width="8.88671875" style="5"/>
    <col min="55" max="55" width="21.44140625" style="5" customWidth="1"/>
    <col min="56" max="56" width="31.33203125" style="5" customWidth="1"/>
    <col min="57" max="57" width="44.21875" style="5" customWidth="1"/>
    <col min="58" max="58" width="33.6640625" style="5" customWidth="1"/>
    <col min="59" max="59" width="26.21875" style="5" customWidth="1"/>
    <col min="60" max="60" width="60.33203125" style="5" customWidth="1"/>
    <col min="61" max="61" width="23.33203125" style="5" customWidth="1"/>
    <col min="62" max="63" width="25.109375" style="5" customWidth="1"/>
    <col min="64" max="65" width="24.88671875" style="5" customWidth="1"/>
    <col min="66" max="66" width="32.44140625" style="5" customWidth="1"/>
    <col min="67" max="67" width="18.5546875" style="5" customWidth="1"/>
    <col min="68" max="68" width="22.33203125" style="5" hidden="1" customWidth="1"/>
    <col min="69" max="69" width="11.109375" style="5" hidden="1" customWidth="1"/>
    <col min="70" max="70" width="13" style="5" hidden="1" customWidth="1"/>
    <col min="71" max="71" width="15.88671875" style="5" hidden="1" customWidth="1"/>
    <col min="72" max="72" width="15.109375" style="5" hidden="1" customWidth="1"/>
    <col min="73" max="73" width="22" style="5" hidden="1" customWidth="1"/>
    <col min="74" max="74" width="0" style="5" hidden="1" customWidth="1"/>
    <col min="75" max="75" width="12.5546875" style="5" hidden="1" customWidth="1"/>
    <col min="76" max="76" width="40.77734375" style="5" customWidth="1"/>
    <col min="77" max="77" width="16.6640625" style="5" customWidth="1"/>
    <col min="78" max="78" width="33.109375" style="5" customWidth="1"/>
    <col min="79" max="100" width="33.109375" style="5" hidden="1" customWidth="1"/>
    <col min="101" max="102" width="17.5546875" style="5" hidden="1" customWidth="1"/>
    <col min="103" max="103" width="0" style="5" hidden="1" customWidth="1"/>
    <col min="104" max="104" width="19.6640625" style="77" customWidth="1"/>
    <col min="105" max="105" width="19.88671875" style="5" customWidth="1"/>
    <col min="106" max="106" width="31.44140625" style="5" customWidth="1"/>
    <col min="107" max="107" width="26.5546875" style="5" customWidth="1"/>
    <col min="108" max="108" width="27.77734375" style="5" customWidth="1"/>
    <col min="109" max="109" width="23.33203125" style="5" customWidth="1"/>
    <col min="110" max="110" width="14.21875" style="5" customWidth="1"/>
    <col min="111" max="111" width="24.88671875" style="5" customWidth="1"/>
    <col min="112" max="112" width="32.44140625" style="5" customWidth="1"/>
    <col min="113" max="113" width="25.21875" style="5" customWidth="1"/>
    <col min="114" max="114" width="22.33203125" style="5" customWidth="1"/>
    <col min="115" max="122" width="7.6640625" style="5" customWidth="1"/>
    <col min="123" max="123" width="28" style="5" customWidth="1"/>
    <col min="124" max="124" width="33.109375" style="5" customWidth="1"/>
    <col min="125" max="125" width="17.5546875" style="5" customWidth="1"/>
    <col min="126" max="126" width="10.6640625" style="5" customWidth="1"/>
    <col min="127" max="16384" width="8.88671875" style="5"/>
  </cols>
  <sheetData>
    <row r="1" spans="1:126" ht="30" customHeight="1">
      <c r="A1" s="31" t="s">
        <v>0</v>
      </c>
      <c r="B1" s="54" t="s">
        <v>1</v>
      </c>
      <c r="C1" s="55" t="s">
        <v>2</v>
      </c>
      <c r="D1" s="55" t="s">
        <v>3</v>
      </c>
      <c r="E1" s="55" t="s">
        <v>4</v>
      </c>
      <c r="F1" s="55" t="s">
        <v>5</v>
      </c>
      <c r="G1" s="55" t="s">
        <v>6</v>
      </c>
      <c r="H1" s="55" t="s">
        <v>7</v>
      </c>
      <c r="I1" s="55" t="s">
        <v>8</v>
      </c>
      <c r="J1" s="55" t="s">
        <v>9</v>
      </c>
      <c r="K1" s="55" t="s">
        <v>10</v>
      </c>
      <c r="L1" s="55" t="s">
        <v>11</v>
      </c>
      <c r="M1" s="55" t="s">
        <v>12</v>
      </c>
      <c r="N1" s="55" t="s">
        <v>13</v>
      </c>
      <c r="O1" s="55" t="s">
        <v>14</v>
      </c>
      <c r="P1" s="54" t="s">
        <v>15</v>
      </c>
      <c r="Q1" s="55" t="s">
        <v>16</v>
      </c>
      <c r="R1" s="55" t="s">
        <v>17</v>
      </c>
      <c r="S1" s="55" t="s">
        <v>18</v>
      </c>
      <c r="T1" s="55" t="s">
        <v>19</v>
      </c>
      <c r="U1" s="55" t="s">
        <v>20</v>
      </c>
      <c r="V1" s="55" t="s">
        <v>21</v>
      </c>
      <c r="W1" s="55" t="s">
        <v>22</v>
      </c>
      <c r="X1" s="55" t="s">
        <v>23</v>
      </c>
      <c r="Y1" s="55" t="s">
        <v>24</v>
      </c>
      <c r="Z1" s="55" t="s">
        <v>25</v>
      </c>
      <c r="AA1" s="55" t="s">
        <v>26</v>
      </c>
      <c r="AB1" s="55" t="s">
        <v>27</v>
      </c>
      <c r="AC1" s="55" t="s">
        <v>28</v>
      </c>
      <c r="AD1" s="19" t="s">
        <v>29</v>
      </c>
      <c r="AE1" s="19" t="s">
        <v>30</v>
      </c>
      <c r="AF1" s="19" t="s">
        <v>1802</v>
      </c>
      <c r="AG1" s="56" t="s">
        <v>31</v>
      </c>
      <c r="AH1" s="56" t="s">
        <v>32</v>
      </c>
      <c r="AI1" s="56" t="s">
        <v>33</v>
      </c>
      <c r="AJ1" s="56" t="s">
        <v>34</v>
      </c>
      <c r="AK1" s="56" t="s">
        <v>35</v>
      </c>
      <c r="AL1" s="56" t="s">
        <v>36</v>
      </c>
      <c r="AM1" s="56" t="s">
        <v>37</v>
      </c>
      <c r="AN1" s="57" t="s">
        <v>38</v>
      </c>
      <c r="AO1" s="57" t="s">
        <v>39</v>
      </c>
      <c r="AP1" s="57" t="s">
        <v>40</v>
      </c>
      <c r="AQ1" s="57" t="s">
        <v>41</v>
      </c>
      <c r="AR1" s="55" t="s">
        <v>42</v>
      </c>
      <c r="AS1" s="55" t="s">
        <v>43</v>
      </c>
      <c r="AT1" s="55" t="s">
        <v>44</v>
      </c>
      <c r="AU1" s="55" t="s">
        <v>45</v>
      </c>
      <c r="AV1" s="55" t="s">
        <v>46</v>
      </c>
      <c r="AW1" s="55" t="s">
        <v>47</v>
      </c>
      <c r="AX1" s="55" t="s">
        <v>48</v>
      </c>
      <c r="AY1" s="55" t="s">
        <v>49</v>
      </c>
      <c r="AZ1" s="57" t="s">
        <v>50</v>
      </c>
      <c r="BA1" s="57" t="s">
        <v>51</v>
      </c>
      <c r="BB1" s="57" t="s">
        <v>52</v>
      </c>
      <c r="BC1" s="22" t="s">
        <v>53</v>
      </c>
      <c r="BD1" s="36" t="s">
        <v>54</v>
      </c>
      <c r="BE1" s="36" t="s">
        <v>55</v>
      </c>
      <c r="BF1" s="36" t="s">
        <v>56</v>
      </c>
      <c r="BG1" s="36" t="s">
        <v>57</v>
      </c>
      <c r="BH1" s="36" t="s">
        <v>58</v>
      </c>
      <c r="BI1" s="36" t="s">
        <v>59</v>
      </c>
      <c r="BJ1" s="36" t="s">
        <v>60</v>
      </c>
      <c r="BK1" s="36" t="s">
        <v>61</v>
      </c>
      <c r="BL1" s="36" t="s">
        <v>62</v>
      </c>
      <c r="BM1" s="36" t="s">
        <v>63</v>
      </c>
      <c r="BN1" s="36" t="s">
        <v>64</v>
      </c>
      <c r="BO1" s="36" t="s">
        <v>65</v>
      </c>
      <c r="BP1" s="2" t="s">
        <v>66</v>
      </c>
      <c r="BQ1" s="2" t="s">
        <v>67</v>
      </c>
      <c r="BR1" s="2" t="s">
        <v>68</v>
      </c>
      <c r="BS1" s="2" t="s">
        <v>69</v>
      </c>
      <c r="BT1" s="2" t="s">
        <v>70</v>
      </c>
      <c r="BU1" s="2" t="s">
        <v>71</v>
      </c>
      <c r="BV1" s="2" t="s">
        <v>72</v>
      </c>
      <c r="BW1" s="2" t="s">
        <v>73</v>
      </c>
      <c r="BX1" s="36" t="s">
        <v>74</v>
      </c>
      <c r="BY1" s="36" t="s">
        <v>75</v>
      </c>
      <c r="BZ1" s="36" t="s">
        <v>76</v>
      </c>
      <c r="CA1" s="36" t="s">
        <v>77</v>
      </c>
      <c r="CB1" s="36" t="s">
        <v>78</v>
      </c>
      <c r="CC1" s="36" t="s">
        <v>79</v>
      </c>
      <c r="CD1" s="36" t="s">
        <v>80</v>
      </c>
      <c r="CE1" s="36" t="s">
        <v>81</v>
      </c>
      <c r="CF1" s="36" t="s">
        <v>82</v>
      </c>
      <c r="CG1" s="36" t="s">
        <v>83</v>
      </c>
      <c r="CH1" s="36" t="s">
        <v>84</v>
      </c>
      <c r="CI1" s="36" t="s">
        <v>85</v>
      </c>
      <c r="CJ1" s="36" t="s">
        <v>86</v>
      </c>
      <c r="CK1" s="36" t="s">
        <v>87</v>
      </c>
      <c r="CL1" s="36" t="s">
        <v>88</v>
      </c>
      <c r="CM1" s="36" t="s">
        <v>89</v>
      </c>
      <c r="CN1" s="36" t="s">
        <v>90</v>
      </c>
      <c r="CO1" s="36" t="s">
        <v>91</v>
      </c>
      <c r="CP1" s="36" t="s">
        <v>92</v>
      </c>
      <c r="CQ1" s="36" t="s">
        <v>93</v>
      </c>
      <c r="CR1" s="36" t="s">
        <v>94</v>
      </c>
      <c r="CS1" s="36" t="s">
        <v>95</v>
      </c>
      <c r="CT1" s="36" t="s">
        <v>96</v>
      </c>
      <c r="CU1" s="36" t="s">
        <v>97</v>
      </c>
      <c r="CV1" s="36" t="s">
        <v>98</v>
      </c>
      <c r="CW1" s="36" t="s">
        <v>99</v>
      </c>
      <c r="CX1" s="36" t="s">
        <v>100</v>
      </c>
      <c r="CY1" s="36"/>
      <c r="CZ1" s="22" t="s">
        <v>101</v>
      </c>
      <c r="DA1" s="36" t="s">
        <v>55</v>
      </c>
      <c r="DB1" s="36" t="s">
        <v>54</v>
      </c>
      <c r="DC1" s="36" t="s">
        <v>56</v>
      </c>
      <c r="DD1" s="36" t="s">
        <v>57</v>
      </c>
      <c r="DE1" s="36" t="s">
        <v>58</v>
      </c>
      <c r="DF1" s="36" t="s">
        <v>59</v>
      </c>
      <c r="DG1" s="36" t="s">
        <v>60</v>
      </c>
      <c r="DH1" s="36" t="s">
        <v>62</v>
      </c>
      <c r="DI1" s="36" t="s">
        <v>107</v>
      </c>
      <c r="DJ1" s="36" t="s">
        <v>65</v>
      </c>
      <c r="DK1" s="2" t="s">
        <v>66</v>
      </c>
      <c r="DL1" s="2" t="s">
        <v>67</v>
      </c>
      <c r="DM1" s="2" t="s">
        <v>68</v>
      </c>
      <c r="DN1" s="2" t="s">
        <v>69</v>
      </c>
      <c r="DO1" s="2" t="s">
        <v>70</v>
      </c>
      <c r="DP1" s="2" t="s">
        <v>71</v>
      </c>
      <c r="DQ1" s="2" t="s">
        <v>72</v>
      </c>
      <c r="DR1" s="2" t="s">
        <v>73</v>
      </c>
      <c r="DS1" s="36" t="s">
        <v>74</v>
      </c>
      <c r="DT1" s="36" t="s">
        <v>75</v>
      </c>
      <c r="DU1" s="36" t="s">
        <v>76</v>
      </c>
      <c r="DV1" s="36" t="s">
        <v>100</v>
      </c>
    </row>
    <row r="2" spans="1:126" s="9" customFormat="1" ht="30" customHeight="1">
      <c r="A2" s="62" t="s">
        <v>1803</v>
      </c>
      <c r="B2" s="63" t="s">
        <v>110</v>
      </c>
      <c r="C2" s="63" t="s">
        <v>1804</v>
      </c>
      <c r="D2" s="63" t="s">
        <v>1562</v>
      </c>
      <c r="E2" s="63" t="s">
        <v>1805</v>
      </c>
      <c r="F2" s="63"/>
      <c r="G2" s="63" t="s">
        <v>1806</v>
      </c>
      <c r="H2" s="63" t="s">
        <v>1807</v>
      </c>
      <c r="I2" s="63" t="s">
        <v>1808</v>
      </c>
      <c r="J2" s="63" t="s">
        <v>1809</v>
      </c>
      <c r="K2" s="63" t="s">
        <v>1810</v>
      </c>
      <c r="L2" s="63" t="s">
        <v>276</v>
      </c>
      <c r="M2" s="63"/>
      <c r="N2" s="63" t="s">
        <v>1811</v>
      </c>
      <c r="O2" s="63" t="s">
        <v>1812</v>
      </c>
      <c r="P2" s="63" t="s">
        <v>111</v>
      </c>
      <c r="Q2" s="63"/>
      <c r="R2" s="63"/>
      <c r="S2" s="63"/>
      <c r="T2" s="63"/>
      <c r="U2" s="63"/>
      <c r="V2" s="63"/>
      <c r="W2" s="63"/>
      <c r="X2" s="63"/>
      <c r="Y2" s="63"/>
      <c r="Z2" s="63"/>
      <c r="AA2" s="63"/>
      <c r="AB2" s="63"/>
      <c r="AC2" s="63"/>
      <c r="AD2" s="63"/>
      <c r="AE2" s="63"/>
      <c r="AF2" s="63" t="e">
        <f>VLOOKUP(Table18911[[#This Row],[Information Asset Reference Number16]],livesite,1,FALSE)</f>
        <v>#N/A</v>
      </c>
      <c r="AG2" s="63" t="str">
        <f>MID(Table18911[[#This Row],[CLICK HERE TO GO TO FINAL CONTENT FOR CHECKING / EDITING]],14,FIND(".",Table18911[[#This Row],[CLICK HERE TO GO TO FINAL CONTENT FOR CHECKING / EDITING]])-14)</f>
        <v>ORD Changes Project Engagement Tracker</v>
      </c>
      <c r="AH2" s="63" t="str">
        <f>LEFT(Table18911[[#This Row],[CLICK HERE TO GO TO FINAL CONTENT FOR CHECKING / EDITING]],10)</f>
        <v>DCR0000185</v>
      </c>
      <c r="AI2" s="63" t="e">
        <f>VLOOKUP(Table18911[[#This Row],[Information Asset Reference Number]],ia,1,FALSE)</f>
        <v>#N/A</v>
      </c>
      <c r="AJ2" s="63" t="e">
        <f>VLOOKUP(Table18911[[#This Row],[Information Asset Reference Number]],ia,7,FALSE)</f>
        <v>#N/A</v>
      </c>
      <c r="AK2" s="63" t="e">
        <f>VLOOKUP(Table18911[[#This Row],[Information Asset Reference Number]],ia,10,FALSE)</f>
        <v>#N/A</v>
      </c>
      <c r="AL2" s="63" t="e">
        <f>VLOOKUP(Table18911[[#This Row],[Information Asset Reference Number]],ia,11,FALSE)</f>
        <v>#N/A</v>
      </c>
      <c r="AM2" s="63"/>
      <c r="AN2" s="63" t="b">
        <f>ISERROR(FIND("Direction",Table18911[[#This Row],[Legal basis for the processing]]))</f>
        <v>1</v>
      </c>
      <c r="AO2" s="63" t="b">
        <f>ISERROR(FIND("Act",Table18911[[#This Row],[Legal basis for the processing]]))</f>
        <v>0</v>
      </c>
      <c r="AP2" s="63" t="b">
        <f>ISERROR(FIND("Article",Table18911[[#This Row],[Legal basis for the processing]]))</f>
        <v>0</v>
      </c>
      <c r="AQ2" s="63"/>
      <c r="AR2"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2"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2"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2"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2"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2"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2"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 s="63">
        <f>COUNTIF(Table18911[[#This Row],[Right to be informed]:[profiling]],"FALSE")</f>
        <v>3</v>
      </c>
      <c r="BA2"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2" s="63"/>
      <c r="BC2" s="63"/>
      <c r="BD2" s="63" t="str">
        <f>Table18911[[#This Row],[Information Asset Title]]</f>
        <v>ORD Changes Project Engagement Tracker</v>
      </c>
      <c r="BE2" s="63" t="s">
        <v>1343</v>
      </c>
      <c r="BF2"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Digital1 Trevelyan SquareBoar LaneLeedsLS1 6AEenquiries@nhsdigital.nhs.uk0300 303 5678Our Data Protection Officer is Catherine Nicholson</v>
      </c>
      <c r="BG2" s="63" t="str">
        <f>IF(Table18911[[#This Row],[Purpose for the processing]]="",Table18911[[#This Row],[Purpose for the processing3]],Table18911[[#This Row],[Purpose for the processing]])</f>
        <v xml:space="preserve">Request feedback from stakeholders via a questionnaire to help the project team understand the impact of the changes. </v>
      </c>
      <c r="BH2" s="63" t="str">
        <f>IF(Table18911[[#This Row],[Legal basis for the processing]]="",Table18911[[#This Row],[Legal basis for the processing4]],Table18911[[#This Row],[Legal basis for the processing]])</f>
        <v>Section 18, paragraph 10 (1) Health and Social Care Act 2012GDPR Article 6 (1e) – processing is necessary for the performance of a task carried out in the public interest or in the exercise of official authority vested in the controller</v>
      </c>
      <c r="BI2" s="63"/>
      <c r="BJ2" s="63">
        <f>IF(Table18911[[#This Row],[Categories of personal data being processed]]="",Table18911[[#This Row],[Categories of personal data being processed5]],Table18911[[#This Row],[Categories of personal data being processed]])</f>
        <v>0</v>
      </c>
      <c r="BK2" s="63"/>
      <c r="BL2"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Data is not shared outside the project team</v>
      </c>
      <c r="BM2" s="63" t="s">
        <v>139</v>
      </c>
      <c r="BN2" s="63" t="str">
        <f>IF(Table18911[[#This Row],[Recipients or categories of recipients of the personal data.]]="",Table18911[[#This Row],[Recipients or categories of recipients of the personal data.6]],Table18911[[#This Row],[Recipients or categories of recipients of the personal data.]])</f>
        <v>User of ODS data, stakeholders from NHS Trusts, CCG’s, system suppliers.</v>
      </c>
      <c r="BO2"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The data will be stored for 3 years, until Dec 2021 when all the changes are fully implemented </v>
      </c>
      <c r="BP2" s="63" t="b">
        <f>Table18911[[#This Row],[Right to be informed]]</f>
        <v>1</v>
      </c>
      <c r="BQ2" s="63" t="b">
        <f>Table18911[[#This Row],[Right of access]]</f>
        <v>1</v>
      </c>
      <c r="BR2" s="63" t="b">
        <f>Table18911[[#This Row],[Right to rectification]]</f>
        <v>1</v>
      </c>
      <c r="BS2" s="63" t="b">
        <f>Table18911[[#This Row],[Right to erasure]]</f>
        <v>0</v>
      </c>
      <c r="BT2" s="63" t="b">
        <f>Table18911[[#This Row],[Right to restrict processing]]</f>
        <v>1</v>
      </c>
      <c r="BU2" s="63" t="b">
        <f>Table18911[[#This Row],[Right to data portability]]</f>
        <v>0</v>
      </c>
      <c r="BV2" s="63" t="b">
        <f>Table18911[[#This Row],[Right to object]]</f>
        <v>1</v>
      </c>
      <c r="BW2" s="63" t="b">
        <f>Table18911[[#This Row],[profiling]]</f>
        <v>0</v>
      </c>
      <c r="BX2"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 consent is not the lawful basis for processing</v>
      </c>
      <c r="BY2" s="63">
        <f>IF(Table18911[[#This Row],[The source of the personal data.]]="",Table18911[[#This Row],[The source of the personal data.12]],Table18911[[#This Row],[The source of the personal data.]])</f>
        <v>0</v>
      </c>
      <c r="BZ2"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 Automated decision making</v>
      </c>
      <c r="CA2" s="63"/>
      <c r="CB2" s="63"/>
      <c r="CC2" s="63"/>
      <c r="CD2" s="63"/>
      <c r="CE2" s="63"/>
      <c r="CF2" s="63"/>
      <c r="CG2" s="63"/>
      <c r="CH2" s="63"/>
      <c r="CI2" s="63"/>
      <c r="CJ2" s="63"/>
      <c r="CK2" s="63"/>
      <c r="CL2" s="63"/>
      <c r="CM2" s="63"/>
      <c r="CN2" s="63"/>
      <c r="CO2" s="63"/>
      <c r="CP2" s="63"/>
      <c r="CQ2" s="63"/>
      <c r="CR2" s="63"/>
      <c r="CS2" s="63"/>
      <c r="CT2" s="63"/>
      <c r="CU2" s="63"/>
      <c r="CV2" s="63"/>
      <c r="CW2" s="63"/>
      <c r="CX2" s="63"/>
      <c r="CY2" s="5"/>
      <c r="CZ2" s="22"/>
      <c r="DA2" s="9" t="s">
        <v>1343</v>
      </c>
      <c r="DB2" s="9" t="s">
        <v>1813</v>
      </c>
      <c r="DC2" s="8" t="s">
        <v>134</v>
      </c>
      <c r="DD2" s="9" t="s">
        <v>1562</v>
      </c>
      <c r="DE2" s="8" t="s">
        <v>1563</v>
      </c>
      <c r="DG2" s="8" t="s">
        <v>139</v>
      </c>
      <c r="DH2" s="8" t="s">
        <v>139</v>
      </c>
      <c r="DI2" s="8" t="s">
        <v>143</v>
      </c>
      <c r="DJ2" s="8" t="s">
        <v>1814</v>
      </c>
      <c r="DK2" s="9" t="b">
        <v>1</v>
      </c>
      <c r="DL2" s="9" t="b">
        <v>1</v>
      </c>
      <c r="DM2" s="9" t="b">
        <v>1</v>
      </c>
      <c r="DN2" s="9" t="b">
        <v>0</v>
      </c>
      <c r="DO2" s="9" t="b">
        <v>1</v>
      </c>
      <c r="DP2" s="9" t="b">
        <v>0</v>
      </c>
      <c r="DQ2" s="9" t="b">
        <v>1</v>
      </c>
      <c r="DR2" s="9" t="b">
        <v>0</v>
      </c>
      <c r="DS2" s="8" t="s">
        <v>142</v>
      </c>
      <c r="DT2" s="8" t="s">
        <v>1245</v>
      </c>
      <c r="DU2" s="8" t="s">
        <v>139</v>
      </c>
    </row>
    <row r="3" spans="1:126" s="9" customFormat="1" ht="30" customHeight="1">
      <c r="A3" s="62" t="s">
        <v>1815</v>
      </c>
      <c r="B3" s="62" t="s">
        <v>110</v>
      </c>
      <c r="C3" s="63" t="s">
        <v>1036</v>
      </c>
      <c r="D3" s="63" t="s">
        <v>1816</v>
      </c>
      <c r="E3" s="63" t="s">
        <v>1817</v>
      </c>
      <c r="F3" s="63"/>
      <c r="G3" s="63" t="s">
        <v>1038</v>
      </c>
      <c r="H3" s="63" t="s">
        <v>1818</v>
      </c>
      <c r="I3" s="63" t="s">
        <v>1040</v>
      </c>
      <c r="J3" s="63" t="s">
        <v>1819</v>
      </c>
      <c r="K3" s="63" t="s">
        <v>254</v>
      </c>
      <c r="L3" s="63" t="s">
        <v>1042</v>
      </c>
      <c r="M3" s="63"/>
      <c r="N3" s="63" t="s">
        <v>1820</v>
      </c>
      <c r="O3" s="63" t="s">
        <v>1821</v>
      </c>
      <c r="P3" s="63" t="s">
        <v>111</v>
      </c>
      <c r="Q3" s="63"/>
      <c r="R3" s="63"/>
      <c r="S3" s="63"/>
      <c r="T3" s="63"/>
      <c r="U3" s="63"/>
      <c r="V3" s="63"/>
      <c r="W3" s="63"/>
      <c r="X3" s="63"/>
      <c r="Y3" s="63"/>
      <c r="Z3" s="63"/>
      <c r="AA3" s="63"/>
      <c r="AB3" s="63"/>
      <c r="AC3" s="63"/>
      <c r="AD3" s="63"/>
      <c r="AE3" s="63"/>
      <c r="AF3" s="63" t="e">
        <f>VLOOKUP(Table18911[[#This Row],[Information Asset Reference Number16]],livesite,1,FALSE)</f>
        <v>#N/A</v>
      </c>
      <c r="AG3" s="63" t="str">
        <f>MID(Table18911[[#This Row],[CLICK HERE TO GO TO FINAL CONTENT FOR CHECKING / EDITING]],14,FIND(".",Table18911[[#This Row],[CLICK HERE TO GO TO FINAL CONTENT FOR CHECKING / EDITING]])-14)</f>
        <v>A2SI Directory of Services</v>
      </c>
      <c r="AH3" s="63" t="str">
        <f>LEFT(Table18911[[#This Row],[CLICK HERE TO GO TO FINAL CONTENT FOR CHECKING / EDITING]],10)</f>
        <v>IAR0000000</v>
      </c>
      <c r="AI3" s="63" t="str">
        <f>VLOOKUP(Table18911[[#This Row],[Information Asset Reference Number]],ia,1,FALSE)</f>
        <v>IAR0000000</v>
      </c>
      <c r="AJ3" s="63">
        <f>VLOOKUP(Table18911[[#This Row],[Information Asset Reference Number]],ia,7,FALSE)</f>
        <v>40878</v>
      </c>
      <c r="AK3" s="63" t="str">
        <f>VLOOKUP(Table18911[[#This Row],[Information Asset Reference Number]],ia,10,FALSE)</f>
        <v>Pathways Core Product - 111-999-OOHs P0029/13</v>
      </c>
      <c r="AL3" s="63" t="str">
        <f>VLOOKUP(Table18911[[#This Row],[Information Asset Reference Number]],ia,11,FALSE)</f>
        <v>James Spirit ( JASP1 )</v>
      </c>
      <c r="AM3" s="63"/>
      <c r="AN3" s="63" t="b">
        <f>ISERROR(FIND("Direction",Table18911[[#This Row],[Legal basis for the processing]]))</f>
        <v>1</v>
      </c>
      <c r="AO3" s="63" t="b">
        <f>ISERROR(FIND("Act",Table18911[[#This Row],[Legal basis for the processing]]))</f>
        <v>0</v>
      </c>
      <c r="AP3" s="63" t="b">
        <f>ISERROR(FIND("Article",Table18911[[#This Row],[Legal basis for the processing]]))</f>
        <v>0</v>
      </c>
      <c r="AQ3" s="63"/>
      <c r="AR3"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3"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3"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3"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3"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3"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3"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3"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3" s="63">
        <f>COUNTIF(Table18911[[#This Row],[Right to be informed]:[profiling]],"FALSE")</f>
        <v>4</v>
      </c>
      <c r="BA3"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3" s="63"/>
      <c r="BC3" s="63"/>
      <c r="BD3" s="63" t="str">
        <f>Table18911[[#This Row],[Information Asset Title]]</f>
        <v>A2SI Directory of Services</v>
      </c>
      <c r="BE3" s="63" t="s">
        <v>1350</v>
      </c>
      <c r="BF3"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Digital1 Trevelyan SquareBoar LaneLeedsLS1 6AEData Protection Officer: Catherine Nicholson</v>
      </c>
      <c r="BG3" s="63" t="str">
        <f>IF(Table18911[[#This Row],[Purpose for the processing]]="",Table18911[[#This Row],[Purpose for the processing3]],Table18911[[#This Row],[Purpose for the processing]])</f>
        <v>A2SI DoS holds contact details – name, and work email address for the authorised person accessing DoS for updating service information, administration the DoS and /or using the DoS to find services, which includes demographics, service information, opening and closing times.  This is currently used by a large group of users including, clinicians, DoS Leads and their authorised staff NHS Digital staff both clinical and operational</v>
      </c>
      <c r="BH3" s="63" t="str">
        <f>IF(Table18911[[#This Row],[Legal basis for the processing]]="",Table18911[[#This Row],[Legal basis for the processing4]],Table18911[[#This Row],[Legal basis for the processing]])</f>
        <v>Health and Social Care Act (2012) – Section 270 (1) (d)Processing is necessary for the performance of a task carried out in the public interest or in the exercise of official authority vested in the controller (GDPR Article 6(1)(e))</v>
      </c>
      <c r="BI3" s="63"/>
      <c r="BJ3" s="63">
        <f>IF(Table18911[[#This Row],[Categories of personal data being processed]]="",Table18911[[#This Row],[Categories of personal data being processed5]],Table18911[[#This Row],[Categories of personal data being processed]])</f>
        <v>0</v>
      </c>
      <c r="BK3" s="63"/>
      <c r="BL3"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 A2SI DoS data is not transferred to third countries.</v>
      </c>
      <c r="BM3" s="63" t="s">
        <v>139</v>
      </c>
      <c r="BN3" s="63" t="str">
        <f>IF(Table18911[[#This Row],[Recipients or categories of recipients of the personal data.]]="",Table18911[[#This Row],[Recipients or categories of recipients of the personal data.6]],Table18911[[#This Row],[Recipients or categories of recipients of the personal data.]])</f>
        <v>NHS England Contract Teams, DoS Leads</v>
      </c>
      <c r="BO3"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The period for which the personal data is stored is a maximum of 8 years.</v>
      </c>
      <c r="BP3" s="63" t="b">
        <f>Table18911[[#This Row],[Right to be informed]]</f>
        <v>1</v>
      </c>
      <c r="BQ3" s="63" t="b">
        <f>Table18911[[#This Row],[Right of access]]</f>
        <v>1</v>
      </c>
      <c r="BR3" s="63" t="b">
        <f>Table18911[[#This Row],[Right to rectification]]</f>
        <v>0</v>
      </c>
      <c r="BS3" s="63" t="b">
        <f>Table18911[[#This Row],[Right to erasure]]</f>
        <v>0</v>
      </c>
      <c r="BT3" s="63" t="b">
        <f>Table18911[[#This Row],[Right to restrict processing]]</f>
        <v>1</v>
      </c>
      <c r="BU3" s="63" t="b">
        <f>Table18911[[#This Row],[Right to data portability]]</f>
        <v>0</v>
      </c>
      <c r="BV3" s="63" t="b">
        <f>Table18911[[#This Row],[Right to object]]</f>
        <v>1</v>
      </c>
      <c r="BW3" s="63" t="b">
        <f>Table18911[[#This Row],[profiling]]</f>
        <v>0</v>
      </c>
      <c r="BX3"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3" s="63">
        <f>IF(Table18911[[#This Row],[The source of the personal data.]]="",Table18911[[#This Row],[The source of the personal data.12]],Table18911[[#This Row],[The source of the personal data.]])</f>
        <v>0</v>
      </c>
      <c r="BZ3"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there is no automated decision making in Directory of Service</v>
      </c>
      <c r="CA3" s="63"/>
      <c r="CB3" s="63"/>
      <c r="CC3" s="63"/>
      <c r="CD3" s="63"/>
      <c r="CE3" s="63"/>
      <c r="CF3" s="63"/>
      <c r="CG3" s="63"/>
      <c r="CH3" s="63"/>
      <c r="CI3" s="63"/>
      <c r="CJ3" s="63"/>
      <c r="CK3" s="63"/>
      <c r="CL3" s="63"/>
      <c r="CM3" s="63"/>
      <c r="CN3" s="63"/>
      <c r="CO3" s="63"/>
      <c r="CP3" s="63"/>
      <c r="CQ3" s="63"/>
      <c r="CR3" s="63"/>
      <c r="CS3" s="63"/>
      <c r="CT3" s="63"/>
      <c r="CU3" s="63"/>
      <c r="CV3" s="63"/>
      <c r="CW3" s="63"/>
      <c r="CX3" s="63"/>
      <c r="CY3" s="5"/>
      <c r="CZ3" s="28"/>
      <c r="DA3" s="9" t="s">
        <v>1350</v>
      </c>
      <c r="DB3" s="9" t="s">
        <v>1822</v>
      </c>
      <c r="DC3" s="8" t="s">
        <v>134</v>
      </c>
      <c r="DD3" s="9" t="s">
        <v>1816</v>
      </c>
      <c r="DE3" s="8" t="s">
        <v>1563</v>
      </c>
      <c r="DG3" s="8" t="s">
        <v>139</v>
      </c>
      <c r="DH3" s="8" t="s">
        <v>489</v>
      </c>
      <c r="DI3" s="9" t="s">
        <v>1038</v>
      </c>
      <c r="DJ3" s="8" t="s">
        <v>1823</v>
      </c>
      <c r="DK3" s="9" t="b">
        <v>1</v>
      </c>
      <c r="DL3" s="9" t="b">
        <v>1</v>
      </c>
      <c r="DM3" s="9" t="b">
        <v>0</v>
      </c>
      <c r="DN3" s="9" t="b">
        <v>0</v>
      </c>
      <c r="DO3" s="9" t="b">
        <v>1</v>
      </c>
      <c r="DP3" s="9" t="b">
        <v>0</v>
      </c>
      <c r="DQ3" s="9" t="b">
        <v>1</v>
      </c>
      <c r="DR3" s="9" t="b">
        <v>0</v>
      </c>
      <c r="DS3" s="8" t="s">
        <v>142</v>
      </c>
      <c r="DT3" s="8" t="s">
        <v>1245</v>
      </c>
      <c r="DU3" s="8" t="s">
        <v>139</v>
      </c>
    </row>
    <row r="4" spans="1:126" s="9" customFormat="1" ht="30" customHeight="1">
      <c r="A4" s="62" t="s">
        <v>1824</v>
      </c>
      <c r="B4" s="63" t="s">
        <v>110</v>
      </c>
      <c r="C4" s="63"/>
      <c r="D4" s="63"/>
      <c r="E4" s="63"/>
      <c r="F4" s="63"/>
      <c r="G4" s="63"/>
      <c r="H4" s="63"/>
      <c r="I4" s="63"/>
      <c r="J4" s="63"/>
      <c r="K4" s="63"/>
      <c r="L4" s="63"/>
      <c r="M4" s="63"/>
      <c r="N4" s="63"/>
      <c r="O4" s="63"/>
      <c r="P4" s="63" t="s">
        <v>111</v>
      </c>
      <c r="Q4" s="63" t="s">
        <v>1825</v>
      </c>
      <c r="R4" s="63" t="s">
        <v>1569</v>
      </c>
      <c r="S4" s="63" t="s">
        <v>1826</v>
      </c>
      <c r="T4" s="63" t="s">
        <v>1827</v>
      </c>
      <c r="U4" s="63" t="s">
        <v>1828</v>
      </c>
      <c r="V4" s="63" t="s">
        <v>1829</v>
      </c>
      <c r="W4" s="63" t="s">
        <v>1830</v>
      </c>
      <c r="X4" s="63" t="s">
        <v>1831</v>
      </c>
      <c r="Y4" s="63" t="s">
        <v>1832</v>
      </c>
      <c r="Z4" s="63" t="s">
        <v>1833</v>
      </c>
      <c r="AA4" s="63" t="s">
        <v>1834</v>
      </c>
      <c r="AB4" s="63"/>
      <c r="AC4" s="63" t="s">
        <v>1835</v>
      </c>
      <c r="AD4" s="63"/>
      <c r="AE4" s="63"/>
      <c r="AF4" s="63" t="e">
        <f>VLOOKUP(Table18911[[#This Row],[Information Asset Reference Number16]],livesite,1,FALSE)</f>
        <v>#N/A</v>
      </c>
      <c r="AG4" s="63" t="str">
        <f>MID(Table18911[[#This Row],[CLICK HERE TO GO TO FINAL CONTENT FOR CHECKING / EDITING]],14,FIND(".",Table18911[[#This Row],[CLICK HERE TO GO TO FINAL CONTENT FOR CHECKING / EDITING]])-14)</f>
        <v>National Diabetes Footcare Audit NDFA</v>
      </c>
      <c r="AH4" s="63" t="str">
        <f>LEFT(Table18911[[#This Row],[CLICK HERE TO GO TO FINAL CONTENT FOR CHECKING / EDITING]],10)</f>
        <v>IAR0000043</v>
      </c>
      <c r="AI4" s="63" t="str">
        <f>VLOOKUP(Table18911[[#This Row],[Information Asset Reference Number]],ia,1,FALSE)</f>
        <v>IAR0000043</v>
      </c>
      <c r="AJ4" s="63">
        <f>VLOOKUP(Table18911[[#This Row],[Information Asset Reference Number]],ia,7,FALSE)</f>
        <v>2014</v>
      </c>
      <c r="AK4" s="63" t="str">
        <f>VLOOKUP(Table18911[[#This Row],[Information Asset Reference Number]],ia,10,FALSE)</f>
        <v>Clinical Audit and Registries Management P0270/01</v>
      </c>
      <c r="AL4" s="63" t="str">
        <f>VLOOKUP(Table18911[[#This Row],[Information Asset Reference Number]],ia,11,FALSE)</f>
        <v>Alyson Whitmarsh ( ALWH2 )</v>
      </c>
      <c r="AM4" s="63"/>
      <c r="AN4" s="63" t="b">
        <f>ISERROR(FIND("Direction",Table18911[[#This Row],[Legal basis for the processing]]))</f>
        <v>1</v>
      </c>
      <c r="AO4" s="63" t="b">
        <f>ISERROR(FIND("Act",Table18911[[#This Row],[Legal basis for the processing]]))</f>
        <v>1</v>
      </c>
      <c r="AP4" s="63" t="b">
        <f>ISERROR(FIND("Article",Table18911[[#This Row],[Legal basis for the processing]]))</f>
        <v>1</v>
      </c>
      <c r="AQ4" s="63"/>
      <c r="AR4"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4"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4"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4"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4"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4"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4"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4"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4" s="63">
        <f>COUNTIF(Table18911[[#This Row],[Right to be informed]:[profiling]],"FALSE")</f>
        <v>4</v>
      </c>
      <c r="BA4"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4" s="63"/>
      <c r="BC4" s="63"/>
      <c r="BD4" s="63" t="str">
        <f>Table18911[[#This Row],[Information Asset Title]]</f>
        <v>National Diabetes Footcare Audit NDFA</v>
      </c>
      <c r="BE4" s="63" t="s">
        <v>1356</v>
      </c>
      <c r="BF4"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are joint data controllers with the Department of Health and Social Care.NHS Digital 1 Trevelyan SquareBoar LaneLeedsLS1 6AENHS Digital Data Protection Officer is Catherine Nicholson</v>
      </c>
      <c r="BG4" s="63" t="str">
        <f>IF(Table18911[[#This Row],[Purpose for the processing]]="",Table18911[[#This Row],[Purpose for the processing3]],Table18911[[#This Row],[Purpose for the processing]])</f>
        <v>The data collected is used to produce information that helps to:improve care, treatment and outcomes for patients with diabetic foot ulcersData is collected from NHS acute and community trusts. In addition aggregate data is collected from Clinical Commissioning Groups. A report is published annually.</v>
      </c>
      <c r="BH4" s="63" t="str">
        <f>IF(Table18911[[#This Row],[Legal basis for the processing]]="",Table18911[[#This Row],[Legal basis for the processing4]],Table18911[[#This Row],[Legal basis for the processing]])</f>
        <v>The data for England is collected under Direction, Section 254 of the Health and Social Care Act 2012 to establish and operate informatics systems for the collection or analysis of information, and to exercise systems delivery functions. Link to Direction: https://www.gov.uk/government/organisations/health-and-social-care-information-centre/about/our-governanceLegal basis for Wales is patient consent</v>
      </c>
      <c r="BI4" s="63" t="s">
        <v>399</v>
      </c>
      <c r="BJ4" s="63" t="str">
        <f>IF(Table18911[[#This Row],[Categories of personal data being processed]]="",Table18911[[#This Row],[Categories of personal data being processed5]],Table18911[[#This Row],[Categories of personal data being processed]])</f>
        <v>NHS number is collected to prevent duplicates of the same patient and to link with other datasetsDate of birth is collected for analysis and outcome modelling using age of patient</v>
      </c>
      <c r="BK4" s="63"/>
      <c r="BL4"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 the data are not transferred.</v>
      </c>
      <c r="BM4" s="63" t="s">
        <v>139</v>
      </c>
      <c r="BN4" s="63" t="str">
        <f>IF(Table18911[[#This Row],[Recipients or categories of recipients of the personal data.]]="",Table18911[[#This Row],[Recipients or categories of recipients of the personal data.6]],Table18911[[#This Row],[Recipients or categories of recipients of the personal data.]])</f>
        <v xml:space="preserve">N/A: the data are not shared outside of NHS Digital. Aggregate reports are produced on an annual basis. </v>
      </c>
      <c r="BO4"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To be confirmed as per NHS Digital Records Retention policies. Maximum of 8 years after the closure of the audit.</v>
      </c>
      <c r="BP4" s="63" t="b">
        <f>Table18911[[#This Row],[Right to be informed]]</f>
        <v>1</v>
      </c>
      <c r="BQ4" s="63" t="b">
        <f>Table18911[[#This Row],[Right of access]]</f>
        <v>1</v>
      </c>
      <c r="BR4" s="63" t="b">
        <f>Table18911[[#This Row],[Right to rectification]]</f>
        <v>0</v>
      </c>
      <c r="BS4" s="63" t="b">
        <f>Table18911[[#This Row],[Right to erasure]]</f>
        <v>1</v>
      </c>
      <c r="BT4" s="63" t="b">
        <f>Table18911[[#This Row],[Right to restrict processing]]</f>
        <v>1</v>
      </c>
      <c r="BU4" s="63" t="b">
        <f>Table18911[[#This Row],[Right to data portability]]</f>
        <v>0</v>
      </c>
      <c r="BV4" s="63" t="b">
        <f>Table18911[[#This Row],[Right to object]]</f>
        <v>0</v>
      </c>
      <c r="BW4" s="63" t="b">
        <f>Table18911[[#This Row],[profiling]]</f>
        <v>0</v>
      </c>
      <c r="BX4"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for England (we are not relying on consent as our processing condition)For Wales, a patient leaflet provides information regarding withdrawing consent at any time.</v>
      </c>
      <c r="BY4" s="63" t="str">
        <f>IF(Table18911[[#This Row],[The source of the personal data.]]="",Table18911[[#This Row],[The source of the personal data.12]],Table18911[[#This Row],[The source of the personal data.]])</f>
        <v xml:space="preserve">NHS acute and community trusts send data to NHS Digital through the Clinical Audit Platform (CAP) </v>
      </c>
      <c r="BZ4"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involved.</v>
      </c>
      <c r="CA4" s="63"/>
      <c r="CB4" s="63"/>
      <c r="CC4" s="63"/>
      <c r="CD4" s="63"/>
      <c r="CE4" s="63"/>
      <c r="CF4" s="63"/>
      <c r="CG4" s="63"/>
      <c r="CH4" s="63"/>
      <c r="CI4" s="63"/>
      <c r="CJ4" s="63"/>
      <c r="CK4" s="63"/>
      <c r="CL4" s="63"/>
      <c r="CM4" s="63"/>
      <c r="CN4" s="63"/>
      <c r="CO4" s="63"/>
      <c r="CP4" s="63"/>
      <c r="CQ4" s="63"/>
      <c r="CR4" s="63"/>
      <c r="CS4" s="63"/>
      <c r="CT4" s="63"/>
      <c r="CU4" s="63"/>
      <c r="CV4" s="63"/>
      <c r="CW4" s="63"/>
      <c r="CX4" s="63"/>
      <c r="CY4" s="5"/>
      <c r="CZ4" s="28"/>
      <c r="DA4" s="9" t="s">
        <v>1356</v>
      </c>
      <c r="DB4" s="9" t="s">
        <v>1568</v>
      </c>
      <c r="DC4" s="8" t="s">
        <v>134</v>
      </c>
      <c r="DD4" s="9" t="s">
        <v>1569</v>
      </c>
      <c r="DE4" s="8" t="s">
        <v>182</v>
      </c>
      <c r="DG4" s="8" t="s">
        <v>139</v>
      </c>
      <c r="DH4" s="8" t="s">
        <v>139</v>
      </c>
      <c r="DI4" s="8" t="s">
        <v>139</v>
      </c>
      <c r="DJ4" s="8" t="s">
        <v>1823</v>
      </c>
      <c r="DK4" s="9" t="b">
        <v>1</v>
      </c>
      <c r="DL4" s="9" t="b">
        <v>1</v>
      </c>
      <c r="DM4" s="9" t="b">
        <v>0</v>
      </c>
      <c r="DN4" s="9" t="b">
        <v>1</v>
      </c>
      <c r="DO4" s="9" t="b">
        <v>1</v>
      </c>
      <c r="DP4" s="9" t="b">
        <v>0</v>
      </c>
      <c r="DQ4" s="9" t="b">
        <v>0</v>
      </c>
      <c r="DR4" s="9" t="b">
        <v>0</v>
      </c>
      <c r="DS4" s="8" t="s">
        <v>142</v>
      </c>
      <c r="DT4" s="8" t="s">
        <v>1359</v>
      </c>
      <c r="DU4" s="8" t="s">
        <v>139</v>
      </c>
    </row>
    <row r="5" spans="1:126" s="9" customFormat="1" ht="30" customHeight="1">
      <c r="A5" s="62" t="s">
        <v>1836</v>
      </c>
      <c r="B5" s="62" t="s">
        <v>110</v>
      </c>
      <c r="C5" s="63"/>
      <c r="D5" s="63"/>
      <c r="E5" s="63"/>
      <c r="F5" s="63"/>
      <c r="G5" s="63"/>
      <c r="H5" s="63"/>
      <c r="I5" s="63"/>
      <c r="J5" s="63"/>
      <c r="K5" s="63"/>
      <c r="L5" s="63"/>
      <c r="M5" s="63"/>
      <c r="N5" s="63"/>
      <c r="O5" s="63"/>
      <c r="P5" s="63" t="s">
        <v>111</v>
      </c>
      <c r="Q5" s="63" t="s">
        <v>1837</v>
      </c>
      <c r="R5" s="63" t="s">
        <v>1572</v>
      </c>
      <c r="S5" s="63" t="s">
        <v>1838</v>
      </c>
      <c r="T5" s="63" t="s">
        <v>1839</v>
      </c>
      <c r="U5" s="63" t="s">
        <v>1840</v>
      </c>
      <c r="V5" s="63" t="s">
        <v>1829</v>
      </c>
      <c r="W5" s="63" t="s">
        <v>1830</v>
      </c>
      <c r="X5" s="63" t="s">
        <v>1831</v>
      </c>
      <c r="Y5" s="63" t="s">
        <v>228</v>
      </c>
      <c r="Z5" s="63" t="s">
        <v>1833</v>
      </c>
      <c r="AA5" s="63" t="s">
        <v>1841</v>
      </c>
      <c r="AB5" s="63"/>
      <c r="AC5" s="63" t="s">
        <v>1835</v>
      </c>
      <c r="AD5" s="63"/>
      <c r="AE5" s="63"/>
      <c r="AF5" s="63" t="e">
        <f>VLOOKUP(Table18911[[#This Row],[Information Asset Reference Number16]],livesite,1,FALSE)</f>
        <v>#N/A</v>
      </c>
      <c r="AG5" s="63" t="str">
        <f>MID(Table18911[[#This Row],[CLICK HERE TO GO TO FINAL CONTENT FOR CHECKING / EDITING]],14,FIND(".",Table18911[[#This Row],[CLICK HERE TO GO TO FINAL CONTENT FOR CHECKING / EDITING]])-14)</f>
        <v>Out of Area Placements OAPs in Mental Health Services</v>
      </c>
      <c r="AH5" s="63" t="str">
        <f>LEFT(Table18911[[#This Row],[CLICK HERE TO GO TO FINAL CONTENT FOR CHECKING / EDITING]],10)</f>
        <v>IAR0000046</v>
      </c>
      <c r="AI5" s="63" t="str">
        <f>VLOOKUP(Table18911[[#This Row],[Information Asset Reference Number]],ia,1,FALSE)</f>
        <v>IAR0000046</v>
      </c>
      <c r="AJ5" s="63">
        <f>VLOOKUP(Table18911[[#This Row],[Information Asset Reference Number]],ia,7,FALSE)</f>
        <v>42644</v>
      </c>
      <c r="AK5" s="63" t="str">
        <f>VLOOKUP(Table18911[[#This Row],[Information Asset Reference Number]],ia,10,FALSE)</f>
        <v>Clinical Audit and Registries Management P0270/01</v>
      </c>
      <c r="AL5" s="63" t="str">
        <f>VLOOKUP(Table18911[[#This Row],[Information Asset Reference Number]],ia,11,FALSE)</f>
        <v>Alyson Whitmarsh ( ALWH2 )</v>
      </c>
      <c r="AM5" s="63"/>
      <c r="AN5" s="63" t="b">
        <f>ISERROR(FIND("Direction",Table18911[[#This Row],[Legal basis for the processing]]))</f>
        <v>1</v>
      </c>
      <c r="AO5" s="63" t="b">
        <f>ISERROR(FIND("Act",Table18911[[#This Row],[Legal basis for the processing]]))</f>
        <v>1</v>
      </c>
      <c r="AP5" s="63" t="b">
        <f>ISERROR(FIND("Article",Table18911[[#This Row],[Legal basis for the processing]]))</f>
        <v>1</v>
      </c>
      <c r="AQ5" s="63"/>
      <c r="AR5"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5"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5"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5"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5"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5"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5"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5"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5" s="63">
        <f>COUNTIF(Table18911[[#This Row],[Right to be informed]:[profiling]],"FALSE")</f>
        <v>4</v>
      </c>
      <c r="BA5"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5" s="63"/>
      <c r="BC5" s="63"/>
      <c r="BD5" s="63" t="str">
        <f>Table18911[[#This Row],[Information Asset Title]]</f>
        <v>Out of Area Placements OAPs in Mental Health Services</v>
      </c>
      <c r="BE5" s="63" t="s">
        <v>1362</v>
      </c>
      <c r="BF5"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are data controllers. NHS Digital 1 Trevelyan SquareBoar LaneLeedsLS1 6AENHS Digital Data Protection Officer is Catherine Nicholson</v>
      </c>
      <c r="BG5" s="63" t="str">
        <f>IF(Table18911[[#This Row],[Purpose for the processing]]="",Table18911[[#This Row],[Purpose for the processing3]],Table18911[[#This Row],[Purpose for the processing]])</f>
        <v xml:space="preserve">The collection is expected to capture the details of all OAPs in England from both NHS and independent providers. This collection will help monitor the reduction in inappropriate OAPs. Only ‘sending providers’ need to submit data to the OAPs collection. The sending provider is the organisation that takes the decision to place a patient outside of their usual Community and Mental Health Team network of local services for acute mental health service provision. The OAPs data collection aims to collect data from 98 providers of mental health services. This includes 55 Mental Health Foundation Trusts, 16 Mental Health Non Foundation Trusts and 27 Independent Sector Providers. Data is collected via the Clinical Audit Platform (CAP). Data is extracted monthly. Analysis is undertaken by NHS Digital with aggregate results, as tables and charts, being published in a monthly report. Reports are published under official statistic conditions. </v>
      </c>
      <c r="BH5" s="63" t="str">
        <f>IF(Table18911[[#This Row],[Legal basis for the processing]]="",Table18911[[#This Row],[Legal basis for the processing4]],Table18911[[#This Row],[Legal basis for the processing]])</f>
        <v>The data for England is collected under Direction, Section 254 of the Health and Social Care Act 2012 to establish and operate informatics systems for the collection or analysis of information, and to exercise systems delivery functions. Link to Direction: https://digital.nhs.uk/article/8061/Collection-of-Out-of-Area-Placements-OAPS-for-adults-in-actute-mental-health-inpatient-services-Direction-extension-2017</v>
      </c>
      <c r="BI5" s="63"/>
      <c r="BJ5" s="63" t="str">
        <f>IF(Table18911[[#This Row],[Categories of personal data being processed]]="",Table18911[[#This Row],[Categories of personal data being processed5]],Table18911[[#This Row],[Categories of personal data being processed]])</f>
        <v xml:space="preserve">Name, NHS number and date of birth are collected so that we can make sure that the correct data has been collected and that there are no duplicate records. Date of birth is also collected for analysis pertaining to age oif patient.Sex are collected for analysis pertaining to sex of patient. Postcode is collected for analysis pertaining to location inclusing establishing distance travelled for treatement. </v>
      </c>
      <c r="BK5" s="63"/>
      <c r="BL5"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 the data are not transferred.</v>
      </c>
      <c r="BM5" s="63" t="s">
        <v>139</v>
      </c>
      <c r="BN5" s="63" t="str">
        <f>IF(Table18911[[#This Row],[Recipients or categories of recipients of the personal data.]]="",Table18911[[#This Row],[Recipients or categories of recipients of the personal data.6]],Table18911[[#This Row],[Recipients or categories of recipients of the personal data.]])</f>
        <v>N/A: the data are not shared outside of NHS Digital. Aggregate reports are produced monthly.</v>
      </c>
      <c r="BO5"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To be confirmed as per NHS Digital Records Retention policies. Maximum of 8 years after the closure of the audit.</v>
      </c>
      <c r="BP5" s="63" t="b">
        <f>Table18911[[#This Row],[Right to be informed]]</f>
        <v>1</v>
      </c>
      <c r="BQ5" s="63" t="b">
        <f>Table18911[[#This Row],[Right of access]]</f>
        <v>1</v>
      </c>
      <c r="BR5" s="63" t="b">
        <f>Table18911[[#This Row],[Right to rectification]]</f>
        <v>0</v>
      </c>
      <c r="BS5" s="63" t="b">
        <f>Table18911[[#This Row],[Right to erasure]]</f>
        <v>1</v>
      </c>
      <c r="BT5" s="63" t="b">
        <f>Table18911[[#This Row],[Right to restrict processing]]</f>
        <v>1</v>
      </c>
      <c r="BU5" s="63" t="b">
        <f>Table18911[[#This Row],[Right to data portability]]</f>
        <v>0</v>
      </c>
      <c r="BV5" s="63" t="b">
        <f>Table18911[[#This Row],[Right to object]]</f>
        <v>0</v>
      </c>
      <c r="BW5" s="63" t="b">
        <f>Table18911[[#This Row],[profiling]]</f>
        <v>0</v>
      </c>
      <c r="BX5"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5" s="63" t="str">
        <f>IF(Table18911[[#This Row],[The source of the personal data.]]="",Table18911[[#This Row],[The source of the personal data.12]],Table18911[[#This Row],[The source of the personal data.]])</f>
        <v xml:space="preserve">The OAPs data collection aims to collect data from 98 providers of mental health services. This includes 55 Mental Health Foundation Trusts, 16 Mental Health Non Foundation Trusts and 27 Independent Sector Providers. Data is collected via the Clinical Audit Platform (CAP). </v>
      </c>
      <c r="BZ5"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involved.</v>
      </c>
      <c r="CA5" s="63"/>
      <c r="CB5" s="63"/>
      <c r="CC5" s="63"/>
      <c r="CD5" s="63"/>
      <c r="CE5" s="63"/>
      <c r="CF5" s="63"/>
      <c r="CG5" s="63"/>
      <c r="CH5" s="63"/>
      <c r="CI5" s="63"/>
      <c r="CJ5" s="63"/>
      <c r="CK5" s="63"/>
      <c r="CL5" s="63"/>
      <c r="CM5" s="63"/>
      <c r="CN5" s="63"/>
      <c r="CO5" s="63"/>
      <c r="CP5" s="63"/>
      <c r="CQ5" s="63"/>
      <c r="CR5" s="63"/>
      <c r="CS5" s="63"/>
      <c r="CT5" s="63"/>
      <c r="CU5" s="63"/>
      <c r="CV5" s="63"/>
      <c r="CW5" s="63"/>
      <c r="CX5" s="63"/>
      <c r="CY5" s="59"/>
      <c r="CZ5" s="28"/>
      <c r="DA5" s="9" t="s">
        <v>1362</v>
      </c>
      <c r="DB5" s="9" t="s">
        <v>1571</v>
      </c>
      <c r="DC5" s="8" t="s">
        <v>134</v>
      </c>
      <c r="DD5" s="9" t="s">
        <v>1572</v>
      </c>
      <c r="DE5" s="8" t="s">
        <v>137</v>
      </c>
      <c r="DG5" s="8" t="s">
        <v>132</v>
      </c>
      <c r="DH5" s="8" t="s">
        <v>139</v>
      </c>
      <c r="DI5" s="8" t="s">
        <v>139</v>
      </c>
      <c r="DJ5" s="8" t="s">
        <v>1823</v>
      </c>
      <c r="DK5" s="9" t="b">
        <v>1</v>
      </c>
      <c r="DL5" s="9" t="b">
        <v>1</v>
      </c>
      <c r="DM5" s="9" t="b">
        <v>0</v>
      </c>
      <c r="DN5" s="9" t="b">
        <v>1</v>
      </c>
      <c r="DO5" s="9" t="b">
        <v>1</v>
      </c>
      <c r="DP5" s="9" t="b">
        <v>0</v>
      </c>
      <c r="DQ5" s="9" t="b">
        <v>0</v>
      </c>
      <c r="DR5" s="9" t="b">
        <v>0</v>
      </c>
      <c r="DS5" s="8" t="s">
        <v>142</v>
      </c>
      <c r="DT5" s="8" t="s">
        <v>1364</v>
      </c>
      <c r="DU5" s="8" t="s">
        <v>139</v>
      </c>
    </row>
    <row r="6" spans="1:126" s="9" customFormat="1" ht="30" customHeight="1">
      <c r="A6" s="62" t="s">
        <v>1842</v>
      </c>
      <c r="B6" s="62" t="s">
        <v>110</v>
      </c>
      <c r="C6" s="63"/>
      <c r="D6" s="63"/>
      <c r="E6" s="63"/>
      <c r="F6" s="63"/>
      <c r="G6" s="63"/>
      <c r="H6" s="63"/>
      <c r="I6" s="63"/>
      <c r="J6" s="63"/>
      <c r="K6" s="63"/>
      <c r="L6" s="63"/>
      <c r="M6" s="63"/>
      <c r="N6" s="63"/>
      <c r="O6" s="63"/>
      <c r="P6" s="63" t="s">
        <v>111</v>
      </c>
      <c r="Q6" s="63" t="s">
        <v>1843</v>
      </c>
      <c r="R6" s="63" t="s">
        <v>1575</v>
      </c>
      <c r="S6" s="63" t="s">
        <v>1844</v>
      </c>
      <c r="T6" s="63" t="s">
        <v>1845</v>
      </c>
      <c r="U6" s="63" t="s">
        <v>1846</v>
      </c>
      <c r="V6" s="63" t="s">
        <v>1829</v>
      </c>
      <c r="W6" s="63" t="s">
        <v>1847</v>
      </c>
      <c r="X6" s="63" t="s">
        <v>1831</v>
      </c>
      <c r="Y6" s="63" t="s">
        <v>228</v>
      </c>
      <c r="Z6" s="63" t="s">
        <v>1833</v>
      </c>
      <c r="AA6" s="63" t="s">
        <v>1848</v>
      </c>
      <c r="AB6" s="63"/>
      <c r="AC6" s="63" t="s">
        <v>1835</v>
      </c>
      <c r="AD6" s="63"/>
      <c r="AE6" s="63"/>
      <c r="AF6" s="63" t="e">
        <f>VLOOKUP(Table18911[[#This Row],[Information Asset Reference Number16]],livesite,1,FALSE)</f>
        <v>#N/A</v>
      </c>
      <c r="AG6" s="63" t="str">
        <f>MID(Table18911[[#This Row],[CLICK HERE TO GO TO FINAL CONTENT FOR CHECKING / EDITING]],14,FIND(".",Table18911[[#This Row],[CLICK HERE TO GO TO FINAL CONTENT FOR CHECKING / EDITING]])-14)</f>
        <v>FGM Female Genital Mutilation Enhanced Dataset</v>
      </c>
      <c r="AH6" s="63" t="str">
        <f>LEFT(Table18911[[#This Row],[CLICK HERE TO GO TO FINAL CONTENT FOR CHECKING / EDITING]],10)</f>
        <v>IAR0000051</v>
      </c>
      <c r="AI6" s="63" t="str">
        <f>VLOOKUP(Table18911[[#This Row],[Information Asset Reference Number]],ia,1,FALSE)</f>
        <v>IAR0000051</v>
      </c>
      <c r="AJ6" s="63">
        <f>VLOOKUP(Table18911[[#This Row],[Information Asset Reference Number]],ia,7,FALSE)</f>
        <v>42095</v>
      </c>
      <c r="AK6" s="63" t="str">
        <f>VLOOKUP(Table18911[[#This Row],[Information Asset Reference Number]],ia,10,FALSE)</f>
        <v>Clinical Audit and Registries Management P0270/01</v>
      </c>
      <c r="AL6" s="63" t="str">
        <f>VLOOKUP(Table18911[[#This Row],[Information Asset Reference Number]],ia,11,FALSE)</f>
        <v>Alyson Whitmarsh ( ALWH2 )</v>
      </c>
      <c r="AM6" s="63"/>
      <c r="AN6" s="63" t="b">
        <f>ISERROR(FIND("Direction",Table18911[[#This Row],[Legal basis for the processing]]))</f>
        <v>1</v>
      </c>
      <c r="AO6" s="63" t="b">
        <f>ISERROR(FIND("Act",Table18911[[#This Row],[Legal basis for the processing]]))</f>
        <v>1</v>
      </c>
      <c r="AP6" s="63" t="b">
        <f>ISERROR(FIND("Article",Table18911[[#This Row],[Legal basis for the processing]]))</f>
        <v>1</v>
      </c>
      <c r="AQ6" s="63"/>
      <c r="AR6"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6"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6"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6"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6"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6"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6"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6"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6" s="63">
        <f>COUNTIF(Table18911[[#This Row],[Right to be informed]:[profiling]],"FALSE")</f>
        <v>4</v>
      </c>
      <c r="BA6"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6" s="63"/>
      <c r="BC6" s="63"/>
      <c r="BD6" s="63" t="str">
        <f>Table18911[[#This Row],[Information Asset Title]]</f>
        <v>FGM Female Genital Mutilation Enhanced Dataset</v>
      </c>
      <c r="BE6" s="63" t="s">
        <v>1367</v>
      </c>
      <c r="BF6"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are joint data controllers with the DHSC.NHS Digital 1 Trevelyan SquareBoar LaneLeedsLS1 6AENHS Digital Data Protection Officer is Catherine Nicholson</v>
      </c>
      <c r="BG6" s="63" t="str">
        <f>IF(Table18911[[#This Row],[Purpose for the processing]]="",Table18911[[#This Row],[Purpose for the processing3]],Table18911[[#This Row],[Purpose for the processing]])</f>
        <v>The data collected is used to produce information that helps to:improve how the NHS supports women and girls who have had or who are at risk of FGM plan the local NHS services needed both now and in the future help other organisations e.g. local authorities to develop plans to stop FGM happening in local communitiesData is collected from NHS acute trusts, mental health trusts and GP practices and reports are published as an official statistic every quarter.</v>
      </c>
      <c r="BH6" s="63" t="str">
        <f>IF(Table18911[[#This Row],[Legal basis for the processing]]="",Table18911[[#This Row],[Legal basis for the processing4]],Table18911[[#This Row],[Legal basis for the processing]])</f>
        <v>The data for England is collected under Direction, Section 254 of the Health and Social Care Act 2012 to establish and operate informatics systems for the collection or analysis of information, and to exercise systems delivery functions. Link to Direction: https://digital.nhs.uk/article/7761/Female-Genital-Mutilation-FGM-Directions-2015-</v>
      </c>
      <c r="BI6" s="63"/>
      <c r="BJ6" s="63" t="str">
        <f>IF(Table18911[[#This Row],[Categories of personal data being processed]]="",Table18911[[#This Row],[Categories of personal data being processed5]],Table18911[[#This Row],[Categories of personal data being processed]])</f>
        <v>Name, postcode and date of birth are collected so that we can make sure that the correct data has been collected and that there are no duplicate records.Age and gender are collected for analysis and outcome modelling using age and gender of patient. NHS number is collected to prevent the creation of duplicate patients in the data collection system.Country of birth, country of origin, country of birth and origin of babies father are collected for analysis and outcome modelling.</v>
      </c>
      <c r="BK6" s="63"/>
      <c r="BL6"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 the data are not transferred.</v>
      </c>
      <c r="BM6" s="63" t="s">
        <v>139</v>
      </c>
      <c r="BN6" s="63" t="str">
        <f>IF(Table18911[[#This Row],[Recipients or categories of recipients of the personal data.]]="",Table18911[[#This Row],[Recipients or categories of recipients of the personal data.6]],Table18911[[#This Row],[Recipients or categories of recipients of the personal data.]])</f>
        <v xml:space="preserve">N/A: the data are not shared outside of NHS Digital. Aggregate reports are produced on a quarterly basis. </v>
      </c>
      <c r="BO6"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To be confirmed as per NHS Digital Records Retention policies. Likely to be maximum of 8 years after the closure of the audit.</v>
      </c>
      <c r="BP6" s="63" t="b">
        <f>Table18911[[#This Row],[Right to be informed]]</f>
        <v>1</v>
      </c>
      <c r="BQ6" s="63" t="b">
        <f>Table18911[[#This Row],[Right of access]]</f>
        <v>1</v>
      </c>
      <c r="BR6" s="63" t="b">
        <f>Table18911[[#This Row],[Right to rectification]]</f>
        <v>0</v>
      </c>
      <c r="BS6" s="63" t="b">
        <f>Table18911[[#This Row],[Right to erasure]]</f>
        <v>1</v>
      </c>
      <c r="BT6" s="63" t="b">
        <f>Table18911[[#This Row],[Right to restrict processing]]</f>
        <v>1</v>
      </c>
      <c r="BU6" s="63" t="b">
        <f>Table18911[[#This Row],[Right to data portability]]</f>
        <v>0</v>
      </c>
      <c r="BV6" s="63" t="b">
        <f>Table18911[[#This Row],[Right to object]]</f>
        <v>0</v>
      </c>
      <c r="BW6" s="63" t="b">
        <f>Table18911[[#This Row],[profiling]]</f>
        <v>0</v>
      </c>
      <c r="BX6"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6" s="63" t="str">
        <f>IF(Table18911[[#This Row],[The source of the personal data.]]="",Table18911[[#This Row],[The source of the personal data.12]],Table18911[[#This Row],[The source of the personal data.]])</f>
        <v>Trusts/GPs send data to NHS Digital through the Clinical Audit Platform (CAP).</v>
      </c>
      <c r="BZ6"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involved.</v>
      </c>
      <c r="CA6" s="63"/>
      <c r="CB6" s="63"/>
      <c r="CC6" s="63"/>
      <c r="CD6" s="63"/>
      <c r="CE6" s="63"/>
      <c r="CF6" s="63"/>
      <c r="CG6" s="63"/>
      <c r="CH6" s="63"/>
      <c r="CI6" s="63"/>
      <c r="CJ6" s="63"/>
      <c r="CK6" s="63"/>
      <c r="CL6" s="63"/>
      <c r="CM6" s="63"/>
      <c r="CN6" s="63"/>
      <c r="CO6" s="63"/>
      <c r="CP6" s="63"/>
      <c r="CQ6" s="63"/>
      <c r="CR6" s="63"/>
      <c r="CS6" s="63"/>
      <c r="CT6" s="63"/>
      <c r="CU6" s="63"/>
      <c r="CV6" s="63"/>
      <c r="CW6" s="63"/>
      <c r="CX6" s="63"/>
      <c r="CY6" s="5"/>
      <c r="CZ6" s="28"/>
      <c r="DA6" s="9" t="s">
        <v>1367</v>
      </c>
      <c r="DB6" s="9" t="s">
        <v>1574</v>
      </c>
      <c r="DC6" s="8" t="s">
        <v>134</v>
      </c>
      <c r="DD6" s="9" t="s">
        <v>1575</v>
      </c>
      <c r="DE6" s="8" t="s">
        <v>137</v>
      </c>
      <c r="DG6" s="8" t="s">
        <v>132</v>
      </c>
      <c r="DH6" s="8" t="s">
        <v>139</v>
      </c>
      <c r="DI6" s="8" t="s">
        <v>139</v>
      </c>
      <c r="DJ6" s="8" t="s">
        <v>1823</v>
      </c>
      <c r="DK6" s="9" t="b">
        <v>1</v>
      </c>
      <c r="DL6" s="9" t="b">
        <v>1</v>
      </c>
      <c r="DM6" s="9" t="b">
        <v>0</v>
      </c>
      <c r="DN6" s="9" t="b">
        <v>1</v>
      </c>
      <c r="DO6" s="9" t="b">
        <v>1</v>
      </c>
      <c r="DP6" s="9" t="b">
        <v>0</v>
      </c>
      <c r="DQ6" s="9" t="b">
        <v>0</v>
      </c>
      <c r="DR6" s="9" t="b">
        <v>0</v>
      </c>
      <c r="DS6" s="8" t="s">
        <v>142</v>
      </c>
      <c r="DT6" s="8" t="s">
        <v>1369</v>
      </c>
      <c r="DU6" s="8" t="s">
        <v>139</v>
      </c>
    </row>
    <row r="7" spans="1:126" s="9" customFormat="1" ht="30" customHeight="1">
      <c r="A7" s="62" t="s">
        <v>1849</v>
      </c>
      <c r="B7" s="63" t="s">
        <v>110</v>
      </c>
      <c r="C7" s="63" t="s">
        <v>1850</v>
      </c>
      <c r="D7" s="63" t="s">
        <v>254</v>
      </c>
      <c r="E7" s="63" t="s">
        <v>254</v>
      </c>
      <c r="F7" s="63"/>
      <c r="G7" s="63" t="s">
        <v>254</v>
      </c>
      <c r="H7" s="63" t="s">
        <v>254</v>
      </c>
      <c r="I7" s="63" t="s">
        <v>254</v>
      </c>
      <c r="J7" s="63" t="s">
        <v>254</v>
      </c>
      <c r="K7" s="63" t="s">
        <v>254</v>
      </c>
      <c r="L7" s="63" t="s">
        <v>254</v>
      </c>
      <c r="M7" s="63"/>
      <c r="N7" s="63" t="s">
        <v>254</v>
      </c>
      <c r="O7" s="63" t="s">
        <v>254</v>
      </c>
      <c r="P7" s="63" t="s">
        <v>111</v>
      </c>
      <c r="Q7" s="63" t="s">
        <v>1850</v>
      </c>
      <c r="R7" s="63" t="s">
        <v>1851</v>
      </c>
      <c r="S7" s="63" t="s">
        <v>1852</v>
      </c>
      <c r="T7" s="63" t="s">
        <v>1853</v>
      </c>
      <c r="U7" s="63" t="s">
        <v>1854</v>
      </c>
      <c r="V7" s="63" t="s">
        <v>254</v>
      </c>
      <c r="W7" s="63" t="s">
        <v>1855</v>
      </c>
      <c r="X7" s="63" t="s">
        <v>254</v>
      </c>
      <c r="Y7" s="63" t="s">
        <v>254</v>
      </c>
      <c r="Z7" s="63" t="s">
        <v>254</v>
      </c>
      <c r="AA7" s="63" t="s">
        <v>1854</v>
      </c>
      <c r="AB7" s="63"/>
      <c r="AC7" s="63" t="s">
        <v>254</v>
      </c>
      <c r="AD7" s="63"/>
      <c r="AE7" s="63"/>
      <c r="AF7" s="63" t="e">
        <f>VLOOKUP(Table18911[[#This Row],[Information Asset Reference Number16]],livesite,1,FALSE)</f>
        <v>#N/A</v>
      </c>
      <c r="AG7" s="63" t="str">
        <f>MID(Table18911[[#This Row],[CLICK HERE TO GO TO FINAL CONTENT FOR CHECKING / EDITING]],14,FIND(".",Table18911[[#This Row],[CLICK HERE TO GO TO FINAL CONTENT FOR CHECKING / EDITING]])-14)</f>
        <v>National Back Office NBO Team 4 Foxpro Receipts Recording System</v>
      </c>
      <c r="AH7" s="63" t="str">
        <f>LEFT(Table18911[[#This Row],[CLICK HERE TO GO TO FINAL CONTENT FOR CHECKING / EDITING]],10)</f>
        <v>IAR0000075</v>
      </c>
      <c r="AI7" s="63" t="str">
        <f>VLOOKUP(Table18911[[#This Row],[Information Asset Reference Number]],ia,1,FALSE)</f>
        <v>IAR0000075</v>
      </c>
      <c r="AJ7" s="63">
        <f>VLOOKUP(Table18911[[#This Row],[Information Asset Reference Number]],ia,7,FALSE)</f>
        <v>2000</v>
      </c>
      <c r="AK7" s="63" t="str">
        <f>VLOOKUP(Table18911[[#This Row],[Information Asset Reference Number]],ia,10,FALSE)</f>
        <v>NBO and Demographics P0449/08</v>
      </c>
      <c r="AL7" s="63" t="str">
        <f>VLOOKUP(Table18911[[#This Row],[Information Asset Reference Number]],ia,11,FALSE)</f>
        <v>Stephen Smith ( STSM )</v>
      </c>
      <c r="AM7" s="63"/>
      <c r="AN7" s="63" t="b">
        <f>ISERROR(FIND("Direction",Table18911[[#This Row],[Legal basis for the processing]]))</f>
        <v>1</v>
      </c>
      <c r="AO7" s="63" t="b">
        <f>ISERROR(FIND("Act",Table18911[[#This Row],[Legal basis for the processing]]))</f>
        <v>1</v>
      </c>
      <c r="AP7" s="63" t="b">
        <f>ISERROR(FIND("Article",Table18911[[#This Row],[Legal basis for the processing]]))</f>
        <v>1</v>
      </c>
      <c r="AQ7" s="63"/>
      <c r="AR7"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7"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7"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7"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7"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7"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7"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7"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7" s="63">
        <f>COUNTIF(Table18911[[#This Row],[Right to be informed]:[profiling]],"FALSE")</f>
        <v>8</v>
      </c>
      <c r="BA7"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7" s="63"/>
      <c r="BC7" s="63"/>
      <c r="BD7" s="63" t="str">
        <f>Table18911[[#This Row],[Information Asset Title]]</f>
        <v>National Back Office NBO Team 4 Foxpro Receipts Recording System</v>
      </c>
      <c r="BE7" s="63" t="s">
        <v>1372</v>
      </c>
      <c r="BF7"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Digital1 Trevelyan SquareBoar LaneLeedsLS1 6AEenquiries@nhsdigital.nhs.uk0300 303 5678Data Protection Officer  - Catherine Nicholson</v>
      </c>
      <c r="BG7" s="63" t="str">
        <f>IF(Table18911[[#This Row],[Purpose for the processing]]="",Table18911[[#This Row],[Purpose for the processing3]],Table18911[[#This Row],[Purpose for the processing]])</f>
        <v>N/A</v>
      </c>
      <c r="BH7" s="63" t="str">
        <f>IF(Table18911[[#This Row],[Legal basis for the processing]]="",Table18911[[#This Row],[Legal basis for the processing4]],Table18911[[#This Row],[Legal basis for the processing]])</f>
        <v>N/A</v>
      </c>
      <c r="BI7" s="63" t="s">
        <v>130</v>
      </c>
      <c r="BJ7" s="63" t="str">
        <f>IF(Table18911[[#This Row],[Categories of personal data being processed]]="",Table18911[[#This Row],[Categories of personal data being processed5]],Table18911[[#This Row],[Categories of personal data being processed]])</f>
        <v xml:space="preserve">Core Demographic Data </v>
      </c>
      <c r="BK7" s="63"/>
      <c r="BL7"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7" s="63" t="s">
        <v>139</v>
      </c>
      <c r="BN7" s="63" t="str">
        <f>IF(Table18911[[#This Row],[Recipients or categories of recipients of the personal data.]]="",Table18911[[#This Row],[Recipients or categories of recipients of the personal data.6]],Table18911[[#This Row],[Recipients or categories of recipients of the personal data.]])</f>
        <v>N/A</v>
      </c>
      <c r="BO7"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N/A</v>
      </c>
      <c r="BP7" s="63" t="b">
        <f>Table18911[[#This Row],[Right to be informed]]</f>
        <v>0</v>
      </c>
      <c r="BQ7" s="63" t="b">
        <f>Table18911[[#This Row],[Right of access]]</f>
        <v>0</v>
      </c>
      <c r="BR7" s="63" t="b">
        <f>Table18911[[#This Row],[Right to rectification]]</f>
        <v>0</v>
      </c>
      <c r="BS7" s="63" t="b">
        <f>Table18911[[#This Row],[Right to erasure]]</f>
        <v>0</v>
      </c>
      <c r="BT7" s="63" t="b">
        <f>Table18911[[#This Row],[Right to restrict processing]]</f>
        <v>0</v>
      </c>
      <c r="BU7" s="63" t="b">
        <f>Table18911[[#This Row],[Right to data portability]]</f>
        <v>0</v>
      </c>
      <c r="BV7" s="63" t="b">
        <f>Table18911[[#This Row],[Right to object]]</f>
        <v>0</v>
      </c>
      <c r="BW7" s="63" t="b">
        <f>Table18911[[#This Row],[profiling]]</f>
        <v>0</v>
      </c>
      <c r="BX7"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7" s="63" t="str">
        <f>IF(Table18911[[#This Row],[The source of the personal data.]]="",Table18911[[#This Row],[The source of the personal data.12]],Table18911[[#This Row],[The source of the personal data.]])</f>
        <v>Health Care related organisationsRegistered CharitiesAdoption Agencies Law Enforcement AgenciesCourts of law</v>
      </c>
      <c r="BZ7"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7" s="63"/>
      <c r="CB7" s="63"/>
      <c r="CC7" s="63"/>
      <c r="CD7" s="63"/>
      <c r="CE7" s="63"/>
      <c r="CF7" s="63"/>
      <c r="CG7" s="63"/>
      <c r="CH7" s="63"/>
      <c r="CI7" s="63"/>
      <c r="CJ7" s="63"/>
      <c r="CK7" s="63"/>
      <c r="CL7" s="63"/>
      <c r="CM7" s="63"/>
      <c r="CN7" s="63"/>
      <c r="CO7" s="63"/>
      <c r="CP7" s="63"/>
      <c r="CQ7" s="63"/>
      <c r="CR7" s="63"/>
      <c r="CS7" s="63"/>
      <c r="CT7" s="63"/>
      <c r="CU7" s="63"/>
      <c r="CV7" s="63"/>
      <c r="CW7" s="63"/>
      <c r="CX7" s="63"/>
      <c r="CY7" s="5"/>
      <c r="CZ7" s="28"/>
      <c r="DA7" s="9" t="s">
        <v>1372</v>
      </c>
      <c r="DB7" s="9" t="s">
        <v>1577</v>
      </c>
      <c r="DC7" s="8" t="s">
        <v>134</v>
      </c>
      <c r="DD7" s="8" t="s">
        <v>1578</v>
      </c>
      <c r="DE7" s="8" t="s">
        <v>137</v>
      </c>
      <c r="DG7" s="8" t="s">
        <v>139</v>
      </c>
      <c r="DH7" s="8" t="s">
        <v>139</v>
      </c>
      <c r="DI7" s="8" t="s">
        <v>139</v>
      </c>
      <c r="DJ7" s="8" t="s">
        <v>1856</v>
      </c>
      <c r="DK7" s="9" t="b">
        <v>0</v>
      </c>
      <c r="DL7" s="9" t="b">
        <v>0</v>
      </c>
      <c r="DM7" s="9" t="b">
        <v>0</v>
      </c>
      <c r="DN7" s="9" t="b">
        <v>0</v>
      </c>
      <c r="DO7" s="9" t="b">
        <v>0</v>
      </c>
      <c r="DP7" s="9" t="b">
        <v>0</v>
      </c>
      <c r="DQ7" s="9" t="b">
        <v>0</v>
      </c>
      <c r="DR7" s="9" t="b">
        <v>0</v>
      </c>
      <c r="DS7" s="8" t="s">
        <v>142</v>
      </c>
      <c r="DT7" s="8" t="s">
        <v>1375</v>
      </c>
      <c r="DU7" s="8" t="s">
        <v>139</v>
      </c>
    </row>
    <row r="8" spans="1:126" s="9" customFormat="1" ht="30" customHeight="1">
      <c r="A8" s="62" t="s">
        <v>1857</v>
      </c>
      <c r="B8" s="63" t="s">
        <v>1858</v>
      </c>
      <c r="C8" s="63" t="s">
        <v>1859</v>
      </c>
      <c r="D8" s="63" t="s">
        <v>254</v>
      </c>
      <c r="E8" s="63" t="s">
        <v>254</v>
      </c>
      <c r="F8" s="63"/>
      <c r="G8" s="63"/>
      <c r="H8" s="63" t="s">
        <v>254</v>
      </c>
      <c r="I8" s="63" t="s">
        <v>254</v>
      </c>
      <c r="J8" s="63" t="s">
        <v>1860</v>
      </c>
      <c r="K8" s="63" t="s">
        <v>254</v>
      </c>
      <c r="L8" s="63" t="s">
        <v>254</v>
      </c>
      <c r="M8" s="63" t="s">
        <v>254</v>
      </c>
      <c r="N8" s="63"/>
      <c r="O8" s="63" t="s">
        <v>254</v>
      </c>
      <c r="P8" s="63" t="s">
        <v>1861</v>
      </c>
      <c r="Q8" s="63" t="s">
        <v>1862</v>
      </c>
      <c r="R8" s="63" t="s">
        <v>1863</v>
      </c>
      <c r="S8" s="63" t="s">
        <v>1864</v>
      </c>
      <c r="T8" s="63" t="s">
        <v>1865</v>
      </c>
      <c r="U8" s="63" t="s">
        <v>1866</v>
      </c>
      <c r="V8" s="63" t="s">
        <v>254</v>
      </c>
      <c r="W8" s="63" t="s">
        <v>1860</v>
      </c>
      <c r="X8" s="63" t="s">
        <v>254</v>
      </c>
      <c r="Y8" s="63" t="s">
        <v>254</v>
      </c>
      <c r="Z8" s="63" t="s">
        <v>254</v>
      </c>
      <c r="AA8" s="63" t="s">
        <v>1867</v>
      </c>
      <c r="AB8" s="63"/>
      <c r="AC8" s="63"/>
      <c r="AD8" s="63"/>
      <c r="AE8" s="63"/>
      <c r="AF8" s="63" t="e">
        <f>VLOOKUP(Table18911[[#This Row],[Information Asset Reference Number16]],livesite,1,FALSE)</f>
        <v>#N/A</v>
      </c>
      <c r="AG8" s="63" t="str">
        <f>MID(Table18911[[#This Row],[CLICK HERE TO GO TO FINAL CONTENT FOR CHECKING / EDITING]],14,FIND(".",Table18911[[#This Row],[CLICK HERE TO GO TO FINAL CONTENT FOR CHECKING / EDITING]])-14)</f>
        <v>1939 Enumeration Reference Materials</v>
      </c>
      <c r="AH8" s="63" t="str">
        <f>LEFT(Table18911[[#This Row],[CLICK HERE TO GO TO FINAL CONTENT FOR CHECKING / EDITING]],10)</f>
        <v>IAR0000076</v>
      </c>
      <c r="AI8" s="63" t="str">
        <f>VLOOKUP(Table18911[[#This Row],[Information Asset Reference Number]],ia,1,FALSE)</f>
        <v>IAR0000076</v>
      </c>
      <c r="AJ8" s="63">
        <f>VLOOKUP(Table18911[[#This Row],[Information Asset Reference Number]],ia,7,FALSE)</f>
        <v>1939</v>
      </c>
      <c r="AK8" s="63" t="str">
        <f>VLOOKUP(Table18911[[#This Row],[Information Asset Reference Number]],ia,10,FALSE)</f>
        <v>NBO and Demographics P0449/08</v>
      </c>
      <c r="AL8" s="63" t="str">
        <f>VLOOKUP(Table18911[[#This Row],[Information Asset Reference Number]],ia,11,FALSE)</f>
        <v>Stephen Smith ( STSM )</v>
      </c>
      <c r="AM8" s="63"/>
      <c r="AN8" s="63" t="b">
        <f>ISERROR(FIND("Direction",Table18911[[#This Row],[Legal basis for the processing]]))</f>
        <v>1</v>
      </c>
      <c r="AO8" s="63" t="b">
        <f>ISERROR(FIND("Act",Table18911[[#This Row],[Legal basis for the processing]]))</f>
        <v>1</v>
      </c>
      <c r="AP8" s="63" t="b">
        <f>ISERROR(FIND("Article",Table18911[[#This Row],[Legal basis for the processing]]))</f>
        <v>1</v>
      </c>
      <c r="AQ8" s="63"/>
      <c r="AR8"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8"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8"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8"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8"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8"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8"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8"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8" s="63">
        <f>COUNTIF(Table18911[[#This Row],[Right to be informed]:[profiling]],"FALSE")</f>
        <v>8</v>
      </c>
      <c r="BA8"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8" s="63"/>
      <c r="BC8" s="63"/>
      <c r="BD8" s="63" t="str">
        <f>Table18911[[#This Row],[Information Asset Title]]</f>
        <v>1939 Enumeration Reference Materials</v>
      </c>
      <c r="BE8" s="63" t="s">
        <v>1378</v>
      </c>
      <c r="BF8"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Digital1 Trevelyan SquareBoar LaneLeedsLS1 6AEData Protection Officer Catherine Nicholson</v>
      </c>
      <c r="BG8" s="63" t="str">
        <f>IF(Table18911[[#This Row],[Purpose for the processing]]="",Table18911[[#This Row],[Purpose for the processing3]],Table18911[[#This Row],[Purpose for the processing]])</f>
        <v>N/A</v>
      </c>
      <c r="BH8" s="63" t="str">
        <f>IF(Table18911[[#This Row],[Legal basis for the processing]]="",Table18911[[#This Row],[Legal basis for the processing4]],Table18911[[#This Row],[Legal basis for the processing]])</f>
        <v>N/A</v>
      </c>
      <c r="BI8" s="63"/>
      <c r="BJ8" s="63" t="str">
        <f>IF(Table18911[[#This Row],[Categories of personal data being processed]]="",Table18911[[#This Row],[Categories of personal data being processed5]],Table18911[[#This Row],[Categories of personal data being processed]])</f>
        <v>Demographic data</v>
      </c>
      <c r="BK8" s="63"/>
      <c r="BL8"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8" s="63" t="s">
        <v>139</v>
      </c>
      <c r="BN8" s="63" t="str">
        <f>IF(Table18911[[#This Row],[Recipients or categories of recipients of the personal data.]]="",Table18911[[#This Row],[Recipients or categories of recipients of the personal data.6]],Table18911[[#This Row],[Recipients or categories of recipients of the personal data.]])</f>
        <v>Used by National Back Office administrators, Internal Information Governance team, individuals and organisations involved in genealogy.</v>
      </c>
      <c r="BO8"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N/A</v>
      </c>
      <c r="BP8" s="63" t="b">
        <f>Table18911[[#This Row],[Right to be informed]]</f>
        <v>0</v>
      </c>
      <c r="BQ8" s="63" t="b">
        <f>Table18911[[#This Row],[Right of access]]</f>
        <v>0</v>
      </c>
      <c r="BR8" s="63" t="b">
        <f>Table18911[[#This Row],[Right to rectification]]</f>
        <v>0</v>
      </c>
      <c r="BS8" s="63" t="b">
        <f>Table18911[[#This Row],[Right to erasure]]</f>
        <v>0</v>
      </c>
      <c r="BT8" s="63" t="b">
        <f>Table18911[[#This Row],[Right to restrict processing]]</f>
        <v>0</v>
      </c>
      <c r="BU8" s="63" t="b">
        <f>Table18911[[#This Row],[Right to data portability]]</f>
        <v>0</v>
      </c>
      <c r="BV8" s="63" t="b">
        <f>Table18911[[#This Row],[Right to object]]</f>
        <v>0</v>
      </c>
      <c r="BW8" s="63" t="b">
        <f>Table18911[[#This Row],[profiling]]</f>
        <v>0</v>
      </c>
      <c r="BX8"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8" s="63" t="str">
        <f>IF(Table18911[[#This Row],[The source of the personal data.]]="",Table18911[[#This Row],[The source of the personal data.12]],Table18911[[#This Row],[The source of the personal data.]])</f>
        <v>N/A</v>
      </c>
      <c r="BZ8"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8" s="63"/>
      <c r="CB8" s="63"/>
      <c r="CC8" s="63"/>
      <c r="CD8" s="63"/>
      <c r="CE8" s="63"/>
      <c r="CF8" s="63"/>
      <c r="CG8" s="63"/>
      <c r="CH8" s="63"/>
      <c r="CI8" s="63"/>
      <c r="CJ8" s="63"/>
      <c r="CK8" s="63"/>
      <c r="CL8" s="63"/>
      <c r="CM8" s="63"/>
      <c r="CN8" s="63"/>
      <c r="CO8" s="63"/>
      <c r="CP8" s="63"/>
      <c r="CQ8" s="63"/>
      <c r="CR8" s="63"/>
      <c r="CS8" s="63"/>
      <c r="CT8" s="63"/>
      <c r="CU8" s="63"/>
      <c r="CV8" s="63"/>
      <c r="CW8" s="63"/>
      <c r="CX8" s="63"/>
      <c r="CY8" s="5"/>
      <c r="CZ8" s="28"/>
      <c r="DA8" s="9" t="s">
        <v>1378</v>
      </c>
      <c r="DB8" s="9" t="s">
        <v>1580</v>
      </c>
      <c r="DC8" s="8" t="s">
        <v>134</v>
      </c>
      <c r="DD8" s="8" t="s">
        <v>1581</v>
      </c>
      <c r="DE8" s="8" t="s">
        <v>1279</v>
      </c>
      <c r="DG8" s="8" t="s">
        <v>139</v>
      </c>
      <c r="DH8" s="8" t="s">
        <v>139</v>
      </c>
      <c r="DI8" s="8" t="s">
        <v>139</v>
      </c>
      <c r="DJ8" s="8" t="s">
        <v>1856</v>
      </c>
      <c r="DK8" s="9" t="b">
        <v>0</v>
      </c>
      <c r="DL8" s="9" t="b">
        <v>0</v>
      </c>
      <c r="DM8" s="9" t="b">
        <v>0</v>
      </c>
      <c r="DN8" s="9" t="b">
        <v>0</v>
      </c>
      <c r="DO8" s="9" t="b">
        <v>0</v>
      </c>
      <c r="DP8" s="9" t="b">
        <v>0</v>
      </c>
      <c r="DQ8" s="9" t="b">
        <v>0</v>
      </c>
      <c r="DR8" s="9" t="b">
        <v>0</v>
      </c>
      <c r="DS8" s="8" t="s">
        <v>142</v>
      </c>
      <c r="DT8" s="8" t="s">
        <v>1380</v>
      </c>
      <c r="DU8" s="8" t="s">
        <v>139</v>
      </c>
    </row>
    <row r="9" spans="1:126" s="9" customFormat="1" ht="30" customHeight="1">
      <c r="A9" s="62" t="s">
        <v>1868</v>
      </c>
      <c r="B9" s="63" t="s">
        <v>1858</v>
      </c>
      <c r="C9" s="63" t="s">
        <v>1859</v>
      </c>
      <c r="D9" s="63" t="s">
        <v>254</v>
      </c>
      <c r="E9" s="63" t="s">
        <v>254</v>
      </c>
      <c r="F9" s="63"/>
      <c r="G9" s="63"/>
      <c r="H9" s="63" t="s">
        <v>254</v>
      </c>
      <c r="I9" s="63" t="s">
        <v>254</v>
      </c>
      <c r="J9" s="63" t="s">
        <v>1860</v>
      </c>
      <c r="K9" s="63" t="s">
        <v>254</v>
      </c>
      <c r="L9" s="63" t="s">
        <v>254</v>
      </c>
      <c r="M9" s="63" t="s">
        <v>254</v>
      </c>
      <c r="N9" s="63"/>
      <c r="O9" s="63" t="s">
        <v>254</v>
      </c>
      <c r="P9" s="63" t="s">
        <v>1861</v>
      </c>
      <c r="Q9" s="63" t="s">
        <v>1862</v>
      </c>
      <c r="R9" s="63" t="s">
        <v>1863</v>
      </c>
      <c r="S9" s="63" t="s">
        <v>1864</v>
      </c>
      <c r="T9" s="63" t="s">
        <v>1865</v>
      </c>
      <c r="U9" s="63" t="s">
        <v>1866</v>
      </c>
      <c r="V9" s="63" t="s">
        <v>254</v>
      </c>
      <c r="W9" s="63" t="s">
        <v>1860</v>
      </c>
      <c r="X9" s="63" t="s">
        <v>254</v>
      </c>
      <c r="Y9" s="63" t="s">
        <v>254</v>
      </c>
      <c r="Z9" s="63" t="s">
        <v>254</v>
      </c>
      <c r="AA9" s="63" t="s">
        <v>1867</v>
      </c>
      <c r="AB9" s="63"/>
      <c r="AC9" s="63"/>
      <c r="AD9" s="63"/>
      <c r="AE9" s="63"/>
      <c r="AF9" s="63" t="e">
        <f>VLOOKUP(Table18911[[#This Row],[Information Asset Reference Number16]],livesite,1,FALSE)</f>
        <v>#N/A</v>
      </c>
      <c r="AG9" s="63" t="str">
        <f>MID(Table18911[[#This Row],[CLICK HERE TO GO TO FINAL CONTENT FOR CHECKING / EDITING]],14,FIND(".",Table18911[[#This Row],[CLICK HERE TO GO TO FINAL CONTENT FOR CHECKING / EDITING]])-14)</f>
        <v>Birth and Death Registration Indexes</v>
      </c>
      <c r="AH9" s="63" t="str">
        <f>LEFT(Table18911[[#This Row],[CLICK HERE TO GO TO FINAL CONTENT FOR CHECKING / EDITING]],10)</f>
        <v>IAR0000077</v>
      </c>
      <c r="AI9" s="63" t="str">
        <f>VLOOKUP(Table18911[[#This Row],[Information Asset Reference Number]],ia,1,FALSE)</f>
        <v>IAR0000077</v>
      </c>
      <c r="AJ9" s="63">
        <f>VLOOKUP(Table18911[[#This Row],[Information Asset Reference Number]],ia,7,FALSE)</f>
        <v>1940</v>
      </c>
      <c r="AK9" s="63" t="str">
        <f>VLOOKUP(Table18911[[#This Row],[Information Asset Reference Number]],ia,10,FALSE)</f>
        <v>NBO and Demographics P0449/08</v>
      </c>
      <c r="AL9" s="63" t="str">
        <f>VLOOKUP(Table18911[[#This Row],[Information Asset Reference Number]],ia,11,FALSE)</f>
        <v>Stephen Smith ( STSM )</v>
      </c>
      <c r="AM9" s="63"/>
      <c r="AN9" s="63" t="b">
        <f>ISERROR(FIND("Direction",Table18911[[#This Row],[Legal basis for the processing]]))</f>
        <v>1</v>
      </c>
      <c r="AO9" s="63" t="b">
        <f>ISERROR(FIND("Act",Table18911[[#This Row],[Legal basis for the processing]]))</f>
        <v>1</v>
      </c>
      <c r="AP9" s="63" t="b">
        <f>ISERROR(FIND("Article",Table18911[[#This Row],[Legal basis for the processing]]))</f>
        <v>1</v>
      </c>
      <c r="AQ9" s="63"/>
      <c r="AR9"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9"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9"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9"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9"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9"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9"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9"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9" s="63">
        <f>COUNTIF(Table18911[[#This Row],[Right to be informed]:[profiling]],"FALSE")</f>
        <v>8</v>
      </c>
      <c r="BA9"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9" s="63"/>
      <c r="BC9" s="63"/>
      <c r="BD9" s="63" t="str">
        <f>Table18911[[#This Row],[Information Asset Title]]</f>
        <v>Birth and Death Registration Indexes</v>
      </c>
      <c r="BE9" s="63" t="s">
        <v>1383</v>
      </c>
      <c r="BF9"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Digital1 Trevelyan SquareBoar LaneLeedsLS1 6AEData Protection Officer Catherine Nicholson</v>
      </c>
      <c r="BG9" s="63" t="str">
        <f>IF(Table18911[[#This Row],[Purpose for the processing]]="",Table18911[[#This Row],[Purpose for the processing3]],Table18911[[#This Row],[Purpose for the processing]])</f>
        <v>N/A</v>
      </c>
      <c r="BH9" s="63" t="str">
        <f>IF(Table18911[[#This Row],[Legal basis for the processing]]="",Table18911[[#This Row],[Legal basis for the processing4]],Table18911[[#This Row],[Legal basis for the processing]])</f>
        <v>N/A</v>
      </c>
      <c r="BI9" s="63"/>
      <c r="BJ9" s="63" t="str">
        <f>IF(Table18911[[#This Row],[Categories of personal data being processed]]="",Table18911[[#This Row],[Categories of personal data being processed5]],Table18911[[#This Row],[Categories of personal data being processed]])</f>
        <v>Demographic data</v>
      </c>
      <c r="BK9" s="63"/>
      <c r="BL9"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9" s="63"/>
      <c r="BN9" s="63" t="str">
        <f>IF(Table18911[[#This Row],[Recipients or categories of recipients of the personal data.]]="",Table18911[[#This Row],[Recipients or categories of recipients of the personal data.6]],Table18911[[#This Row],[Recipients or categories of recipients of the personal data.]])</f>
        <v>Used by National Back Office administrators, Internal Information Governance team, individuals and organisations involved in genealogy.</v>
      </c>
      <c r="BO9"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N/A</v>
      </c>
      <c r="BP9" s="63" t="b">
        <f>Table18911[[#This Row],[Right to be informed]]</f>
        <v>0</v>
      </c>
      <c r="BQ9" s="63" t="b">
        <f>Table18911[[#This Row],[Right of access]]</f>
        <v>0</v>
      </c>
      <c r="BR9" s="63" t="b">
        <f>Table18911[[#This Row],[Right to rectification]]</f>
        <v>0</v>
      </c>
      <c r="BS9" s="63" t="b">
        <f>Table18911[[#This Row],[Right to erasure]]</f>
        <v>0</v>
      </c>
      <c r="BT9" s="63" t="b">
        <f>Table18911[[#This Row],[Right to restrict processing]]</f>
        <v>0</v>
      </c>
      <c r="BU9" s="63" t="b">
        <f>Table18911[[#This Row],[Right to data portability]]</f>
        <v>0</v>
      </c>
      <c r="BV9" s="63" t="b">
        <f>Table18911[[#This Row],[Right to object]]</f>
        <v>0</v>
      </c>
      <c r="BW9" s="63" t="b">
        <f>Table18911[[#This Row],[profiling]]</f>
        <v>0</v>
      </c>
      <c r="BX9"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9" s="63" t="str">
        <f>IF(Table18911[[#This Row],[The source of the personal data.]]="",Table18911[[#This Row],[The source of the personal data.12]],Table18911[[#This Row],[The source of the personal data.]])</f>
        <v>N/A</v>
      </c>
      <c r="BZ9"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9" s="63"/>
      <c r="CB9" s="63"/>
      <c r="CC9" s="63"/>
      <c r="CD9" s="63"/>
      <c r="CE9" s="63"/>
      <c r="CF9" s="63"/>
      <c r="CG9" s="63"/>
      <c r="CH9" s="63"/>
      <c r="CI9" s="63"/>
      <c r="CJ9" s="63"/>
      <c r="CK9" s="63"/>
      <c r="CL9" s="63"/>
      <c r="CM9" s="63"/>
      <c r="CN9" s="63"/>
      <c r="CO9" s="63"/>
      <c r="CP9" s="63"/>
      <c r="CQ9" s="63"/>
      <c r="CR9" s="63"/>
      <c r="CS9" s="63"/>
      <c r="CT9" s="63"/>
      <c r="CU9" s="63"/>
      <c r="CV9" s="63"/>
      <c r="CW9" s="63"/>
      <c r="CX9" s="63"/>
      <c r="CY9" s="5"/>
      <c r="CZ9" s="28"/>
      <c r="DA9" s="9" t="s">
        <v>1383</v>
      </c>
      <c r="DB9" s="9" t="s">
        <v>1582</v>
      </c>
      <c r="DC9" s="8" t="s">
        <v>134</v>
      </c>
      <c r="DD9" s="8" t="s">
        <v>1581</v>
      </c>
      <c r="DE9" s="8" t="s">
        <v>1279</v>
      </c>
      <c r="DG9" s="8" t="s">
        <v>139</v>
      </c>
      <c r="DH9" s="8" t="s">
        <v>139</v>
      </c>
      <c r="DI9" s="8" t="s">
        <v>139</v>
      </c>
      <c r="DJ9" s="8" t="s">
        <v>1856</v>
      </c>
      <c r="DK9" s="9" t="b">
        <v>0</v>
      </c>
      <c r="DL9" s="9" t="b">
        <v>0</v>
      </c>
      <c r="DM9" s="9" t="b">
        <v>0</v>
      </c>
      <c r="DN9" s="9" t="b">
        <v>0</v>
      </c>
      <c r="DO9" s="9" t="b">
        <v>0</v>
      </c>
      <c r="DP9" s="9" t="b">
        <v>0</v>
      </c>
      <c r="DQ9" s="9" t="b">
        <v>0</v>
      </c>
      <c r="DR9" s="9" t="b">
        <v>0</v>
      </c>
      <c r="DS9" s="8" t="s">
        <v>142</v>
      </c>
      <c r="DT9" s="8" t="s">
        <v>1380</v>
      </c>
      <c r="DU9" s="8" t="s">
        <v>139</v>
      </c>
    </row>
    <row r="10" spans="1:126" s="9" customFormat="1" ht="30" customHeight="1">
      <c r="A10" s="62" t="s">
        <v>1869</v>
      </c>
      <c r="B10" s="63" t="s">
        <v>1858</v>
      </c>
      <c r="C10" s="63" t="s">
        <v>1859</v>
      </c>
      <c r="D10" s="63" t="s">
        <v>254</v>
      </c>
      <c r="E10" s="63" t="s">
        <v>254</v>
      </c>
      <c r="F10" s="63"/>
      <c r="G10" s="63"/>
      <c r="H10" s="63" t="s">
        <v>254</v>
      </c>
      <c r="I10" s="63" t="s">
        <v>254</v>
      </c>
      <c r="J10" s="63" t="s">
        <v>1860</v>
      </c>
      <c r="K10" s="63" t="s">
        <v>254</v>
      </c>
      <c r="L10" s="63" t="s">
        <v>254</v>
      </c>
      <c r="M10" s="63" t="s">
        <v>254</v>
      </c>
      <c r="N10" s="63"/>
      <c r="O10" s="63" t="s">
        <v>254</v>
      </c>
      <c r="P10" s="63" t="s">
        <v>1861</v>
      </c>
      <c r="Q10" s="63" t="s">
        <v>1862</v>
      </c>
      <c r="R10" s="63" t="s">
        <v>1863</v>
      </c>
      <c r="S10" s="63" t="s">
        <v>1864</v>
      </c>
      <c r="T10" s="63" t="s">
        <v>1865</v>
      </c>
      <c r="U10" s="63" t="s">
        <v>1866</v>
      </c>
      <c r="V10" s="63" t="s">
        <v>254</v>
      </c>
      <c r="W10" s="63" t="s">
        <v>1860</v>
      </c>
      <c r="X10" s="63" t="s">
        <v>254</v>
      </c>
      <c r="Y10" s="63" t="s">
        <v>254</v>
      </c>
      <c r="Z10" s="63" t="s">
        <v>254</v>
      </c>
      <c r="AA10" s="63" t="s">
        <v>1867</v>
      </c>
      <c r="AB10" s="63"/>
      <c r="AC10" s="63"/>
      <c r="AD10" s="63"/>
      <c r="AE10" s="63"/>
      <c r="AF10" s="63" t="e">
        <f>VLOOKUP(Table18911[[#This Row],[Information Asset Reference Number16]],livesite,1,FALSE)</f>
        <v>#N/A</v>
      </c>
      <c r="AG10" s="63" t="str">
        <f>MID(Table18911[[#This Row],[CLICK HERE TO GO TO FINAL CONTENT FOR CHECKING / EDITING]],14,FIND(".",Table18911[[#This Row],[CLICK HERE TO GO TO FINAL CONTENT FOR CHECKING / EDITING]])-14)</f>
        <v>National Registration National Health manual records for pre 29</v>
      </c>
      <c r="AH10" s="63" t="str">
        <f>LEFT(Table18911[[#This Row],[CLICK HERE TO GO TO FINAL CONTENT FOR CHECKING / EDITING]],10)</f>
        <v>IAR0000078</v>
      </c>
      <c r="AI10" s="63" t="str">
        <f>VLOOKUP(Table18911[[#This Row],[Information Asset Reference Number]],ia,1,FALSE)</f>
        <v>IAR0000078</v>
      </c>
      <c r="AJ10" s="63">
        <f>VLOOKUP(Table18911[[#This Row],[Information Asset Reference Number]],ia,7,FALSE)</f>
        <v>1939</v>
      </c>
      <c r="AK10" s="63" t="str">
        <f>VLOOKUP(Table18911[[#This Row],[Information Asset Reference Number]],ia,10,FALSE)</f>
        <v>NBO and Demographics P0449/08</v>
      </c>
      <c r="AL10" s="63" t="str">
        <f>VLOOKUP(Table18911[[#This Row],[Information Asset Reference Number]],ia,11,FALSE)</f>
        <v>Stephen Smith ( STSM )</v>
      </c>
      <c r="AM10" s="63"/>
      <c r="AN10" s="63" t="b">
        <f>ISERROR(FIND("Direction",Table18911[[#This Row],[Legal basis for the processing]]))</f>
        <v>1</v>
      </c>
      <c r="AO10" s="63" t="b">
        <f>ISERROR(FIND("Act",Table18911[[#This Row],[Legal basis for the processing]]))</f>
        <v>1</v>
      </c>
      <c r="AP10" s="63" t="b">
        <f>ISERROR(FIND("Article",Table18911[[#This Row],[Legal basis for the processing]]))</f>
        <v>1</v>
      </c>
      <c r="AQ10" s="63"/>
      <c r="AR10"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0"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0"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0"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0"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0"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0"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0"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0" s="63">
        <f>COUNTIF(Table18911[[#This Row],[Right to be informed]:[profiling]],"FALSE")</f>
        <v>8</v>
      </c>
      <c r="BA10"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0" s="63"/>
      <c r="BC10" s="63"/>
      <c r="BD10" s="63" t="str">
        <f>Table18911[[#This Row],[Information Asset Title]]</f>
        <v>National Registration National Health manual records for pre 29</v>
      </c>
      <c r="BE10" s="63" t="s">
        <v>1386</v>
      </c>
      <c r="BF10"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Digital1 Trevelyan SquareBoar LaneLeedsLS1 6AEData Protection Officer Catherine Nicholson</v>
      </c>
      <c r="BG10" s="63" t="str">
        <f>IF(Table18911[[#This Row],[Purpose for the processing]]="",Table18911[[#This Row],[Purpose for the processing3]],Table18911[[#This Row],[Purpose for the processing]])</f>
        <v>N/A</v>
      </c>
      <c r="BH10" s="63" t="str">
        <f>IF(Table18911[[#This Row],[Legal basis for the processing]]="",Table18911[[#This Row],[Legal basis for the processing4]],Table18911[[#This Row],[Legal basis for the processing]])</f>
        <v>N/A</v>
      </c>
      <c r="BI10" s="63"/>
      <c r="BJ10" s="63" t="str">
        <f>IF(Table18911[[#This Row],[Categories of personal data being processed]]="",Table18911[[#This Row],[Categories of personal data being processed5]],Table18911[[#This Row],[Categories of personal data being processed]])</f>
        <v>Demographic data</v>
      </c>
      <c r="BK10" s="63"/>
      <c r="BL10"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10" s="63" t="s">
        <v>139</v>
      </c>
      <c r="BN10" s="63" t="str">
        <f>IF(Table18911[[#This Row],[Recipients or categories of recipients of the personal data.]]="",Table18911[[#This Row],[Recipients or categories of recipients of the personal data.6]],Table18911[[#This Row],[Recipients or categories of recipients of the personal data.]])</f>
        <v>Used by National Back Office administrators, Internal Information Governance team, individuals and organisations involved in genealogy.</v>
      </c>
      <c r="BO10"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N/A</v>
      </c>
      <c r="BP10" s="63" t="b">
        <f>Table18911[[#This Row],[Right to be informed]]</f>
        <v>0</v>
      </c>
      <c r="BQ10" s="63" t="b">
        <f>Table18911[[#This Row],[Right of access]]</f>
        <v>0</v>
      </c>
      <c r="BR10" s="63" t="b">
        <f>Table18911[[#This Row],[Right to rectification]]</f>
        <v>0</v>
      </c>
      <c r="BS10" s="63" t="b">
        <f>Table18911[[#This Row],[Right to erasure]]</f>
        <v>0</v>
      </c>
      <c r="BT10" s="63" t="b">
        <f>Table18911[[#This Row],[Right to restrict processing]]</f>
        <v>0</v>
      </c>
      <c r="BU10" s="63" t="b">
        <f>Table18911[[#This Row],[Right to data portability]]</f>
        <v>0</v>
      </c>
      <c r="BV10" s="63" t="b">
        <f>Table18911[[#This Row],[Right to object]]</f>
        <v>0</v>
      </c>
      <c r="BW10" s="63" t="b">
        <f>Table18911[[#This Row],[profiling]]</f>
        <v>0</v>
      </c>
      <c r="BX10"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10" s="63" t="str">
        <f>IF(Table18911[[#This Row],[The source of the personal data.]]="",Table18911[[#This Row],[The source of the personal data.12]],Table18911[[#This Row],[The source of the personal data.]])</f>
        <v>N/A</v>
      </c>
      <c r="BZ10"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0" s="63"/>
      <c r="CB10" s="63"/>
      <c r="CC10" s="63"/>
      <c r="CD10" s="63"/>
      <c r="CE10" s="63"/>
      <c r="CF10" s="63"/>
      <c r="CG10" s="63"/>
      <c r="CH10" s="63"/>
      <c r="CI10" s="63"/>
      <c r="CJ10" s="63"/>
      <c r="CK10" s="63"/>
      <c r="CL10" s="63"/>
      <c r="CM10" s="63"/>
      <c r="CN10" s="63"/>
      <c r="CO10" s="63"/>
      <c r="CP10" s="63"/>
      <c r="CQ10" s="63"/>
      <c r="CR10" s="63"/>
      <c r="CS10" s="63"/>
      <c r="CT10" s="63"/>
      <c r="CU10" s="63"/>
      <c r="CV10" s="63"/>
      <c r="CW10" s="63"/>
      <c r="CX10" s="63"/>
      <c r="CY10" s="5"/>
      <c r="CZ10" s="28"/>
      <c r="DA10" s="9" t="s">
        <v>1386</v>
      </c>
      <c r="DB10" s="9" t="s">
        <v>1870</v>
      </c>
      <c r="DC10" s="8" t="s">
        <v>134</v>
      </c>
      <c r="DD10" s="8" t="s">
        <v>1581</v>
      </c>
      <c r="DE10" s="8" t="s">
        <v>1279</v>
      </c>
      <c r="DG10" s="8" t="s">
        <v>139</v>
      </c>
      <c r="DH10" s="8" t="s">
        <v>139</v>
      </c>
      <c r="DI10" s="8" t="s">
        <v>139</v>
      </c>
      <c r="DJ10" s="8" t="s">
        <v>1856</v>
      </c>
      <c r="DK10" s="9" t="b">
        <v>0</v>
      </c>
      <c r="DL10" s="9" t="b">
        <v>0</v>
      </c>
      <c r="DM10" s="9" t="b">
        <v>0</v>
      </c>
      <c r="DN10" s="9" t="b">
        <v>0</v>
      </c>
      <c r="DO10" s="9" t="b">
        <v>0</v>
      </c>
      <c r="DP10" s="9" t="b">
        <v>0</v>
      </c>
      <c r="DQ10" s="9" t="b">
        <v>0</v>
      </c>
      <c r="DR10" s="9" t="b">
        <v>0</v>
      </c>
      <c r="DS10" s="8" t="s">
        <v>142</v>
      </c>
      <c r="DT10" s="8" t="s">
        <v>1380</v>
      </c>
      <c r="DU10" s="8" t="s">
        <v>139</v>
      </c>
    </row>
    <row r="11" spans="1:126" s="9" customFormat="1" ht="30" customHeight="1">
      <c r="A11" s="62" t="s">
        <v>1871</v>
      </c>
      <c r="B11" s="63" t="s">
        <v>1858</v>
      </c>
      <c r="C11" s="63" t="s">
        <v>1859</v>
      </c>
      <c r="D11" s="63" t="s">
        <v>254</v>
      </c>
      <c r="E11" s="63" t="s">
        <v>254</v>
      </c>
      <c r="F11" s="63"/>
      <c r="G11" s="63"/>
      <c r="H11" s="63" t="s">
        <v>254</v>
      </c>
      <c r="I11" s="63" t="s">
        <v>254</v>
      </c>
      <c r="J11" s="63" t="s">
        <v>1860</v>
      </c>
      <c r="K11" s="63" t="s">
        <v>254</v>
      </c>
      <c r="L11" s="63" t="s">
        <v>254</v>
      </c>
      <c r="M11" s="63" t="s">
        <v>254</v>
      </c>
      <c r="N11" s="63"/>
      <c r="O11" s="63" t="s">
        <v>254</v>
      </c>
      <c r="P11" s="63" t="s">
        <v>1861</v>
      </c>
      <c r="Q11" s="63" t="s">
        <v>1862</v>
      </c>
      <c r="R11" s="63" t="s">
        <v>1863</v>
      </c>
      <c r="S11" s="63" t="s">
        <v>1864</v>
      </c>
      <c r="T11" s="63" t="s">
        <v>1865</v>
      </c>
      <c r="U11" s="63" t="s">
        <v>1866</v>
      </c>
      <c r="V11" s="63" t="s">
        <v>254</v>
      </c>
      <c r="W11" s="63" t="s">
        <v>1860</v>
      </c>
      <c r="X11" s="63" t="s">
        <v>254</v>
      </c>
      <c r="Y11" s="63" t="s">
        <v>254</v>
      </c>
      <c r="Z11" s="63" t="s">
        <v>254</v>
      </c>
      <c r="AA11" s="63" t="s">
        <v>1867</v>
      </c>
      <c r="AB11" s="63"/>
      <c r="AC11" s="63"/>
      <c r="AD11" s="63"/>
      <c r="AE11" s="63"/>
      <c r="AF11" s="63" t="e">
        <f>VLOOKUP(Table18911[[#This Row],[Information Asset Reference Number16]],livesite,1,FALSE)</f>
        <v>#N/A</v>
      </c>
      <c r="AG11" s="63" t="str">
        <f>MID(Table18911[[#This Row],[CLICK HERE TO GO TO FINAL CONTENT FOR CHECKING / EDITING]],14,FIND(".",Table18911[[#This Row],[CLICK HERE TO GO TO FINAL CONTENT FOR CHECKING / EDITING]])-14)</f>
        <v>Alphabetical Index 1 AI1</v>
      </c>
      <c r="AH11" s="63" t="str">
        <f>LEFT(Table18911[[#This Row],[CLICK HERE TO GO TO FINAL CONTENT FOR CHECKING / EDITING]],10)</f>
        <v>IAR0000079</v>
      </c>
      <c r="AI11" s="63" t="str">
        <f>VLOOKUP(Table18911[[#This Row],[Information Asset Reference Number]],ia,1,FALSE)</f>
        <v>IAR0000079</v>
      </c>
      <c r="AJ11" s="63">
        <f>VLOOKUP(Table18911[[#This Row],[Information Asset Reference Number]],ia,7,FALSE)</f>
        <v>1939</v>
      </c>
      <c r="AK11" s="63" t="str">
        <f>VLOOKUP(Table18911[[#This Row],[Information Asset Reference Number]],ia,10,FALSE)</f>
        <v>NBO and Demographics P0449/08</v>
      </c>
      <c r="AL11" s="63" t="str">
        <f>VLOOKUP(Table18911[[#This Row],[Information Asset Reference Number]],ia,11,FALSE)</f>
        <v>Stephen Smith ( STSM )</v>
      </c>
      <c r="AM11" s="63"/>
      <c r="AN11" s="63" t="b">
        <f>ISERROR(FIND("Direction",Table18911[[#This Row],[Legal basis for the processing]]))</f>
        <v>1</v>
      </c>
      <c r="AO11" s="63" t="b">
        <f>ISERROR(FIND("Act",Table18911[[#This Row],[Legal basis for the processing]]))</f>
        <v>1</v>
      </c>
      <c r="AP11" s="63" t="b">
        <f>ISERROR(FIND("Article",Table18911[[#This Row],[Legal basis for the processing]]))</f>
        <v>1</v>
      </c>
      <c r="AQ11" s="63"/>
      <c r="AR11"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1"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1"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1"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1"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1"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1"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1"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1" s="63">
        <f>COUNTIF(Table18911[[#This Row],[Right to be informed]:[profiling]],"FALSE")</f>
        <v>8</v>
      </c>
      <c r="BA11"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1" s="63"/>
      <c r="BC11" s="63"/>
      <c r="BD11" s="63" t="str">
        <f>Table18911[[#This Row],[Information Asset Title]]</f>
        <v>Alphabetical Index 1 AI1</v>
      </c>
      <c r="BE11" s="63" t="s">
        <v>1389</v>
      </c>
      <c r="BF11"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Digital1 Trevelyan SquareBoar LaneLeedsLS1 6AEData Protection Officer Catherine Nicholson</v>
      </c>
      <c r="BG11" s="63" t="str">
        <f>IF(Table18911[[#This Row],[Purpose for the processing]]="",Table18911[[#This Row],[Purpose for the processing3]],Table18911[[#This Row],[Purpose for the processing]])</f>
        <v>N/A</v>
      </c>
      <c r="BH11" s="63" t="str">
        <f>IF(Table18911[[#This Row],[Legal basis for the processing]]="",Table18911[[#This Row],[Legal basis for the processing4]],Table18911[[#This Row],[Legal basis for the processing]])</f>
        <v>N/A</v>
      </c>
      <c r="BI11" s="63"/>
      <c r="BJ11" s="63" t="str">
        <f>IF(Table18911[[#This Row],[Categories of personal data being processed]]="",Table18911[[#This Row],[Categories of personal data being processed5]],Table18911[[#This Row],[Categories of personal data being processed]])</f>
        <v>Demographic data</v>
      </c>
      <c r="BK11" s="63"/>
      <c r="BL11"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11" s="63" t="s">
        <v>139</v>
      </c>
      <c r="BN11" s="63" t="str">
        <f>IF(Table18911[[#This Row],[Recipients or categories of recipients of the personal data.]]="",Table18911[[#This Row],[Recipients or categories of recipients of the personal data.6]],Table18911[[#This Row],[Recipients or categories of recipients of the personal data.]])</f>
        <v>Used by National Back Office administrators, Internal Information Governance team, individuals and organisations involved in genealogy.</v>
      </c>
      <c r="BO11"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N/A</v>
      </c>
      <c r="BP11" s="63" t="b">
        <f>Table18911[[#This Row],[Right to be informed]]</f>
        <v>0</v>
      </c>
      <c r="BQ11" s="63" t="b">
        <f>Table18911[[#This Row],[Right of access]]</f>
        <v>0</v>
      </c>
      <c r="BR11" s="63" t="b">
        <f>Table18911[[#This Row],[Right to rectification]]</f>
        <v>0</v>
      </c>
      <c r="BS11" s="63" t="b">
        <f>Table18911[[#This Row],[Right to erasure]]</f>
        <v>0</v>
      </c>
      <c r="BT11" s="63" t="b">
        <f>Table18911[[#This Row],[Right to restrict processing]]</f>
        <v>0</v>
      </c>
      <c r="BU11" s="63" t="b">
        <f>Table18911[[#This Row],[Right to data portability]]</f>
        <v>0</v>
      </c>
      <c r="BV11" s="63" t="b">
        <f>Table18911[[#This Row],[Right to object]]</f>
        <v>0</v>
      </c>
      <c r="BW11" s="63" t="b">
        <f>Table18911[[#This Row],[profiling]]</f>
        <v>0</v>
      </c>
      <c r="BX11"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11" s="63" t="str">
        <f>IF(Table18911[[#This Row],[The source of the personal data.]]="",Table18911[[#This Row],[The source of the personal data.12]],Table18911[[#This Row],[The source of the personal data.]])</f>
        <v>N/A</v>
      </c>
      <c r="BZ11"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1" s="63"/>
      <c r="CB11" s="63"/>
      <c r="CC11" s="63"/>
      <c r="CD11" s="63"/>
      <c r="CE11" s="63"/>
      <c r="CF11" s="63"/>
      <c r="CG11" s="63"/>
      <c r="CH11" s="63"/>
      <c r="CI11" s="63"/>
      <c r="CJ11" s="63"/>
      <c r="CK11" s="63"/>
      <c r="CL11" s="63"/>
      <c r="CM11" s="63"/>
      <c r="CN11" s="63"/>
      <c r="CO11" s="63"/>
      <c r="CP11" s="63"/>
      <c r="CQ11" s="63"/>
      <c r="CR11" s="63"/>
      <c r="CS11" s="63"/>
      <c r="CT11" s="63"/>
      <c r="CU11" s="63"/>
      <c r="CV11" s="63"/>
      <c r="CW11" s="63"/>
      <c r="CX11" s="63"/>
      <c r="CY11" s="5"/>
      <c r="CZ11" s="28"/>
      <c r="DA11" s="9" t="s">
        <v>1389</v>
      </c>
      <c r="DB11" s="6" t="s">
        <v>1872</v>
      </c>
      <c r="DC11" s="8" t="s">
        <v>134</v>
      </c>
      <c r="DD11" s="8" t="s">
        <v>1581</v>
      </c>
      <c r="DE11" s="8" t="s">
        <v>1279</v>
      </c>
      <c r="DG11" s="8" t="s">
        <v>139</v>
      </c>
      <c r="DH11" s="8" t="s">
        <v>139</v>
      </c>
      <c r="DI11" s="8" t="s">
        <v>139</v>
      </c>
      <c r="DJ11" s="8" t="s">
        <v>1856</v>
      </c>
      <c r="DK11" s="9" t="b">
        <v>0</v>
      </c>
      <c r="DL11" s="9" t="b">
        <v>0</v>
      </c>
      <c r="DM11" s="9" t="b">
        <v>0</v>
      </c>
      <c r="DN11" s="9" t="b">
        <v>0</v>
      </c>
      <c r="DO11" s="9" t="b">
        <v>0</v>
      </c>
      <c r="DP11" s="9" t="b">
        <v>0</v>
      </c>
      <c r="DQ11" s="9" t="b">
        <v>0</v>
      </c>
      <c r="DR11" s="9" t="b">
        <v>0</v>
      </c>
      <c r="DS11" s="8" t="s">
        <v>142</v>
      </c>
      <c r="DT11" s="8" t="s">
        <v>1380</v>
      </c>
      <c r="DU11" s="8" t="s">
        <v>139</v>
      </c>
    </row>
    <row r="12" spans="1:126" s="9" customFormat="1" ht="30" customHeight="1">
      <c r="A12" s="62" t="s">
        <v>1873</v>
      </c>
      <c r="B12" s="63" t="s">
        <v>1858</v>
      </c>
      <c r="C12" s="63" t="s">
        <v>1859</v>
      </c>
      <c r="D12" s="63" t="s">
        <v>254</v>
      </c>
      <c r="E12" s="63" t="s">
        <v>254</v>
      </c>
      <c r="F12" s="63"/>
      <c r="G12" s="63"/>
      <c r="H12" s="63" t="s">
        <v>254</v>
      </c>
      <c r="I12" s="63" t="s">
        <v>254</v>
      </c>
      <c r="J12" s="63" t="s">
        <v>1860</v>
      </c>
      <c r="K12" s="63" t="s">
        <v>254</v>
      </c>
      <c r="L12" s="63" t="s">
        <v>254</v>
      </c>
      <c r="M12" s="63" t="s">
        <v>254</v>
      </c>
      <c r="N12" s="63"/>
      <c r="O12" s="63" t="s">
        <v>254</v>
      </c>
      <c r="P12" s="63" t="s">
        <v>1861</v>
      </c>
      <c r="Q12" s="63" t="s">
        <v>1862</v>
      </c>
      <c r="R12" s="63" t="s">
        <v>1863</v>
      </c>
      <c r="S12" s="63" t="s">
        <v>1864</v>
      </c>
      <c r="T12" s="63" t="s">
        <v>1865</v>
      </c>
      <c r="U12" s="63" t="s">
        <v>1866</v>
      </c>
      <c r="V12" s="63" t="s">
        <v>254</v>
      </c>
      <c r="W12" s="63" t="s">
        <v>1860</v>
      </c>
      <c r="X12" s="63" t="s">
        <v>254</v>
      </c>
      <c r="Y12" s="63" t="s">
        <v>254</v>
      </c>
      <c r="Z12" s="63" t="s">
        <v>254</v>
      </c>
      <c r="AA12" s="63" t="s">
        <v>1867</v>
      </c>
      <c r="AB12" s="63"/>
      <c r="AC12" s="63"/>
      <c r="AD12" s="63"/>
      <c r="AE12" s="63"/>
      <c r="AF12" s="63" t="e">
        <f>VLOOKUP(Table18911[[#This Row],[Information Asset Reference Number16]],livesite,1,FALSE)</f>
        <v>#N/A</v>
      </c>
      <c r="AG12" s="63" t="str">
        <f>MID(Table18911[[#This Row],[CLICK HERE TO GO TO FINAL CONTENT FOR CHECKING / EDITING]],14,FIND(".",Table18911[[#This Row],[CLICK HERE TO GO TO FINAL CONTENT FOR CHECKING / EDITING]])-14)</f>
        <v>Alphabetical Index 2 AI2</v>
      </c>
      <c r="AH12" s="63" t="str">
        <f>LEFT(Table18911[[#This Row],[CLICK HERE TO GO TO FINAL CONTENT FOR CHECKING / EDITING]],10)</f>
        <v>IAR0000080</v>
      </c>
      <c r="AI12" s="63" t="str">
        <f>VLOOKUP(Table18911[[#This Row],[Information Asset Reference Number]],ia,1,FALSE)</f>
        <v>IAR0000080</v>
      </c>
      <c r="AJ12" s="63">
        <f>VLOOKUP(Table18911[[#This Row],[Information Asset Reference Number]],ia,7,FALSE)</f>
        <v>1939</v>
      </c>
      <c r="AK12" s="63" t="str">
        <f>VLOOKUP(Table18911[[#This Row],[Information Asset Reference Number]],ia,10,FALSE)</f>
        <v>NBO and Demographics P0449/08</v>
      </c>
      <c r="AL12" s="63" t="str">
        <f>VLOOKUP(Table18911[[#This Row],[Information Asset Reference Number]],ia,11,FALSE)</f>
        <v>Stephen Smith ( STSM )</v>
      </c>
      <c r="AM12" s="63"/>
      <c r="AN12" s="63" t="b">
        <f>ISERROR(FIND("Direction",Table18911[[#This Row],[Legal basis for the processing]]))</f>
        <v>1</v>
      </c>
      <c r="AO12" s="63" t="b">
        <f>ISERROR(FIND("Act",Table18911[[#This Row],[Legal basis for the processing]]))</f>
        <v>1</v>
      </c>
      <c r="AP12" s="63" t="b">
        <f>ISERROR(FIND("Article",Table18911[[#This Row],[Legal basis for the processing]]))</f>
        <v>1</v>
      </c>
      <c r="AQ12" s="63"/>
      <c r="AR12"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2"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2"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2"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2"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2"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2"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2"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2" s="63">
        <f>COUNTIF(Table18911[[#This Row],[Right to be informed]:[profiling]],"FALSE")</f>
        <v>8</v>
      </c>
      <c r="BA12"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2" s="63"/>
      <c r="BC12" s="63"/>
      <c r="BD12" s="63" t="str">
        <f>Table18911[[#This Row],[Information Asset Title]]</f>
        <v>Alphabetical Index 2 AI2</v>
      </c>
      <c r="BE12" s="63" t="s">
        <v>1392</v>
      </c>
      <c r="BF12"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Digital1 Trevelyan SquareBoar LaneLeedsLS1 6AEData Protection Officer Catherine Nicholson</v>
      </c>
      <c r="BG12" s="63" t="str">
        <f>IF(Table18911[[#This Row],[Purpose for the processing]]="",Table18911[[#This Row],[Purpose for the processing3]],Table18911[[#This Row],[Purpose for the processing]])</f>
        <v>N/A</v>
      </c>
      <c r="BH12" s="63" t="str">
        <f>IF(Table18911[[#This Row],[Legal basis for the processing]]="",Table18911[[#This Row],[Legal basis for the processing4]],Table18911[[#This Row],[Legal basis for the processing]])</f>
        <v>N/A</v>
      </c>
      <c r="BI12" s="63"/>
      <c r="BJ12" s="63" t="str">
        <f>IF(Table18911[[#This Row],[Categories of personal data being processed]]="",Table18911[[#This Row],[Categories of personal data being processed5]],Table18911[[#This Row],[Categories of personal data being processed]])</f>
        <v>Demographic data</v>
      </c>
      <c r="BK12" s="63"/>
      <c r="BL12"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12" s="63" t="s">
        <v>139</v>
      </c>
      <c r="BN12" s="63" t="str">
        <f>IF(Table18911[[#This Row],[Recipients or categories of recipients of the personal data.]]="",Table18911[[#This Row],[Recipients or categories of recipients of the personal data.6]],Table18911[[#This Row],[Recipients or categories of recipients of the personal data.]])</f>
        <v>Used by National Back Office administrators, Internal Information Governance team, individuals and organisations involved in genealogy.</v>
      </c>
      <c r="BO12"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N/A</v>
      </c>
      <c r="BP12" s="63" t="b">
        <f>Table18911[[#This Row],[Right to be informed]]</f>
        <v>0</v>
      </c>
      <c r="BQ12" s="63" t="b">
        <f>Table18911[[#This Row],[Right of access]]</f>
        <v>0</v>
      </c>
      <c r="BR12" s="63" t="b">
        <f>Table18911[[#This Row],[Right to rectification]]</f>
        <v>0</v>
      </c>
      <c r="BS12" s="63" t="b">
        <f>Table18911[[#This Row],[Right to erasure]]</f>
        <v>0</v>
      </c>
      <c r="BT12" s="63" t="b">
        <f>Table18911[[#This Row],[Right to restrict processing]]</f>
        <v>0</v>
      </c>
      <c r="BU12" s="63" t="b">
        <f>Table18911[[#This Row],[Right to data portability]]</f>
        <v>0</v>
      </c>
      <c r="BV12" s="63" t="b">
        <f>Table18911[[#This Row],[Right to object]]</f>
        <v>0</v>
      </c>
      <c r="BW12" s="63" t="b">
        <f>Table18911[[#This Row],[profiling]]</f>
        <v>0</v>
      </c>
      <c r="BX12"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12" s="63" t="str">
        <f>IF(Table18911[[#This Row],[The source of the personal data.]]="",Table18911[[#This Row],[The source of the personal data.12]],Table18911[[#This Row],[The source of the personal data.]])</f>
        <v>N/A</v>
      </c>
      <c r="BZ12"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2" s="63"/>
      <c r="CB12" s="63"/>
      <c r="CC12" s="63"/>
      <c r="CD12" s="63"/>
      <c r="CE12" s="63"/>
      <c r="CF12" s="63"/>
      <c r="CG12" s="63"/>
      <c r="CH12" s="63"/>
      <c r="CI12" s="63"/>
      <c r="CJ12" s="63"/>
      <c r="CK12" s="63"/>
      <c r="CL12" s="63"/>
      <c r="CM12" s="63"/>
      <c r="CN12" s="63"/>
      <c r="CO12" s="63"/>
      <c r="CP12" s="63"/>
      <c r="CQ12" s="63"/>
      <c r="CR12" s="63"/>
      <c r="CS12" s="63"/>
      <c r="CT12" s="63"/>
      <c r="CU12" s="63"/>
      <c r="CV12" s="63"/>
      <c r="CW12" s="63"/>
      <c r="CX12" s="63"/>
      <c r="CY12" s="5"/>
      <c r="CZ12" s="28"/>
      <c r="DA12" s="9" t="s">
        <v>1392</v>
      </c>
      <c r="DB12" s="6" t="s">
        <v>1874</v>
      </c>
      <c r="DC12" s="8" t="s">
        <v>134</v>
      </c>
      <c r="DD12" s="8" t="s">
        <v>1581</v>
      </c>
      <c r="DE12" s="8" t="s">
        <v>1279</v>
      </c>
      <c r="DG12" s="8" t="s">
        <v>139</v>
      </c>
      <c r="DH12" s="8" t="s">
        <v>139</v>
      </c>
      <c r="DI12" s="8" t="s">
        <v>139</v>
      </c>
      <c r="DJ12" s="8" t="s">
        <v>1856</v>
      </c>
      <c r="DK12" s="9" t="b">
        <v>0</v>
      </c>
      <c r="DL12" s="9" t="b">
        <v>0</v>
      </c>
      <c r="DM12" s="9" t="b">
        <v>0</v>
      </c>
      <c r="DN12" s="9" t="b">
        <v>0</v>
      </c>
      <c r="DO12" s="9" t="b">
        <v>0</v>
      </c>
      <c r="DP12" s="9" t="b">
        <v>0</v>
      </c>
      <c r="DQ12" s="9" t="b">
        <v>0</v>
      </c>
      <c r="DR12" s="9" t="b">
        <v>0</v>
      </c>
      <c r="DS12" s="8" t="s">
        <v>142</v>
      </c>
      <c r="DT12" s="8" t="s">
        <v>1380</v>
      </c>
      <c r="DU12" s="8" t="s">
        <v>139</v>
      </c>
      <c r="DV12" s="35"/>
    </row>
    <row r="13" spans="1:126" s="9" customFormat="1" ht="30" customHeight="1">
      <c r="A13" s="62" t="s">
        <v>1875</v>
      </c>
      <c r="B13" s="63" t="s">
        <v>1858</v>
      </c>
      <c r="C13" s="63" t="s">
        <v>1859</v>
      </c>
      <c r="D13" s="63" t="s">
        <v>254</v>
      </c>
      <c r="E13" s="63" t="s">
        <v>254</v>
      </c>
      <c r="F13" s="63"/>
      <c r="G13" s="63"/>
      <c r="H13" s="63" t="s">
        <v>254</v>
      </c>
      <c r="I13" s="63" t="s">
        <v>254</v>
      </c>
      <c r="J13" s="63" t="s">
        <v>1860</v>
      </c>
      <c r="K13" s="63" t="s">
        <v>254</v>
      </c>
      <c r="L13" s="63" t="s">
        <v>254</v>
      </c>
      <c r="M13" s="63" t="s">
        <v>254</v>
      </c>
      <c r="N13" s="63"/>
      <c r="O13" s="63" t="s">
        <v>254</v>
      </c>
      <c r="P13" s="63" t="s">
        <v>1861</v>
      </c>
      <c r="Q13" s="63" t="s">
        <v>1862</v>
      </c>
      <c r="R13" s="63" t="s">
        <v>1863</v>
      </c>
      <c r="S13" s="63" t="s">
        <v>1864</v>
      </c>
      <c r="T13" s="63" t="s">
        <v>1865</v>
      </c>
      <c r="U13" s="63" t="s">
        <v>1866</v>
      </c>
      <c r="V13" s="63" t="s">
        <v>254</v>
      </c>
      <c r="W13" s="63" t="s">
        <v>1860</v>
      </c>
      <c r="X13" s="63" t="s">
        <v>254</v>
      </c>
      <c r="Y13" s="63" t="s">
        <v>254</v>
      </c>
      <c r="Z13" s="63" t="s">
        <v>254</v>
      </c>
      <c r="AA13" s="63" t="s">
        <v>1867</v>
      </c>
      <c r="AB13" s="63"/>
      <c r="AC13" s="63"/>
      <c r="AD13" s="63"/>
      <c r="AE13" s="63"/>
      <c r="AF13" s="63" t="e">
        <f>VLOOKUP(Table18911[[#This Row],[Information Asset Reference Number16]],livesite,1,FALSE)</f>
        <v>#N/A</v>
      </c>
      <c r="AG13" s="63" t="str">
        <f>MID(Table18911[[#This Row],[CLICK HERE TO GO TO FINAL CONTENT FOR CHECKING / EDITING]],14,FIND(".",Table18911[[#This Row],[CLICK HERE TO GO TO FINAL CONTENT FOR CHECKING / EDITING]])-14)</f>
        <v>National Registration Health Manual Records for Merchant Seamen</v>
      </c>
      <c r="AH13" s="63" t="str">
        <f>LEFT(Table18911[[#This Row],[CLICK HERE TO GO TO FINAL CONTENT FOR CHECKING / EDITING]],10)</f>
        <v>IAR0000081</v>
      </c>
      <c r="AI13" s="63" t="str">
        <f>VLOOKUP(Table18911[[#This Row],[Information Asset Reference Number]],ia,1,FALSE)</f>
        <v>IAR0000081</v>
      </c>
      <c r="AJ13" s="63">
        <f>VLOOKUP(Table18911[[#This Row],[Information Asset Reference Number]],ia,7,FALSE)</f>
        <v>1943</v>
      </c>
      <c r="AK13" s="63" t="str">
        <f>VLOOKUP(Table18911[[#This Row],[Information Asset Reference Number]],ia,10,FALSE)</f>
        <v>NBO and Demographics P0449/08</v>
      </c>
      <c r="AL13" s="63" t="str">
        <f>VLOOKUP(Table18911[[#This Row],[Information Asset Reference Number]],ia,11,FALSE)</f>
        <v>Stephen Smith ( STSM )</v>
      </c>
      <c r="AM13" s="63"/>
      <c r="AN13" s="63" t="b">
        <f>ISERROR(FIND("Direction",Table18911[[#This Row],[Legal basis for the processing]]))</f>
        <v>1</v>
      </c>
      <c r="AO13" s="63" t="b">
        <f>ISERROR(FIND("Act",Table18911[[#This Row],[Legal basis for the processing]]))</f>
        <v>1</v>
      </c>
      <c r="AP13" s="63" t="b">
        <f>ISERROR(FIND("Article",Table18911[[#This Row],[Legal basis for the processing]]))</f>
        <v>1</v>
      </c>
      <c r="AQ13" s="63"/>
      <c r="AR13"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3"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3"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3"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3"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3"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3"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3"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3" s="63">
        <f>COUNTIF(Table18911[[#This Row],[Right to be informed]:[profiling]],"FALSE")</f>
        <v>8</v>
      </c>
      <c r="BA13"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3" s="63"/>
      <c r="BC13" s="63"/>
      <c r="BD13" s="63" t="str">
        <f>Table18911[[#This Row],[Information Asset Title]]</f>
        <v>National Registration Health Manual Records for Merchant Seamen</v>
      </c>
      <c r="BE13" s="63" t="s">
        <v>1395</v>
      </c>
      <c r="BF13"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Digital1 Trevelyan SquareBoar LaneLeedsLS1 6AEData Protection Officer Catherine Nicholson</v>
      </c>
      <c r="BG13" s="63" t="str">
        <f>IF(Table18911[[#This Row],[Purpose for the processing]]="",Table18911[[#This Row],[Purpose for the processing3]],Table18911[[#This Row],[Purpose for the processing]])</f>
        <v>N/A</v>
      </c>
      <c r="BH13" s="63" t="str">
        <f>IF(Table18911[[#This Row],[Legal basis for the processing]]="",Table18911[[#This Row],[Legal basis for the processing4]],Table18911[[#This Row],[Legal basis for the processing]])</f>
        <v>N/A</v>
      </c>
      <c r="BI13" s="63"/>
      <c r="BJ13" s="63" t="str">
        <f>IF(Table18911[[#This Row],[Categories of personal data being processed]]="",Table18911[[#This Row],[Categories of personal data being processed5]],Table18911[[#This Row],[Categories of personal data being processed]])</f>
        <v>Demographic data</v>
      </c>
      <c r="BK13" s="63"/>
      <c r="BL13"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13" s="63" t="s">
        <v>139</v>
      </c>
      <c r="BN13" s="63" t="str">
        <f>IF(Table18911[[#This Row],[Recipients or categories of recipients of the personal data.]]="",Table18911[[#This Row],[Recipients or categories of recipients of the personal data.6]],Table18911[[#This Row],[Recipients or categories of recipients of the personal data.]])</f>
        <v>Used by National Back Office administrators, Internal Information Governance team, individuals and organisations involved in genealogy.</v>
      </c>
      <c r="BO13"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N/A</v>
      </c>
      <c r="BP13" s="63" t="b">
        <f>Table18911[[#This Row],[Right to be informed]]</f>
        <v>0</v>
      </c>
      <c r="BQ13" s="63" t="b">
        <f>Table18911[[#This Row],[Right of access]]</f>
        <v>0</v>
      </c>
      <c r="BR13" s="63" t="b">
        <f>Table18911[[#This Row],[Right to rectification]]</f>
        <v>0</v>
      </c>
      <c r="BS13" s="63" t="b">
        <f>Table18911[[#This Row],[Right to erasure]]</f>
        <v>0</v>
      </c>
      <c r="BT13" s="63" t="b">
        <f>Table18911[[#This Row],[Right to restrict processing]]</f>
        <v>0</v>
      </c>
      <c r="BU13" s="63" t="b">
        <f>Table18911[[#This Row],[Right to data portability]]</f>
        <v>0</v>
      </c>
      <c r="BV13" s="63" t="b">
        <f>Table18911[[#This Row],[Right to object]]</f>
        <v>0</v>
      </c>
      <c r="BW13" s="63" t="b">
        <f>Table18911[[#This Row],[profiling]]</f>
        <v>0</v>
      </c>
      <c r="BX13"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13" s="63" t="str">
        <f>IF(Table18911[[#This Row],[The source of the personal data.]]="",Table18911[[#This Row],[The source of the personal data.12]],Table18911[[#This Row],[The source of the personal data.]])</f>
        <v>N/A</v>
      </c>
      <c r="BZ13"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3" s="63"/>
      <c r="CB13" s="63"/>
      <c r="CC13" s="63"/>
      <c r="CD13" s="63"/>
      <c r="CE13" s="63"/>
      <c r="CF13" s="63"/>
      <c r="CG13" s="63"/>
      <c r="CH13" s="63"/>
      <c r="CI13" s="63"/>
      <c r="CJ13" s="63"/>
      <c r="CK13" s="63"/>
      <c r="CL13" s="63"/>
      <c r="CM13" s="63"/>
      <c r="CN13" s="63"/>
      <c r="CO13" s="63"/>
      <c r="CP13" s="63"/>
      <c r="CQ13" s="63"/>
      <c r="CR13" s="63"/>
      <c r="CS13" s="63"/>
      <c r="CT13" s="63"/>
      <c r="CU13" s="63"/>
      <c r="CV13" s="63"/>
      <c r="CW13" s="63"/>
      <c r="CX13" s="63"/>
      <c r="CY13" s="5"/>
      <c r="CZ13" s="28"/>
      <c r="DA13" s="9" t="s">
        <v>1395</v>
      </c>
      <c r="DB13" s="9" t="s">
        <v>1876</v>
      </c>
      <c r="DC13" s="8" t="s">
        <v>134</v>
      </c>
      <c r="DD13" s="8" t="s">
        <v>1581</v>
      </c>
      <c r="DE13" s="8" t="s">
        <v>1279</v>
      </c>
      <c r="DG13" s="8" t="s">
        <v>139</v>
      </c>
      <c r="DH13" s="8" t="s">
        <v>139</v>
      </c>
      <c r="DI13" s="8" t="s">
        <v>139</v>
      </c>
      <c r="DJ13" s="8" t="s">
        <v>1856</v>
      </c>
      <c r="DK13" s="9" t="b">
        <v>0</v>
      </c>
      <c r="DL13" s="9" t="b">
        <v>0</v>
      </c>
      <c r="DM13" s="9" t="b">
        <v>0</v>
      </c>
      <c r="DN13" s="9" t="b">
        <v>0</v>
      </c>
      <c r="DO13" s="9" t="b">
        <v>0</v>
      </c>
      <c r="DP13" s="9" t="b">
        <v>0</v>
      </c>
      <c r="DQ13" s="9" t="b">
        <v>0</v>
      </c>
      <c r="DR13" s="9" t="b">
        <v>0</v>
      </c>
      <c r="DS13" s="8" t="s">
        <v>142</v>
      </c>
      <c r="DT13" s="8" t="s">
        <v>1380</v>
      </c>
      <c r="DU13" s="8" t="s">
        <v>139</v>
      </c>
      <c r="DV13" s="35"/>
    </row>
    <row r="14" spans="1:126" s="9" customFormat="1" ht="23.65" customHeight="1">
      <c r="A14" s="62" t="s">
        <v>1877</v>
      </c>
      <c r="B14" s="63" t="s">
        <v>1858</v>
      </c>
      <c r="C14" s="63" t="s">
        <v>1859</v>
      </c>
      <c r="D14" s="63" t="s">
        <v>254</v>
      </c>
      <c r="E14" s="63" t="s">
        <v>254</v>
      </c>
      <c r="F14" s="63"/>
      <c r="G14" s="63"/>
      <c r="H14" s="63" t="s">
        <v>254</v>
      </c>
      <c r="I14" s="63" t="s">
        <v>254</v>
      </c>
      <c r="J14" s="63" t="s">
        <v>1860</v>
      </c>
      <c r="K14" s="63" t="s">
        <v>254</v>
      </c>
      <c r="L14" s="63" t="s">
        <v>254</v>
      </c>
      <c r="M14" s="63" t="s">
        <v>254</v>
      </c>
      <c r="N14" s="63"/>
      <c r="O14" s="63" t="s">
        <v>254</v>
      </c>
      <c r="P14" s="63" t="s">
        <v>1861</v>
      </c>
      <c r="Q14" s="63" t="s">
        <v>1862</v>
      </c>
      <c r="R14" s="63" t="s">
        <v>1863</v>
      </c>
      <c r="S14" s="63" t="s">
        <v>1864</v>
      </c>
      <c r="T14" s="63" t="s">
        <v>1865</v>
      </c>
      <c r="U14" s="63" t="s">
        <v>1866</v>
      </c>
      <c r="V14" s="63" t="s">
        <v>254</v>
      </c>
      <c r="W14" s="63" t="s">
        <v>1860</v>
      </c>
      <c r="X14" s="63" t="s">
        <v>254</v>
      </c>
      <c r="Y14" s="63" t="s">
        <v>254</v>
      </c>
      <c r="Z14" s="63" t="s">
        <v>254</v>
      </c>
      <c r="AA14" s="63" t="s">
        <v>1867</v>
      </c>
      <c r="AB14" s="63"/>
      <c r="AC14" s="63"/>
      <c r="AD14" s="63"/>
      <c r="AE14" s="63"/>
      <c r="AF14" s="63" t="e">
        <f>VLOOKUP(Table18911[[#This Row],[Information Asset Reference Number16]],livesite,1,FALSE)</f>
        <v>#N/A</v>
      </c>
      <c r="AG14" s="63" t="str">
        <f>MID(Table18911[[#This Row],[CLICK HERE TO GO TO FINAL CONTENT FOR CHECKING / EDITING]],14,FIND(".",Table18911[[#This Row],[CLICK HERE TO GO TO FINAL CONTENT FOR CHECKING / EDITING]])-14)</f>
        <v>National Registration Health Manual Records for Persons entering England Wales from NI - DoT</v>
      </c>
      <c r="AH14" s="63" t="str">
        <f>LEFT(Table18911[[#This Row],[CLICK HERE TO GO TO FINAL CONTENT FOR CHECKING / EDITING]],10)</f>
        <v>IAR0000082</v>
      </c>
      <c r="AI14" s="63" t="str">
        <f>VLOOKUP(Table18911[[#This Row],[Information Asset Reference Number]],ia,1,FALSE)</f>
        <v>IAR0000082</v>
      </c>
      <c r="AJ14" s="63">
        <f>VLOOKUP(Table18911[[#This Row],[Information Asset Reference Number]],ia,7,FALSE)</f>
        <v>1939</v>
      </c>
      <c r="AK14" s="63" t="str">
        <f>VLOOKUP(Table18911[[#This Row],[Information Asset Reference Number]],ia,10,FALSE)</f>
        <v>NBO and Demographics P0449/08</v>
      </c>
      <c r="AL14" s="63" t="str">
        <f>VLOOKUP(Table18911[[#This Row],[Information Asset Reference Number]],ia,11,FALSE)</f>
        <v>Stephen Smith ( STSM )</v>
      </c>
      <c r="AM14" s="63"/>
      <c r="AN14" s="63" t="b">
        <f>ISERROR(FIND("Direction",Table18911[[#This Row],[Legal basis for the processing]]))</f>
        <v>1</v>
      </c>
      <c r="AO14" s="63" t="b">
        <f>ISERROR(FIND("Act",Table18911[[#This Row],[Legal basis for the processing]]))</f>
        <v>1</v>
      </c>
      <c r="AP14" s="63" t="b">
        <f>ISERROR(FIND("Article",Table18911[[#This Row],[Legal basis for the processing]]))</f>
        <v>1</v>
      </c>
      <c r="AQ14" s="63"/>
      <c r="AR14"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4"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4"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4"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4"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4"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4"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4"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4" s="63">
        <f>COUNTIF(Table18911[[#This Row],[Right to be informed]:[profiling]],"FALSE")</f>
        <v>8</v>
      </c>
      <c r="BA14"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4" s="63"/>
      <c r="BC14" s="63"/>
      <c r="BD14" s="63" t="str">
        <f>Table18911[[#This Row],[Information Asset Title]]</f>
        <v>National Registration Health Manual Records for Persons entering England Wales from NI - DoT</v>
      </c>
      <c r="BE14" s="63" t="s">
        <v>1398</v>
      </c>
      <c r="BF14"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Digital1 Trevelyan SquareBoar LaneLeedsLS1 6AEData Protection Officer Catherine Nicholson</v>
      </c>
      <c r="BG14" s="63" t="str">
        <f>IF(Table18911[[#This Row],[Purpose for the processing]]="",Table18911[[#This Row],[Purpose for the processing3]],Table18911[[#This Row],[Purpose for the processing]])</f>
        <v>N/A</v>
      </c>
      <c r="BH14" s="63" t="str">
        <f>IF(Table18911[[#This Row],[Legal basis for the processing]]="",Table18911[[#This Row],[Legal basis for the processing4]],Table18911[[#This Row],[Legal basis for the processing]])</f>
        <v>N/A</v>
      </c>
      <c r="BI14" s="63"/>
      <c r="BJ14" s="63" t="str">
        <f>IF(Table18911[[#This Row],[Categories of personal data being processed]]="",Table18911[[#This Row],[Categories of personal data being processed5]],Table18911[[#This Row],[Categories of personal data being processed]])</f>
        <v>Demographic data</v>
      </c>
      <c r="BK14" s="63"/>
      <c r="BL14"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14" s="63" t="s">
        <v>139</v>
      </c>
      <c r="BN14" s="63" t="str">
        <f>IF(Table18911[[#This Row],[Recipients or categories of recipients of the personal data.]]="",Table18911[[#This Row],[Recipients or categories of recipients of the personal data.6]],Table18911[[#This Row],[Recipients or categories of recipients of the personal data.]])</f>
        <v>Used by National Back Office administrators, Internal Information Governance team, individuals and organisations involved in genealogy.</v>
      </c>
      <c r="BO14"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N/A</v>
      </c>
      <c r="BP14" s="63" t="b">
        <f>Table18911[[#This Row],[Right to be informed]]</f>
        <v>0</v>
      </c>
      <c r="BQ14" s="63" t="b">
        <f>Table18911[[#This Row],[Right of access]]</f>
        <v>0</v>
      </c>
      <c r="BR14" s="63" t="b">
        <f>Table18911[[#This Row],[Right to rectification]]</f>
        <v>0</v>
      </c>
      <c r="BS14" s="63" t="b">
        <f>Table18911[[#This Row],[Right to erasure]]</f>
        <v>0</v>
      </c>
      <c r="BT14" s="63" t="b">
        <f>Table18911[[#This Row],[Right to restrict processing]]</f>
        <v>0</v>
      </c>
      <c r="BU14" s="63" t="b">
        <f>Table18911[[#This Row],[Right to data portability]]</f>
        <v>0</v>
      </c>
      <c r="BV14" s="63" t="b">
        <f>Table18911[[#This Row],[Right to object]]</f>
        <v>0</v>
      </c>
      <c r="BW14" s="63" t="b">
        <f>Table18911[[#This Row],[profiling]]</f>
        <v>0</v>
      </c>
      <c r="BX14"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14" s="63" t="str">
        <f>IF(Table18911[[#This Row],[The source of the personal data.]]="",Table18911[[#This Row],[The source of the personal data.12]],Table18911[[#This Row],[The source of the personal data.]])</f>
        <v>N/A</v>
      </c>
      <c r="BZ14"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4" s="63"/>
      <c r="CB14" s="63"/>
      <c r="CC14" s="63"/>
      <c r="CD14" s="63"/>
      <c r="CE14" s="63"/>
      <c r="CF14" s="63"/>
      <c r="CG14" s="63"/>
      <c r="CH14" s="63"/>
      <c r="CI14" s="63"/>
      <c r="CJ14" s="63"/>
      <c r="CK14" s="63"/>
      <c r="CL14" s="63"/>
      <c r="CM14" s="63"/>
      <c r="CN14" s="63"/>
      <c r="CO14" s="63"/>
      <c r="CP14" s="63"/>
      <c r="CQ14" s="63"/>
      <c r="CR14" s="63"/>
      <c r="CS14" s="63"/>
      <c r="CT14" s="63"/>
      <c r="CU14" s="63"/>
      <c r="CV14" s="63"/>
      <c r="CW14" s="63"/>
      <c r="CX14" s="63"/>
      <c r="CY14" s="5"/>
      <c r="CZ14" s="28"/>
      <c r="DA14" s="9" t="s">
        <v>1398</v>
      </c>
      <c r="DB14" s="9" t="s">
        <v>1878</v>
      </c>
      <c r="DC14" s="8" t="s">
        <v>134</v>
      </c>
      <c r="DD14" s="8" t="s">
        <v>1581</v>
      </c>
      <c r="DE14" s="8" t="s">
        <v>1279</v>
      </c>
      <c r="DG14" s="8" t="s">
        <v>139</v>
      </c>
      <c r="DH14" s="8" t="s">
        <v>139</v>
      </c>
      <c r="DI14" s="8" t="s">
        <v>139</v>
      </c>
      <c r="DJ14" s="8" t="s">
        <v>1856</v>
      </c>
      <c r="DK14" s="9" t="b">
        <v>0</v>
      </c>
      <c r="DL14" s="9" t="b">
        <v>0</v>
      </c>
      <c r="DM14" s="9" t="b">
        <v>0</v>
      </c>
      <c r="DN14" s="9" t="b">
        <v>0</v>
      </c>
      <c r="DO14" s="9" t="b">
        <v>0</v>
      </c>
      <c r="DP14" s="9" t="b">
        <v>0</v>
      </c>
      <c r="DQ14" s="9" t="b">
        <v>0</v>
      </c>
      <c r="DR14" s="9" t="b">
        <v>0</v>
      </c>
      <c r="DS14" s="8" t="s">
        <v>142</v>
      </c>
      <c r="DT14" s="8" t="s">
        <v>1380</v>
      </c>
      <c r="DU14" s="8" t="s">
        <v>139</v>
      </c>
      <c r="DV14" s="35"/>
    </row>
    <row r="15" spans="1:126" s="9" customFormat="1" ht="30" customHeight="1">
      <c r="A15" s="62" t="s">
        <v>1879</v>
      </c>
      <c r="B15" s="63" t="s">
        <v>1858</v>
      </c>
      <c r="C15" s="63" t="s">
        <v>1859</v>
      </c>
      <c r="D15" s="63" t="s">
        <v>254</v>
      </c>
      <c r="E15" s="63" t="s">
        <v>254</v>
      </c>
      <c r="F15" s="63"/>
      <c r="G15" s="63"/>
      <c r="H15" s="63" t="s">
        <v>254</v>
      </c>
      <c r="I15" s="63" t="s">
        <v>254</v>
      </c>
      <c r="J15" s="63" t="s">
        <v>1860</v>
      </c>
      <c r="K15" s="63" t="s">
        <v>254</v>
      </c>
      <c r="L15" s="63" t="s">
        <v>254</v>
      </c>
      <c r="M15" s="63" t="s">
        <v>254</v>
      </c>
      <c r="N15" s="63"/>
      <c r="O15" s="63" t="s">
        <v>254</v>
      </c>
      <c r="P15" s="63" t="s">
        <v>1861</v>
      </c>
      <c r="Q15" s="63" t="s">
        <v>1862</v>
      </c>
      <c r="R15" s="63" t="s">
        <v>1863</v>
      </c>
      <c r="S15" s="63" t="s">
        <v>1864</v>
      </c>
      <c r="T15" s="63" t="s">
        <v>1865</v>
      </c>
      <c r="U15" s="63" t="s">
        <v>1866</v>
      </c>
      <c r="V15" s="63" t="s">
        <v>254</v>
      </c>
      <c r="W15" s="63" t="s">
        <v>1860</v>
      </c>
      <c r="X15" s="63" t="s">
        <v>254</v>
      </c>
      <c r="Y15" s="63" t="s">
        <v>254</v>
      </c>
      <c r="Z15" s="63" t="s">
        <v>254</v>
      </c>
      <c r="AA15" s="63" t="s">
        <v>1867</v>
      </c>
      <c r="AB15" s="63"/>
      <c r="AC15" s="63"/>
      <c r="AD15" s="63"/>
      <c r="AE15" s="63"/>
      <c r="AF15" s="63" t="e">
        <f>VLOOKUP(Table18911[[#This Row],[Information Asset Reference Number16]],livesite,1,FALSE)</f>
        <v>#N/A</v>
      </c>
      <c r="AG15" s="63" t="str">
        <f>MID(Table18911[[#This Row],[CLICK HERE TO GO TO FINAL CONTENT FOR CHECKING / EDITING]],14,FIND(".",Table18911[[#This Row],[CLICK HERE TO GO TO FINAL CONTENT FOR CHECKING / EDITING]])-14)</f>
        <v>National Registration National Health manual records for post 29</v>
      </c>
      <c r="AH15" s="63" t="str">
        <f>LEFT(Table18911[[#This Row],[CLICK HERE TO GO TO FINAL CONTENT FOR CHECKING / EDITING]],10)</f>
        <v>IAR0000083</v>
      </c>
      <c r="AI15" s="63" t="str">
        <f>VLOOKUP(Table18911[[#This Row],[Information Asset Reference Number]],ia,1,FALSE)</f>
        <v>IAR0000083</v>
      </c>
      <c r="AJ15" s="63">
        <f>VLOOKUP(Table18911[[#This Row],[Information Asset Reference Number]],ia,7,FALSE)</f>
        <v>1939</v>
      </c>
      <c r="AK15" s="63" t="str">
        <f>VLOOKUP(Table18911[[#This Row],[Information Asset Reference Number]],ia,10,FALSE)</f>
        <v>NBO and Demographics P0449/08</v>
      </c>
      <c r="AL15" s="63" t="str">
        <f>VLOOKUP(Table18911[[#This Row],[Information Asset Reference Number]],ia,11,FALSE)</f>
        <v>Stephen Smith ( STSM )</v>
      </c>
      <c r="AM15" s="63"/>
      <c r="AN15" s="63" t="b">
        <f>ISERROR(FIND("Direction",Table18911[[#This Row],[Legal basis for the processing]]))</f>
        <v>1</v>
      </c>
      <c r="AO15" s="63" t="b">
        <f>ISERROR(FIND("Act",Table18911[[#This Row],[Legal basis for the processing]]))</f>
        <v>1</v>
      </c>
      <c r="AP15" s="63" t="b">
        <f>ISERROR(FIND("Article",Table18911[[#This Row],[Legal basis for the processing]]))</f>
        <v>1</v>
      </c>
      <c r="AQ15" s="63"/>
      <c r="AR15"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5"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5"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5"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5"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5"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5"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5"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5" s="63">
        <f>COUNTIF(Table18911[[#This Row],[Right to be informed]:[profiling]],"FALSE")</f>
        <v>8</v>
      </c>
      <c r="BA15"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5" s="63"/>
      <c r="BC15" s="63"/>
      <c r="BD15" s="63" t="str">
        <f>Table18911[[#This Row],[Information Asset Title]]</f>
        <v>National Registration National Health manual records for post 29</v>
      </c>
      <c r="BE15" s="63" t="s">
        <v>1401</v>
      </c>
      <c r="BF15"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Digital1 Trevelyan SquareBoar LaneLeedsLS1 6AEData Protection Officer Catherine Nicholson</v>
      </c>
      <c r="BG15" s="63" t="str">
        <f>IF(Table18911[[#This Row],[Purpose for the processing]]="",Table18911[[#This Row],[Purpose for the processing3]],Table18911[[#This Row],[Purpose for the processing]])</f>
        <v>N/A</v>
      </c>
      <c r="BH15" s="63" t="str">
        <f>IF(Table18911[[#This Row],[Legal basis for the processing]]="",Table18911[[#This Row],[Legal basis for the processing4]],Table18911[[#This Row],[Legal basis for the processing]])</f>
        <v>N/A</v>
      </c>
      <c r="BI15" s="63"/>
      <c r="BJ15" s="63" t="str">
        <f>IF(Table18911[[#This Row],[Categories of personal data being processed]]="",Table18911[[#This Row],[Categories of personal data being processed5]],Table18911[[#This Row],[Categories of personal data being processed]])</f>
        <v>Demographic data</v>
      </c>
      <c r="BK15" s="63"/>
      <c r="BL15"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15" s="63" t="s">
        <v>139</v>
      </c>
      <c r="BN15" s="63" t="str">
        <f>IF(Table18911[[#This Row],[Recipients or categories of recipients of the personal data.]]="",Table18911[[#This Row],[Recipients or categories of recipients of the personal data.6]],Table18911[[#This Row],[Recipients or categories of recipients of the personal data.]])</f>
        <v>Used by National Back Office administrators, Internal Information Governance team, individuals and organisations involved in genealogy.</v>
      </c>
      <c r="BO15"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N/A</v>
      </c>
      <c r="BP15" s="63" t="b">
        <f>Table18911[[#This Row],[Right to be informed]]</f>
        <v>0</v>
      </c>
      <c r="BQ15" s="63" t="b">
        <f>Table18911[[#This Row],[Right of access]]</f>
        <v>0</v>
      </c>
      <c r="BR15" s="63" t="b">
        <f>Table18911[[#This Row],[Right to rectification]]</f>
        <v>0</v>
      </c>
      <c r="BS15" s="63" t="b">
        <f>Table18911[[#This Row],[Right to erasure]]</f>
        <v>0</v>
      </c>
      <c r="BT15" s="63" t="b">
        <f>Table18911[[#This Row],[Right to restrict processing]]</f>
        <v>0</v>
      </c>
      <c r="BU15" s="63" t="b">
        <f>Table18911[[#This Row],[Right to data portability]]</f>
        <v>0</v>
      </c>
      <c r="BV15" s="63" t="b">
        <f>Table18911[[#This Row],[Right to object]]</f>
        <v>0</v>
      </c>
      <c r="BW15" s="63" t="b">
        <f>Table18911[[#This Row],[profiling]]</f>
        <v>0</v>
      </c>
      <c r="BX15"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15" s="63" t="str">
        <f>IF(Table18911[[#This Row],[The source of the personal data.]]="",Table18911[[#This Row],[The source of the personal data.12]],Table18911[[#This Row],[The source of the personal data.]])</f>
        <v>N/A</v>
      </c>
      <c r="BZ15"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5" s="63"/>
      <c r="CB15" s="63"/>
      <c r="CC15" s="63"/>
      <c r="CD15" s="63"/>
      <c r="CE15" s="63"/>
      <c r="CF15" s="63"/>
      <c r="CG15" s="63"/>
      <c r="CH15" s="63"/>
      <c r="CI15" s="63"/>
      <c r="CJ15" s="63"/>
      <c r="CK15" s="63"/>
      <c r="CL15" s="63"/>
      <c r="CM15" s="63"/>
      <c r="CN15" s="63"/>
      <c r="CO15" s="63"/>
      <c r="CP15" s="63"/>
      <c r="CQ15" s="63"/>
      <c r="CR15" s="63"/>
      <c r="CS15" s="63"/>
      <c r="CT15" s="63"/>
      <c r="CU15" s="63"/>
      <c r="CV15" s="63"/>
      <c r="CW15" s="63"/>
      <c r="CX15" s="63"/>
      <c r="CY15" s="5"/>
      <c r="CZ15" s="28"/>
      <c r="DA15" s="9" t="s">
        <v>1401</v>
      </c>
      <c r="DB15" s="9" t="s">
        <v>1880</v>
      </c>
      <c r="DC15" s="8" t="s">
        <v>134</v>
      </c>
      <c r="DD15" s="8" t="s">
        <v>1581</v>
      </c>
      <c r="DE15" s="8" t="s">
        <v>1279</v>
      </c>
      <c r="DG15" s="8" t="s">
        <v>139</v>
      </c>
      <c r="DH15" s="8" t="s">
        <v>139</v>
      </c>
      <c r="DI15" s="8" t="s">
        <v>139</v>
      </c>
      <c r="DJ15" s="8" t="s">
        <v>1856</v>
      </c>
      <c r="DK15" s="9" t="b">
        <v>0</v>
      </c>
      <c r="DL15" s="9" t="b">
        <v>0</v>
      </c>
      <c r="DM15" s="9" t="b">
        <v>0</v>
      </c>
      <c r="DN15" s="9" t="b">
        <v>0</v>
      </c>
      <c r="DO15" s="9" t="b">
        <v>0</v>
      </c>
      <c r="DP15" s="9" t="b">
        <v>0</v>
      </c>
      <c r="DQ15" s="9" t="b">
        <v>0</v>
      </c>
      <c r="DR15" s="9" t="b">
        <v>0</v>
      </c>
      <c r="DS15" s="8" t="s">
        <v>142</v>
      </c>
      <c r="DT15" s="8" t="s">
        <v>1380</v>
      </c>
      <c r="DU15" s="8" t="s">
        <v>139</v>
      </c>
    </row>
    <row r="16" spans="1:126" s="9" customFormat="1" ht="30" customHeight="1">
      <c r="A16" s="62" t="s">
        <v>1881</v>
      </c>
      <c r="B16" s="63" t="s">
        <v>1858</v>
      </c>
      <c r="C16" s="63" t="s">
        <v>1859</v>
      </c>
      <c r="D16" s="63" t="s">
        <v>254</v>
      </c>
      <c r="E16" s="63" t="s">
        <v>254</v>
      </c>
      <c r="F16" s="63"/>
      <c r="G16" s="63"/>
      <c r="H16" s="63" t="s">
        <v>254</v>
      </c>
      <c r="I16" s="63" t="s">
        <v>254</v>
      </c>
      <c r="J16" s="63" t="s">
        <v>1860</v>
      </c>
      <c r="K16" s="63" t="s">
        <v>254</v>
      </c>
      <c r="L16" s="63" t="s">
        <v>254</v>
      </c>
      <c r="M16" s="63" t="s">
        <v>254</v>
      </c>
      <c r="N16" s="63"/>
      <c r="O16" s="63" t="s">
        <v>254</v>
      </c>
      <c r="P16" s="63" t="s">
        <v>1861</v>
      </c>
      <c r="Q16" s="63" t="s">
        <v>1862</v>
      </c>
      <c r="R16" s="63" t="s">
        <v>1863</v>
      </c>
      <c r="S16" s="63" t="s">
        <v>1864</v>
      </c>
      <c r="T16" s="63" t="s">
        <v>1865</v>
      </c>
      <c r="U16" s="63" t="s">
        <v>1866</v>
      </c>
      <c r="V16" s="63" t="s">
        <v>254</v>
      </c>
      <c r="W16" s="63" t="s">
        <v>1860</v>
      </c>
      <c r="X16" s="63" t="s">
        <v>254</v>
      </c>
      <c r="Y16" s="63" t="s">
        <v>254</v>
      </c>
      <c r="Z16" s="63" t="s">
        <v>254</v>
      </c>
      <c r="AA16" s="63" t="s">
        <v>1867</v>
      </c>
      <c r="AB16" s="63"/>
      <c r="AC16" s="63"/>
      <c r="AD16" s="63"/>
      <c r="AE16" s="63"/>
      <c r="AF16" s="63" t="e">
        <f>VLOOKUP(Table18911[[#This Row],[Information Asset Reference Number16]],livesite,1,FALSE)</f>
        <v>#N/A</v>
      </c>
      <c r="AG16" s="63" t="str">
        <f>MID(Table18911[[#This Row],[CLICK HERE TO GO TO FINAL CONTENT FOR CHECKING / EDITING]],14,FIND(".",Table18911[[#This Row],[CLICK HERE TO GO TO FINAL CONTENT FOR CHECKING / EDITING]])-14)</f>
        <v>National Registration Health manual records for Passenger Entrants 1939 - 1940</v>
      </c>
      <c r="AH16" s="63" t="str">
        <f>LEFT(Table18911[[#This Row],[CLICK HERE TO GO TO FINAL CONTENT FOR CHECKING / EDITING]],10)</f>
        <v>IAR0000084</v>
      </c>
      <c r="AI16" s="63" t="str">
        <f>VLOOKUP(Table18911[[#This Row],[Information Asset Reference Number]],ia,1,FALSE)</f>
        <v>IAR0000084</v>
      </c>
      <c r="AJ16" s="63">
        <f>VLOOKUP(Table18911[[#This Row],[Information Asset Reference Number]],ia,7,FALSE)</f>
        <v>1939</v>
      </c>
      <c r="AK16" s="63" t="str">
        <f>VLOOKUP(Table18911[[#This Row],[Information Asset Reference Number]],ia,10,FALSE)</f>
        <v>NBO and Demographics P0449/08</v>
      </c>
      <c r="AL16" s="63" t="str">
        <f>VLOOKUP(Table18911[[#This Row],[Information Asset Reference Number]],ia,11,FALSE)</f>
        <v>Stephen Smith ( STSM )</v>
      </c>
      <c r="AM16" s="63"/>
      <c r="AN16" s="63" t="b">
        <f>ISERROR(FIND("Direction",Table18911[[#This Row],[Legal basis for the processing]]))</f>
        <v>1</v>
      </c>
      <c r="AO16" s="63" t="b">
        <f>ISERROR(FIND("Act",Table18911[[#This Row],[Legal basis for the processing]]))</f>
        <v>1</v>
      </c>
      <c r="AP16" s="63" t="b">
        <f>ISERROR(FIND("Article",Table18911[[#This Row],[Legal basis for the processing]]))</f>
        <v>1</v>
      </c>
      <c r="AQ16" s="63"/>
      <c r="AR16"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6"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6"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6"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6"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6"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6"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6"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6" s="63">
        <f>COUNTIF(Table18911[[#This Row],[Right to be informed]:[profiling]],"FALSE")</f>
        <v>8</v>
      </c>
      <c r="BA16"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6" s="63"/>
      <c r="BC16" s="63"/>
      <c r="BD16" s="63" t="str">
        <f>Table18911[[#This Row],[Information Asset Title]]</f>
        <v>National Registration Health manual records for Passenger Entrants 1939 - 1940</v>
      </c>
      <c r="BE16" s="63" t="s">
        <v>1404</v>
      </c>
      <c r="BF16"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Digital1 Trevelyan SquareBoar LaneLeedsLS1 6AEData Protection Officer Catherine Nicholson</v>
      </c>
      <c r="BG16" s="63" t="str">
        <f>IF(Table18911[[#This Row],[Purpose for the processing]]="",Table18911[[#This Row],[Purpose for the processing3]],Table18911[[#This Row],[Purpose for the processing]])</f>
        <v>N/A</v>
      </c>
      <c r="BH16" s="63" t="str">
        <f>IF(Table18911[[#This Row],[Legal basis for the processing]]="",Table18911[[#This Row],[Legal basis for the processing4]],Table18911[[#This Row],[Legal basis for the processing]])</f>
        <v>N/A</v>
      </c>
      <c r="BI16" s="63"/>
      <c r="BJ16" s="63" t="str">
        <f>IF(Table18911[[#This Row],[Categories of personal data being processed]]="",Table18911[[#This Row],[Categories of personal data being processed5]],Table18911[[#This Row],[Categories of personal data being processed]])</f>
        <v>Demographic data</v>
      </c>
      <c r="BK16" s="63"/>
      <c r="BL16"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16" s="63" t="s">
        <v>139</v>
      </c>
      <c r="BN16" s="63" t="str">
        <f>IF(Table18911[[#This Row],[Recipients or categories of recipients of the personal data.]]="",Table18911[[#This Row],[Recipients or categories of recipients of the personal data.6]],Table18911[[#This Row],[Recipients or categories of recipients of the personal data.]])</f>
        <v>Used by National Back Office administrators, Internal Information Governance team, individuals and organisations involved in genealogy.</v>
      </c>
      <c r="BO16"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N/A</v>
      </c>
      <c r="BP16" s="63" t="b">
        <f>Table18911[[#This Row],[Right to be informed]]</f>
        <v>0</v>
      </c>
      <c r="BQ16" s="63" t="b">
        <f>Table18911[[#This Row],[Right of access]]</f>
        <v>0</v>
      </c>
      <c r="BR16" s="63" t="b">
        <f>Table18911[[#This Row],[Right to rectification]]</f>
        <v>0</v>
      </c>
      <c r="BS16" s="63" t="b">
        <f>Table18911[[#This Row],[Right to erasure]]</f>
        <v>0</v>
      </c>
      <c r="BT16" s="63" t="b">
        <f>Table18911[[#This Row],[Right to restrict processing]]</f>
        <v>0</v>
      </c>
      <c r="BU16" s="63" t="b">
        <f>Table18911[[#This Row],[Right to data portability]]</f>
        <v>0</v>
      </c>
      <c r="BV16" s="63" t="b">
        <f>Table18911[[#This Row],[Right to object]]</f>
        <v>0</v>
      </c>
      <c r="BW16" s="63" t="b">
        <f>Table18911[[#This Row],[profiling]]</f>
        <v>0</v>
      </c>
      <c r="BX16"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16" s="63" t="str">
        <f>IF(Table18911[[#This Row],[The source of the personal data.]]="",Table18911[[#This Row],[The source of the personal data.12]],Table18911[[#This Row],[The source of the personal data.]])</f>
        <v>N/A</v>
      </c>
      <c r="BZ16"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6" s="63"/>
      <c r="CB16" s="63"/>
      <c r="CC16" s="63"/>
      <c r="CD16" s="63"/>
      <c r="CE16" s="63"/>
      <c r="CF16" s="63"/>
      <c r="CG16" s="63"/>
      <c r="CH16" s="63"/>
      <c r="CI16" s="63"/>
      <c r="CJ16" s="63"/>
      <c r="CK16" s="63"/>
      <c r="CL16" s="63"/>
      <c r="CM16" s="63"/>
      <c r="CN16" s="63"/>
      <c r="CO16" s="63"/>
      <c r="CP16" s="63"/>
      <c r="CQ16" s="63"/>
      <c r="CR16" s="63"/>
      <c r="CS16" s="63"/>
      <c r="CT16" s="63"/>
      <c r="CU16" s="63"/>
      <c r="CV16" s="63"/>
      <c r="CW16" s="63"/>
      <c r="CX16" s="63"/>
      <c r="CY16" s="5"/>
      <c r="CZ16" s="28"/>
      <c r="DA16" s="9" t="s">
        <v>1404</v>
      </c>
      <c r="DB16" s="67" t="s">
        <v>1882</v>
      </c>
      <c r="DC16" s="8" t="s">
        <v>134</v>
      </c>
      <c r="DD16" s="8" t="s">
        <v>1581</v>
      </c>
      <c r="DE16" s="8" t="s">
        <v>1279</v>
      </c>
      <c r="DG16" s="8" t="s">
        <v>139</v>
      </c>
      <c r="DH16" s="8" t="s">
        <v>139</v>
      </c>
      <c r="DI16" s="8" t="s">
        <v>139</v>
      </c>
      <c r="DJ16" s="8" t="s">
        <v>1856</v>
      </c>
      <c r="DK16" s="9" t="b">
        <v>0</v>
      </c>
      <c r="DL16" s="9" t="b">
        <v>0</v>
      </c>
      <c r="DM16" s="9" t="b">
        <v>0</v>
      </c>
      <c r="DN16" s="9" t="b">
        <v>0</v>
      </c>
      <c r="DO16" s="9" t="b">
        <v>0</v>
      </c>
      <c r="DP16" s="9" t="b">
        <v>0</v>
      </c>
      <c r="DQ16" s="9" t="b">
        <v>0</v>
      </c>
      <c r="DR16" s="9" t="b">
        <v>0</v>
      </c>
      <c r="DS16" s="8" t="s">
        <v>142</v>
      </c>
      <c r="DT16" s="8" t="s">
        <v>1380</v>
      </c>
      <c r="DU16" s="8" t="s">
        <v>139</v>
      </c>
    </row>
    <row r="17" spans="1:126" s="9" customFormat="1" ht="30" customHeight="1">
      <c r="A17" s="62" t="s">
        <v>1883</v>
      </c>
      <c r="B17" s="63" t="s">
        <v>1858</v>
      </c>
      <c r="C17" s="63" t="s">
        <v>1859</v>
      </c>
      <c r="D17" s="63" t="s">
        <v>254</v>
      </c>
      <c r="E17" s="63" t="s">
        <v>254</v>
      </c>
      <c r="F17" s="63"/>
      <c r="G17" s="63"/>
      <c r="H17" s="63" t="s">
        <v>254</v>
      </c>
      <c r="I17" s="63" t="s">
        <v>254</v>
      </c>
      <c r="J17" s="63" t="s">
        <v>1860</v>
      </c>
      <c r="K17" s="63" t="s">
        <v>254</v>
      </c>
      <c r="L17" s="63" t="s">
        <v>254</v>
      </c>
      <c r="M17" s="63" t="s">
        <v>254</v>
      </c>
      <c r="N17" s="63"/>
      <c r="O17" s="63" t="s">
        <v>254</v>
      </c>
      <c r="P17" s="63" t="s">
        <v>1861</v>
      </c>
      <c r="Q17" s="63" t="s">
        <v>1862</v>
      </c>
      <c r="R17" s="63" t="s">
        <v>1863</v>
      </c>
      <c r="S17" s="63" t="s">
        <v>1864</v>
      </c>
      <c r="T17" s="63" t="s">
        <v>1865</v>
      </c>
      <c r="U17" s="63" t="s">
        <v>1866</v>
      </c>
      <c r="V17" s="63" t="s">
        <v>254</v>
      </c>
      <c r="W17" s="63" t="s">
        <v>1860</v>
      </c>
      <c r="X17" s="63" t="s">
        <v>254</v>
      </c>
      <c r="Y17" s="63" t="s">
        <v>254</v>
      </c>
      <c r="Z17" s="63" t="s">
        <v>254</v>
      </c>
      <c r="AA17" s="63" t="s">
        <v>1867</v>
      </c>
      <c r="AB17" s="63"/>
      <c r="AC17" s="63"/>
      <c r="AD17" s="63"/>
      <c r="AE17" s="63"/>
      <c r="AF17" s="63" t="e">
        <f>VLOOKUP(Table18911[[#This Row],[Information Asset Reference Number16]],livesite,1,FALSE)</f>
        <v>#N/A</v>
      </c>
      <c r="AG17" s="63" t="str">
        <f>MID(Table18911[[#This Row],[CLICK HERE TO GO TO FINAL CONTENT FOR CHECKING / EDITING]],14,FIND(".",Table18911[[#This Row],[CLICK HERE TO GO TO FINAL CONTENT FOR CHECKING / EDITING]])-14)</f>
        <v>National Registration Health manual records for persons entering England Wales from the Channel Islands - DoT</v>
      </c>
      <c r="AH17" s="63" t="str">
        <f>LEFT(Table18911[[#This Row],[CLICK HERE TO GO TO FINAL CONTENT FOR CHECKING / EDITING]],10)</f>
        <v>IAR0000085</v>
      </c>
      <c r="AI17" s="63" t="str">
        <f>VLOOKUP(Table18911[[#This Row],[Information Asset Reference Number]],ia,1,FALSE)</f>
        <v>IAR0000085</v>
      </c>
      <c r="AJ17" s="63">
        <f>VLOOKUP(Table18911[[#This Row],[Information Asset Reference Number]],ia,7,FALSE)</f>
        <v>1939</v>
      </c>
      <c r="AK17" s="63" t="str">
        <f>VLOOKUP(Table18911[[#This Row],[Information Asset Reference Number]],ia,10,FALSE)</f>
        <v>NBO and Demographics P0449/08</v>
      </c>
      <c r="AL17" s="63" t="str">
        <f>VLOOKUP(Table18911[[#This Row],[Information Asset Reference Number]],ia,11,FALSE)</f>
        <v>Stephen Smith ( STSM )</v>
      </c>
      <c r="AM17" s="63"/>
      <c r="AN17" s="63" t="b">
        <f>ISERROR(FIND("Direction",Table18911[[#This Row],[Legal basis for the processing]]))</f>
        <v>1</v>
      </c>
      <c r="AO17" s="63" t="b">
        <f>ISERROR(FIND("Act",Table18911[[#This Row],[Legal basis for the processing]]))</f>
        <v>1</v>
      </c>
      <c r="AP17" s="63" t="b">
        <f>ISERROR(FIND("Article",Table18911[[#This Row],[Legal basis for the processing]]))</f>
        <v>1</v>
      </c>
      <c r="AQ17" s="63"/>
      <c r="AR17"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7"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7"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7"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7"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7"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7"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7"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7" s="63">
        <f>COUNTIF(Table18911[[#This Row],[Right to be informed]:[profiling]],"FALSE")</f>
        <v>8</v>
      </c>
      <c r="BA17"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7" s="63"/>
      <c r="BC17" s="63"/>
      <c r="BD17" s="63" t="str">
        <f>Table18911[[#This Row],[Information Asset Title]]</f>
        <v>National Registration Health manual records for persons entering England Wales from the Channel Islands - DoT</v>
      </c>
      <c r="BE17" s="63" t="s">
        <v>1407</v>
      </c>
      <c r="BF17"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Digital1 Trevelyan SquareBoar LaneLeedsLS1 6AEData Protection Officer Catherine Nicholson</v>
      </c>
      <c r="BG17" s="63" t="str">
        <f>IF(Table18911[[#This Row],[Purpose for the processing]]="",Table18911[[#This Row],[Purpose for the processing3]],Table18911[[#This Row],[Purpose for the processing]])</f>
        <v>N/A</v>
      </c>
      <c r="BH17" s="63" t="str">
        <f>IF(Table18911[[#This Row],[Legal basis for the processing]]="",Table18911[[#This Row],[Legal basis for the processing4]],Table18911[[#This Row],[Legal basis for the processing]])</f>
        <v>N/A</v>
      </c>
      <c r="BI17" s="63"/>
      <c r="BJ17" s="63" t="str">
        <f>IF(Table18911[[#This Row],[Categories of personal data being processed]]="",Table18911[[#This Row],[Categories of personal data being processed5]],Table18911[[#This Row],[Categories of personal data being processed]])</f>
        <v>Demographic data</v>
      </c>
      <c r="BK17" s="63"/>
      <c r="BL17"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17" s="63" t="s">
        <v>139</v>
      </c>
      <c r="BN17" s="63" t="str">
        <f>IF(Table18911[[#This Row],[Recipients or categories of recipients of the personal data.]]="",Table18911[[#This Row],[Recipients or categories of recipients of the personal data.6]],Table18911[[#This Row],[Recipients or categories of recipients of the personal data.]])</f>
        <v>Used by National Back Office administrators, Internal Information Governance team, individuals and organisations involved in genealogy.</v>
      </c>
      <c r="BO17"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N/A</v>
      </c>
      <c r="BP17" s="63" t="b">
        <f>Table18911[[#This Row],[Right to be informed]]</f>
        <v>0</v>
      </c>
      <c r="BQ17" s="63" t="b">
        <f>Table18911[[#This Row],[Right of access]]</f>
        <v>0</v>
      </c>
      <c r="BR17" s="63" t="b">
        <f>Table18911[[#This Row],[Right to rectification]]</f>
        <v>0</v>
      </c>
      <c r="BS17" s="63" t="b">
        <f>Table18911[[#This Row],[Right to erasure]]</f>
        <v>0</v>
      </c>
      <c r="BT17" s="63" t="b">
        <f>Table18911[[#This Row],[Right to restrict processing]]</f>
        <v>0</v>
      </c>
      <c r="BU17" s="63" t="b">
        <f>Table18911[[#This Row],[Right to data portability]]</f>
        <v>0</v>
      </c>
      <c r="BV17" s="63" t="b">
        <f>Table18911[[#This Row],[Right to object]]</f>
        <v>0</v>
      </c>
      <c r="BW17" s="63" t="b">
        <f>Table18911[[#This Row],[profiling]]</f>
        <v>0</v>
      </c>
      <c r="BX17"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17" s="63" t="str">
        <f>IF(Table18911[[#This Row],[The source of the personal data.]]="",Table18911[[#This Row],[The source of the personal data.12]],Table18911[[#This Row],[The source of the personal data.]])</f>
        <v>N/A</v>
      </c>
      <c r="BZ17"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7" s="63"/>
      <c r="CB17" s="63"/>
      <c r="CC17" s="63"/>
      <c r="CD17" s="63"/>
      <c r="CE17" s="63"/>
      <c r="CF17" s="63"/>
      <c r="CG17" s="63"/>
      <c r="CH17" s="63"/>
      <c r="CI17" s="63"/>
      <c r="CJ17" s="63"/>
      <c r="CK17" s="63"/>
      <c r="CL17" s="63"/>
      <c r="CM17" s="63"/>
      <c r="CN17" s="63"/>
      <c r="CO17" s="63"/>
      <c r="CP17" s="63"/>
      <c r="CQ17" s="63"/>
      <c r="CR17" s="63"/>
      <c r="CS17" s="63"/>
      <c r="CT17" s="63"/>
      <c r="CU17" s="63"/>
      <c r="CV17" s="63"/>
      <c r="CW17" s="63"/>
      <c r="CX17" s="63"/>
      <c r="CY17" s="5"/>
      <c r="CZ17" s="28"/>
      <c r="DA17" s="9" t="s">
        <v>1407</v>
      </c>
      <c r="DB17" s="9" t="s">
        <v>1884</v>
      </c>
      <c r="DC17" s="8" t="s">
        <v>134</v>
      </c>
      <c r="DD17" s="8" t="s">
        <v>1581</v>
      </c>
      <c r="DE17" s="8" t="s">
        <v>1279</v>
      </c>
      <c r="DG17" s="8" t="s">
        <v>139</v>
      </c>
      <c r="DH17" s="8" t="s">
        <v>139</v>
      </c>
      <c r="DI17" s="8" t="s">
        <v>139</v>
      </c>
      <c r="DJ17" s="8" t="s">
        <v>1856</v>
      </c>
      <c r="DK17" s="9" t="b">
        <v>0</v>
      </c>
      <c r="DL17" s="9" t="b">
        <v>0</v>
      </c>
      <c r="DM17" s="9" t="b">
        <v>0</v>
      </c>
      <c r="DN17" s="9" t="b">
        <v>0</v>
      </c>
      <c r="DO17" s="9" t="b">
        <v>0</v>
      </c>
      <c r="DP17" s="9" t="b">
        <v>0</v>
      </c>
      <c r="DQ17" s="9" t="b">
        <v>0</v>
      </c>
      <c r="DR17" s="9" t="b">
        <v>0</v>
      </c>
      <c r="DS17" s="8" t="s">
        <v>142</v>
      </c>
      <c r="DT17" s="8" t="s">
        <v>1380</v>
      </c>
      <c r="DU17" s="8" t="s">
        <v>139</v>
      </c>
      <c r="DV17" s="35"/>
    </row>
    <row r="18" spans="1:126" s="9" customFormat="1" ht="30" customHeight="1">
      <c r="A18" s="62" t="s">
        <v>1885</v>
      </c>
      <c r="B18" s="63" t="s">
        <v>1858</v>
      </c>
      <c r="C18" s="63" t="s">
        <v>1859</v>
      </c>
      <c r="D18" s="63" t="s">
        <v>254</v>
      </c>
      <c r="E18" s="63" t="s">
        <v>254</v>
      </c>
      <c r="F18" s="63"/>
      <c r="G18" s="63"/>
      <c r="H18" s="63" t="s">
        <v>254</v>
      </c>
      <c r="I18" s="63" t="s">
        <v>254</v>
      </c>
      <c r="J18" s="63" t="s">
        <v>1860</v>
      </c>
      <c r="K18" s="63" t="s">
        <v>254</v>
      </c>
      <c r="L18" s="63" t="s">
        <v>254</v>
      </c>
      <c r="M18" s="63" t="s">
        <v>254</v>
      </c>
      <c r="N18" s="63"/>
      <c r="O18" s="63" t="s">
        <v>254</v>
      </c>
      <c r="P18" s="63" t="s">
        <v>1861</v>
      </c>
      <c r="Q18" s="63" t="s">
        <v>1862</v>
      </c>
      <c r="R18" s="63" t="s">
        <v>1863</v>
      </c>
      <c r="S18" s="63" t="s">
        <v>1864</v>
      </c>
      <c r="T18" s="63" t="s">
        <v>1865</v>
      </c>
      <c r="U18" s="63" t="s">
        <v>1866</v>
      </c>
      <c r="V18" s="63" t="s">
        <v>254</v>
      </c>
      <c r="W18" s="63" t="s">
        <v>1860</v>
      </c>
      <c r="X18" s="63" t="s">
        <v>254</v>
      </c>
      <c r="Y18" s="63" t="s">
        <v>254</v>
      </c>
      <c r="Z18" s="63" t="s">
        <v>254</v>
      </c>
      <c r="AA18" s="63" t="s">
        <v>1867</v>
      </c>
      <c r="AB18" s="63"/>
      <c r="AC18" s="63"/>
      <c r="AD18" s="63"/>
      <c r="AE18" s="63"/>
      <c r="AF18" s="63" t="e">
        <f>VLOOKUP(Table18911[[#This Row],[Information Asset Reference Number16]],livesite,1,FALSE)</f>
        <v>#N/A</v>
      </c>
      <c r="AG18" s="63" t="str">
        <f>MID(Table18911[[#This Row],[CLICK HERE TO GO TO FINAL CONTENT FOR CHECKING / EDITING]],14,FIND(".",Table18911[[#This Row],[CLICK HERE TO GO TO FINAL CONTENT FOR CHECKING / EDITING]])-14)</f>
        <v>National Registration National Health manual records for War Refugees</v>
      </c>
      <c r="AH18" s="63" t="str">
        <f>LEFT(Table18911[[#This Row],[CLICK HERE TO GO TO FINAL CONTENT FOR CHECKING / EDITING]],10)</f>
        <v>IAR0000086</v>
      </c>
      <c r="AI18" s="63" t="str">
        <f>VLOOKUP(Table18911[[#This Row],[Information Asset Reference Number]],ia,1,FALSE)</f>
        <v>IAR0000086</v>
      </c>
      <c r="AJ18" s="63">
        <f>VLOOKUP(Table18911[[#This Row],[Information Asset Reference Number]],ia,7,FALSE)</f>
        <v>1939</v>
      </c>
      <c r="AK18" s="63" t="str">
        <f>VLOOKUP(Table18911[[#This Row],[Information Asset Reference Number]],ia,10,FALSE)</f>
        <v>NBO and Demographics P0449/08</v>
      </c>
      <c r="AL18" s="63" t="str">
        <f>VLOOKUP(Table18911[[#This Row],[Information Asset Reference Number]],ia,11,FALSE)</f>
        <v>Stephen Smith ( STSM )</v>
      </c>
      <c r="AM18" s="63"/>
      <c r="AN18" s="63" t="b">
        <f>ISERROR(FIND("Direction",Table18911[[#This Row],[Legal basis for the processing]]))</f>
        <v>1</v>
      </c>
      <c r="AO18" s="63" t="b">
        <f>ISERROR(FIND("Act",Table18911[[#This Row],[Legal basis for the processing]]))</f>
        <v>1</v>
      </c>
      <c r="AP18" s="63" t="b">
        <f>ISERROR(FIND("Article",Table18911[[#This Row],[Legal basis for the processing]]))</f>
        <v>1</v>
      </c>
      <c r="AQ18" s="63"/>
      <c r="AR18"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8"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8"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8"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8"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8"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8"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8"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8" s="63">
        <f>COUNTIF(Table18911[[#This Row],[Right to be informed]:[profiling]],"FALSE")</f>
        <v>8</v>
      </c>
      <c r="BA18"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8" s="63"/>
      <c r="BC18" s="63"/>
      <c r="BD18" s="63" t="str">
        <f>Table18911[[#This Row],[Information Asset Title]]</f>
        <v>National Registration National Health manual records for War Refugees</v>
      </c>
      <c r="BE18" s="63" t="s">
        <v>1410</v>
      </c>
      <c r="BF18"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Digital1 Trevelyan SquareBoar LaneLeedsLS1 6AEData Protection Officer Catherine Nicholson</v>
      </c>
      <c r="BG18" s="63" t="str">
        <f>IF(Table18911[[#This Row],[Purpose for the processing]]="",Table18911[[#This Row],[Purpose for the processing3]],Table18911[[#This Row],[Purpose for the processing]])</f>
        <v>N/A</v>
      </c>
      <c r="BH18" s="63" t="str">
        <f>IF(Table18911[[#This Row],[Legal basis for the processing]]="",Table18911[[#This Row],[Legal basis for the processing4]],Table18911[[#This Row],[Legal basis for the processing]])</f>
        <v>N/A</v>
      </c>
      <c r="BI18" s="63"/>
      <c r="BJ18" s="63" t="str">
        <f>IF(Table18911[[#This Row],[Categories of personal data being processed]]="",Table18911[[#This Row],[Categories of personal data being processed5]],Table18911[[#This Row],[Categories of personal data being processed]])</f>
        <v>Demographic data</v>
      </c>
      <c r="BK18" s="63"/>
      <c r="BL18"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18" s="63" t="s">
        <v>139</v>
      </c>
      <c r="BN18" s="63" t="str">
        <f>IF(Table18911[[#This Row],[Recipients or categories of recipients of the personal data.]]="",Table18911[[#This Row],[Recipients or categories of recipients of the personal data.6]],Table18911[[#This Row],[Recipients or categories of recipients of the personal data.]])</f>
        <v>Used by National Back Office administrators, Internal Information Governance team, individuals and organisations involved in genealogy.</v>
      </c>
      <c r="BO18"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N/A</v>
      </c>
      <c r="BP18" s="63" t="b">
        <f>Table18911[[#This Row],[Right to be informed]]</f>
        <v>0</v>
      </c>
      <c r="BQ18" s="63" t="b">
        <f>Table18911[[#This Row],[Right of access]]</f>
        <v>0</v>
      </c>
      <c r="BR18" s="63" t="b">
        <f>Table18911[[#This Row],[Right to rectification]]</f>
        <v>0</v>
      </c>
      <c r="BS18" s="63" t="b">
        <f>Table18911[[#This Row],[Right to erasure]]</f>
        <v>0</v>
      </c>
      <c r="BT18" s="63" t="b">
        <f>Table18911[[#This Row],[Right to restrict processing]]</f>
        <v>0</v>
      </c>
      <c r="BU18" s="63" t="b">
        <f>Table18911[[#This Row],[Right to data portability]]</f>
        <v>0</v>
      </c>
      <c r="BV18" s="63" t="b">
        <f>Table18911[[#This Row],[Right to object]]</f>
        <v>0</v>
      </c>
      <c r="BW18" s="63" t="b">
        <f>Table18911[[#This Row],[profiling]]</f>
        <v>0</v>
      </c>
      <c r="BX18"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18" s="63" t="str">
        <f>IF(Table18911[[#This Row],[The source of the personal data.]]="",Table18911[[#This Row],[The source of the personal data.12]],Table18911[[#This Row],[The source of the personal data.]])</f>
        <v>N/A</v>
      </c>
      <c r="BZ18"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8" s="63"/>
      <c r="CB18" s="63"/>
      <c r="CC18" s="63"/>
      <c r="CD18" s="63"/>
      <c r="CE18" s="63"/>
      <c r="CF18" s="63"/>
      <c r="CG18" s="63"/>
      <c r="CH18" s="63"/>
      <c r="CI18" s="63"/>
      <c r="CJ18" s="63"/>
      <c r="CK18" s="63"/>
      <c r="CL18" s="63"/>
      <c r="CM18" s="63"/>
      <c r="CN18" s="63"/>
      <c r="CO18" s="63"/>
      <c r="CP18" s="63"/>
      <c r="CQ18" s="63"/>
      <c r="CR18" s="63"/>
      <c r="CS18" s="63"/>
      <c r="CT18" s="63"/>
      <c r="CU18" s="63"/>
      <c r="CV18" s="63"/>
      <c r="CW18" s="63"/>
      <c r="CX18" s="63"/>
      <c r="CY18" s="5"/>
      <c r="CZ18" s="28"/>
      <c r="DA18" s="9" t="s">
        <v>1410</v>
      </c>
      <c r="DB18" s="9" t="s">
        <v>1886</v>
      </c>
      <c r="DC18" s="8" t="s">
        <v>134</v>
      </c>
      <c r="DD18" s="8" t="s">
        <v>1581</v>
      </c>
      <c r="DE18" s="8" t="s">
        <v>1279</v>
      </c>
      <c r="DG18" s="8" t="s">
        <v>139</v>
      </c>
      <c r="DH18" s="8" t="s">
        <v>139</v>
      </c>
      <c r="DI18" s="8" t="s">
        <v>139</v>
      </c>
      <c r="DJ18" s="8" t="s">
        <v>1856</v>
      </c>
      <c r="DK18" s="9" t="b">
        <v>0</v>
      </c>
      <c r="DL18" s="9" t="b">
        <v>0</v>
      </c>
      <c r="DM18" s="9" t="b">
        <v>0</v>
      </c>
      <c r="DN18" s="9" t="b">
        <v>0</v>
      </c>
      <c r="DO18" s="9" t="b">
        <v>0</v>
      </c>
      <c r="DP18" s="9" t="b">
        <v>0</v>
      </c>
      <c r="DQ18" s="9" t="b">
        <v>0</v>
      </c>
      <c r="DR18" s="9" t="b">
        <v>0</v>
      </c>
      <c r="DS18" s="8" t="s">
        <v>142</v>
      </c>
      <c r="DT18" s="8" t="s">
        <v>1380</v>
      </c>
      <c r="DU18" s="8" t="s">
        <v>139</v>
      </c>
      <c r="DV18" s="35"/>
    </row>
    <row r="19" spans="1:126" s="9" customFormat="1" ht="30" hidden="1" customHeight="1">
      <c r="A19" s="62" t="s">
        <v>1887</v>
      </c>
      <c r="B19" s="62"/>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t="e">
        <f>VLOOKUP(Table18911[[#This Row],[Information Asset Reference Number16]],livesite,1,FALSE)</f>
        <v>#N/A</v>
      </c>
      <c r="AG19" s="63" t="str">
        <f>MID(Table18911[[#This Row],[CLICK HERE TO GO TO FINAL CONTENT FOR CHECKING / EDITING]],14,FIND(".",Table18911[[#This Row],[CLICK HERE TO GO TO FINAL CONTENT FOR CHECKING / EDITING]])-14)</f>
        <v>ternity Services Data Set Transparancy Checklist</v>
      </c>
      <c r="AH19" s="63" t="str">
        <f>LEFT(Table18911[[#This Row],[CLICK HERE TO GO TO FINAL CONTENT FOR CHECKING / EDITING]],10)</f>
        <v>IAR0000119</v>
      </c>
      <c r="AI19" s="63" t="str">
        <f>VLOOKUP(Table18911[[#This Row],[Information Asset Reference Number]],ia,1,FALSE)</f>
        <v>IAR0000119</v>
      </c>
      <c r="AJ19" s="63">
        <f>VLOOKUP(Table18911[[#This Row],[Information Asset Reference Number]],ia,7,FALSE)</f>
        <v>42156</v>
      </c>
      <c r="AK19" s="63" t="str">
        <f>VLOOKUP(Table18911[[#This Row],[Information Asset Reference Number]],ia,10,FALSE)</f>
        <v>MSDS Services P0554/01</v>
      </c>
      <c r="AL19" s="63" t="str">
        <f>VLOOKUP(Table18911[[#This Row],[Information Asset Reference Number]],ia,11,FALSE)</f>
        <v>Katharine Robbins ( KARO1 )</v>
      </c>
      <c r="AM19" s="63"/>
      <c r="AN19" s="63" t="b">
        <f>ISERROR(FIND("Direction",Table18911[[#This Row],[Legal basis for the processing]]))</f>
        <v>1</v>
      </c>
      <c r="AO19" s="63" t="b">
        <f>ISERROR(FIND("Act",Table18911[[#This Row],[Legal basis for the processing]]))</f>
        <v>1</v>
      </c>
      <c r="AP19" s="63" t="b">
        <f>ISERROR(FIND("Article",Table18911[[#This Row],[Legal basis for the processing]]))</f>
        <v>1</v>
      </c>
      <c r="AQ19" s="63"/>
      <c r="AR19"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9"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9"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9"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9"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9"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9"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9"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9" s="63">
        <f>COUNTIF(Table18911[[#This Row],[Right to be informed]:[profiling]],"FALSE")</f>
        <v>8</v>
      </c>
      <c r="BA19"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9" s="63"/>
      <c r="BC19" s="63"/>
      <c r="BD19" s="63" t="str">
        <f>Table18911[[#This Row],[Information Asset Title]]</f>
        <v>ternity Services Data Set Transparancy Checklist</v>
      </c>
      <c r="BE19" s="63" t="s">
        <v>1888</v>
      </c>
      <c r="BF19" s="63">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0</v>
      </c>
      <c r="BG19" s="63">
        <f>IF(Table18911[[#This Row],[Purpose for the processing]]="",Table18911[[#This Row],[Purpose for the processing3]],Table18911[[#This Row],[Purpose for the processing]])</f>
        <v>0</v>
      </c>
      <c r="BH19" s="63">
        <f>IF(Table18911[[#This Row],[Legal basis for the processing]]="",Table18911[[#This Row],[Legal basis for the processing4]],Table18911[[#This Row],[Legal basis for the processing]])</f>
        <v>0</v>
      </c>
      <c r="BI19" s="63"/>
      <c r="BJ19" s="63">
        <f>IF(Table18911[[#This Row],[Categories of personal data being processed]]="",Table18911[[#This Row],[Categories of personal data being processed5]],Table18911[[#This Row],[Categories of personal data being processed]])</f>
        <v>0</v>
      </c>
      <c r="BK19" s="63"/>
      <c r="BL19" s="63">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0</v>
      </c>
      <c r="BM19" s="63" t="s">
        <v>139</v>
      </c>
      <c r="BN19" s="63">
        <f>IF(Table18911[[#This Row],[Recipients or categories of recipients of the personal data.]]="",Table18911[[#This Row],[Recipients or categories of recipients of the personal data.6]],Table18911[[#This Row],[Recipients or categories of recipients of the personal data.]])</f>
        <v>0</v>
      </c>
      <c r="BO19" s="63">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0</v>
      </c>
      <c r="BP19" s="63" t="b">
        <f>Table18911[[#This Row],[Right to be informed]]</f>
        <v>0</v>
      </c>
      <c r="BQ19" s="63" t="b">
        <f>Table18911[[#This Row],[Right of access]]</f>
        <v>0</v>
      </c>
      <c r="BR19" s="63" t="b">
        <f>Table18911[[#This Row],[Right to rectification]]</f>
        <v>0</v>
      </c>
      <c r="BS19" s="63" t="b">
        <f>Table18911[[#This Row],[Right to erasure]]</f>
        <v>0</v>
      </c>
      <c r="BT19" s="63" t="b">
        <f>Table18911[[#This Row],[Right to restrict processing]]</f>
        <v>0</v>
      </c>
      <c r="BU19" s="63" t="b">
        <f>Table18911[[#This Row],[Right to data portability]]</f>
        <v>0</v>
      </c>
      <c r="BV19" s="63" t="b">
        <f>Table18911[[#This Row],[Right to object]]</f>
        <v>0</v>
      </c>
      <c r="BW19" s="63" t="b">
        <f>Table18911[[#This Row],[profiling]]</f>
        <v>0</v>
      </c>
      <c r="BX19" s="63">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0</v>
      </c>
      <c r="BY19" s="63">
        <f>IF(Table18911[[#This Row],[The source of the personal data.]]="",Table18911[[#This Row],[The source of the personal data.12]],Table18911[[#This Row],[The source of the personal data.]])</f>
        <v>0</v>
      </c>
      <c r="BZ19" s="63">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0</v>
      </c>
      <c r="CA19" s="63"/>
      <c r="CB19" s="63"/>
      <c r="CC19" s="63"/>
      <c r="CD19" s="63"/>
      <c r="CE19" s="63"/>
      <c r="CF19" s="63"/>
      <c r="CG19" s="63"/>
      <c r="CH19" s="63"/>
      <c r="CI19" s="63"/>
      <c r="CJ19" s="63"/>
      <c r="CK19" s="63"/>
      <c r="CL19" s="63"/>
      <c r="CM19" s="63"/>
      <c r="CN19" s="63"/>
      <c r="CO19" s="63"/>
      <c r="CP19" s="63"/>
      <c r="CQ19" s="63"/>
      <c r="CR19" s="63"/>
      <c r="CS19" s="63"/>
      <c r="CT19" s="63"/>
      <c r="CU19" s="63"/>
      <c r="CV19" s="63"/>
      <c r="CW19" s="63"/>
      <c r="CX19" s="63"/>
      <c r="CY19" s="5"/>
      <c r="CZ19" s="28" t="s">
        <v>1889</v>
      </c>
      <c r="DA19" s="9" t="s">
        <v>1888</v>
      </c>
      <c r="DB19" s="9" t="s">
        <v>1890</v>
      </c>
      <c r="DV19" s="35"/>
    </row>
    <row r="20" spans="1:126" s="9" customFormat="1" ht="30" hidden="1" customHeight="1">
      <c r="A20" s="62" t="s">
        <v>1891</v>
      </c>
      <c r="B20" s="62"/>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t="e">
        <f>VLOOKUP(Table18911[[#This Row],[Information Asset Reference Number16]],livesite,1,FALSE)</f>
        <v>#N/A</v>
      </c>
      <c r="AG20" s="63" t="str">
        <f>MID(Table18911[[#This Row],[CLICK HERE TO GO TO FINAL CONTENT FOR CHECKING / EDITING]],14,FIND(".",Table18911[[#This Row],[CLICK HERE TO GO TO FINAL CONTENT FOR CHECKING / EDITING]])-14)</f>
        <v>ildren and Young People's Health Services Data Set Transparancy Checklist</v>
      </c>
      <c r="AH20" s="63" t="str">
        <f>LEFT(Table18911[[#This Row],[CLICK HERE TO GO TO FINAL CONTENT FOR CHECKING / EDITING]],10)</f>
        <v>IAR0000120</v>
      </c>
      <c r="AI20" s="63" t="str">
        <f>VLOOKUP(Table18911[[#This Row],[Information Asset Reference Number]],ia,1,FALSE)</f>
        <v>IAR0000120</v>
      </c>
      <c r="AJ20" s="63">
        <f>VLOOKUP(Table18911[[#This Row],[Information Asset Reference Number]],ia,7,FALSE)</f>
        <v>42292</v>
      </c>
      <c r="AK20" s="63" t="str">
        <f>VLOOKUP(Table18911[[#This Row],[Information Asset Reference Number]],ia,10,FALSE)</f>
        <v>Comm Children and Young Peoples Health Services Data Set P0554/02</v>
      </c>
      <c r="AL20" s="63" t="str">
        <f>VLOOKUP(Table18911[[#This Row],[Information Asset Reference Number]],ia,11,FALSE)</f>
        <v>Katharine Robbins ( KARO1 )</v>
      </c>
      <c r="AM20" s="63"/>
      <c r="AN20" s="63" t="b">
        <f>ISERROR(FIND("Direction",Table18911[[#This Row],[Legal basis for the processing]]))</f>
        <v>1</v>
      </c>
      <c r="AO20" s="63" t="b">
        <f>ISERROR(FIND("Act",Table18911[[#This Row],[Legal basis for the processing]]))</f>
        <v>1</v>
      </c>
      <c r="AP20" s="63" t="b">
        <f>ISERROR(FIND("Article",Table18911[[#This Row],[Legal basis for the processing]]))</f>
        <v>1</v>
      </c>
      <c r="AQ20" s="63"/>
      <c r="AR20"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20"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20"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20"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20"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20"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0"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0"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0" s="63">
        <f>COUNTIF(Table18911[[#This Row],[Right to be informed]:[profiling]],"FALSE")</f>
        <v>8</v>
      </c>
      <c r="BA20"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20" s="63"/>
      <c r="BC20" s="63"/>
      <c r="BD20" s="63" t="str">
        <f>Table18911[[#This Row],[Information Asset Title]]</f>
        <v>ildren and Young People's Health Services Data Set Transparancy Checklist</v>
      </c>
      <c r="BE20" s="63" t="s">
        <v>1892</v>
      </c>
      <c r="BF20" s="63">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0</v>
      </c>
      <c r="BG20" s="63">
        <f>IF(Table18911[[#This Row],[Purpose for the processing]]="",Table18911[[#This Row],[Purpose for the processing3]],Table18911[[#This Row],[Purpose for the processing]])</f>
        <v>0</v>
      </c>
      <c r="BH20" s="63">
        <f>IF(Table18911[[#This Row],[Legal basis for the processing]]="",Table18911[[#This Row],[Legal basis for the processing4]],Table18911[[#This Row],[Legal basis for the processing]])</f>
        <v>0</v>
      </c>
      <c r="BI20" s="63"/>
      <c r="BJ20" s="63">
        <f>IF(Table18911[[#This Row],[Categories of personal data being processed]]="",Table18911[[#This Row],[Categories of personal data being processed5]],Table18911[[#This Row],[Categories of personal data being processed]])</f>
        <v>0</v>
      </c>
      <c r="BK20" s="63"/>
      <c r="BL20" s="63">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0</v>
      </c>
      <c r="BM20" s="63" t="s">
        <v>139</v>
      </c>
      <c r="BN20" s="63">
        <f>IF(Table18911[[#This Row],[Recipients or categories of recipients of the personal data.]]="",Table18911[[#This Row],[Recipients or categories of recipients of the personal data.6]],Table18911[[#This Row],[Recipients or categories of recipients of the personal data.]])</f>
        <v>0</v>
      </c>
      <c r="BO20" s="63">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0</v>
      </c>
      <c r="BP20" s="63" t="b">
        <f>Table18911[[#This Row],[Right to be informed]]</f>
        <v>0</v>
      </c>
      <c r="BQ20" s="63" t="b">
        <f>Table18911[[#This Row],[Right of access]]</f>
        <v>0</v>
      </c>
      <c r="BR20" s="63" t="b">
        <f>Table18911[[#This Row],[Right to rectification]]</f>
        <v>0</v>
      </c>
      <c r="BS20" s="63" t="b">
        <f>Table18911[[#This Row],[Right to erasure]]</f>
        <v>0</v>
      </c>
      <c r="BT20" s="63" t="b">
        <f>Table18911[[#This Row],[Right to restrict processing]]</f>
        <v>0</v>
      </c>
      <c r="BU20" s="63" t="b">
        <f>Table18911[[#This Row],[Right to data portability]]</f>
        <v>0</v>
      </c>
      <c r="BV20" s="63" t="b">
        <f>Table18911[[#This Row],[Right to object]]</f>
        <v>0</v>
      </c>
      <c r="BW20" s="63" t="b">
        <f>Table18911[[#This Row],[profiling]]</f>
        <v>0</v>
      </c>
      <c r="BX20" s="63">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0</v>
      </c>
      <c r="BY20" s="63">
        <f>IF(Table18911[[#This Row],[The source of the personal data.]]="",Table18911[[#This Row],[The source of the personal data.12]],Table18911[[#This Row],[The source of the personal data.]])</f>
        <v>0</v>
      </c>
      <c r="BZ20" s="63">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0</v>
      </c>
      <c r="CA20" s="63"/>
      <c r="CB20" s="63"/>
      <c r="CC20" s="63"/>
      <c r="CD20" s="63"/>
      <c r="CE20" s="63"/>
      <c r="CF20" s="63"/>
      <c r="CG20" s="63"/>
      <c r="CH20" s="63"/>
      <c r="CI20" s="63"/>
      <c r="CJ20" s="63"/>
      <c r="CK20" s="63"/>
      <c r="CL20" s="63"/>
      <c r="CM20" s="63"/>
      <c r="CN20" s="63"/>
      <c r="CO20" s="63"/>
      <c r="CP20" s="63"/>
      <c r="CQ20" s="63"/>
      <c r="CR20" s="63"/>
      <c r="CS20" s="63"/>
      <c r="CT20" s="63"/>
      <c r="CU20" s="63"/>
      <c r="CV20" s="63"/>
      <c r="CW20" s="63"/>
      <c r="CX20" s="63"/>
      <c r="CY20" s="6"/>
      <c r="CZ20" s="28" t="s">
        <v>1889</v>
      </c>
      <c r="DA20" s="9" t="s">
        <v>1892</v>
      </c>
      <c r="DB20" s="9" t="s">
        <v>1893</v>
      </c>
      <c r="DV20" s="35"/>
    </row>
    <row r="21" spans="1:126" s="9" customFormat="1" ht="30" hidden="1" customHeight="1">
      <c r="A21" s="62" t="s">
        <v>1894</v>
      </c>
      <c r="B21" s="62"/>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t="e">
        <f>VLOOKUP(Table18911[[#This Row],[Information Asset Reference Number16]],livesite,1,FALSE)</f>
        <v>#N/A</v>
      </c>
      <c r="AG21" s="63" t="str">
        <f>MID(Table18911[[#This Row],[CLICK HERE TO GO TO FINAL CONTENT FOR CHECKING / EDITING]],14,FIND(".",Table18911[[#This Row],[CLICK HERE TO GO TO FINAL CONTENT FOR CHECKING / EDITING]])-14)</f>
        <v>mmunity Services Data Set  Transparancy Checklist</v>
      </c>
      <c r="AH21" s="63" t="str">
        <f>LEFT(Table18911[[#This Row],[CLICK HERE TO GO TO FINAL CONTENT FOR CHECKING / EDITING]],10)</f>
        <v>IAR0000121</v>
      </c>
      <c r="AI21" s="63" t="str">
        <f>VLOOKUP(Table18911[[#This Row],[Information Asset Reference Number]],ia,1,FALSE)</f>
        <v>IAR0000121</v>
      </c>
      <c r="AJ21" s="63">
        <f>VLOOKUP(Table18911[[#This Row],[Information Asset Reference Number]],ia,7,FALSE)</f>
        <v>43052</v>
      </c>
      <c r="AK21" s="63" t="str">
        <f>VLOOKUP(Table18911[[#This Row],[Information Asset Reference Number]],ia,10,FALSE)</f>
        <v>Comm Children and Young Peoples Health Services Data Set P0554/02</v>
      </c>
      <c r="AL21" s="63" t="str">
        <f>VLOOKUP(Table18911[[#This Row],[Information Asset Reference Number]],ia,11,FALSE)</f>
        <v>Katharine Robbins ( KARO1 )</v>
      </c>
      <c r="AM21" s="63"/>
      <c r="AN21" s="63" t="b">
        <f>ISERROR(FIND("Direction",Table18911[[#This Row],[Legal basis for the processing]]))</f>
        <v>1</v>
      </c>
      <c r="AO21" s="63" t="b">
        <f>ISERROR(FIND("Act",Table18911[[#This Row],[Legal basis for the processing]]))</f>
        <v>1</v>
      </c>
      <c r="AP21" s="63" t="b">
        <f>ISERROR(FIND("Article",Table18911[[#This Row],[Legal basis for the processing]]))</f>
        <v>1</v>
      </c>
      <c r="AQ21" s="63"/>
      <c r="AR21"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21"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21"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21"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21"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21"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1"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1"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1" s="63">
        <f>COUNTIF(Table18911[[#This Row],[Right to be informed]:[profiling]],"FALSE")</f>
        <v>8</v>
      </c>
      <c r="BA21"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21" s="63"/>
      <c r="BC21" s="63"/>
      <c r="BD21" s="63" t="str">
        <f>Table18911[[#This Row],[Information Asset Title]]</f>
        <v>mmunity Services Data Set  Transparancy Checklist</v>
      </c>
      <c r="BE21" s="63" t="s">
        <v>1895</v>
      </c>
      <c r="BF21" s="63">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0</v>
      </c>
      <c r="BG21" s="63">
        <f>IF(Table18911[[#This Row],[Purpose for the processing]]="",Table18911[[#This Row],[Purpose for the processing3]],Table18911[[#This Row],[Purpose for the processing]])</f>
        <v>0</v>
      </c>
      <c r="BH21" s="63">
        <f>IF(Table18911[[#This Row],[Legal basis for the processing]]="",Table18911[[#This Row],[Legal basis for the processing4]],Table18911[[#This Row],[Legal basis for the processing]])</f>
        <v>0</v>
      </c>
      <c r="BI21" s="63"/>
      <c r="BJ21" s="63">
        <f>IF(Table18911[[#This Row],[Categories of personal data being processed]]="",Table18911[[#This Row],[Categories of personal data being processed5]],Table18911[[#This Row],[Categories of personal data being processed]])</f>
        <v>0</v>
      </c>
      <c r="BK21" s="63"/>
      <c r="BL21" s="63">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0</v>
      </c>
      <c r="BM21" s="63" t="s">
        <v>139</v>
      </c>
      <c r="BN21" s="63">
        <f>IF(Table18911[[#This Row],[Recipients or categories of recipients of the personal data.]]="",Table18911[[#This Row],[Recipients or categories of recipients of the personal data.6]],Table18911[[#This Row],[Recipients or categories of recipients of the personal data.]])</f>
        <v>0</v>
      </c>
      <c r="BO21" s="63">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0</v>
      </c>
      <c r="BP21" s="63" t="b">
        <f>Table18911[[#This Row],[Right to be informed]]</f>
        <v>0</v>
      </c>
      <c r="BQ21" s="63" t="b">
        <f>Table18911[[#This Row],[Right of access]]</f>
        <v>0</v>
      </c>
      <c r="BR21" s="63" t="b">
        <f>Table18911[[#This Row],[Right to rectification]]</f>
        <v>0</v>
      </c>
      <c r="BS21" s="63" t="b">
        <f>Table18911[[#This Row],[Right to erasure]]</f>
        <v>0</v>
      </c>
      <c r="BT21" s="63" t="b">
        <f>Table18911[[#This Row],[Right to restrict processing]]</f>
        <v>0</v>
      </c>
      <c r="BU21" s="63" t="b">
        <f>Table18911[[#This Row],[Right to data portability]]</f>
        <v>0</v>
      </c>
      <c r="BV21" s="63" t="b">
        <f>Table18911[[#This Row],[Right to object]]</f>
        <v>0</v>
      </c>
      <c r="BW21" s="63" t="b">
        <f>Table18911[[#This Row],[profiling]]</f>
        <v>0</v>
      </c>
      <c r="BX21" s="63">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0</v>
      </c>
      <c r="BY21" s="63">
        <f>IF(Table18911[[#This Row],[The source of the personal data.]]="",Table18911[[#This Row],[The source of the personal data.12]],Table18911[[#This Row],[The source of the personal data.]])</f>
        <v>0</v>
      </c>
      <c r="BZ21" s="63">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0</v>
      </c>
      <c r="CA21" s="63"/>
      <c r="CB21" s="63"/>
      <c r="CC21" s="63"/>
      <c r="CD21" s="63"/>
      <c r="CE21" s="63"/>
      <c r="CF21" s="63"/>
      <c r="CG21" s="63"/>
      <c r="CH21" s="63"/>
      <c r="CI21" s="63"/>
      <c r="CJ21" s="63"/>
      <c r="CK21" s="63"/>
      <c r="CL21" s="63"/>
      <c r="CM21" s="63"/>
      <c r="CN21" s="63"/>
      <c r="CO21" s="63"/>
      <c r="CP21" s="63"/>
      <c r="CQ21" s="63"/>
      <c r="CR21" s="63"/>
      <c r="CS21" s="63"/>
      <c r="CT21" s="63"/>
      <c r="CU21" s="63"/>
      <c r="CV21" s="63"/>
      <c r="CW21" s="63"/>
      <c r="CX21" s="63"/>
      <c r="CY21" s="5"/>
      <c r="CZ21" s="28" t="s">
        <v>1889</v>
      </c>
      <c r="DA21" s="9" t="s">
        <v>1895</v>
      </c>
      <c r="DB21" s="9" t="s">
        <v>1896</v>
      </c>
    </row>
    <row r="22" spans="1:126" s="9" customFormat="1" ht="157.15" customHeight="1">
      <c r="A22" s="62" t="s">
        <v>1897</v>
      </c>
      <c r="B22" s="62" t="s">
        <v>110</v>
      </c>
      <c r="C22" s="63" t="s">
        <v>1054</v>
      </c>
      <c r="D22" s="63" t="s">
        <v>1898</v>
      </c>
      <c r="E22" s="63" t="s">
        <v>1899</v>
      </c>
      <c r="F22" s="63"/>
      <c r="G22" s="63" t="s">
        <v>1900</v>
      </c>
      <c r="H22" s="63" t="s">
        <v>1901</v>
      </c>
      <c r="I22" s="63" t="s">
        <v>1902</v>
      </c>
      <c r="J22" s="63" t="s">
        <v>1903</v>
      </c>
      <c r="K22" s="63" t="s">
        <v>1904</v>
      </c>
      <c r="L22" s="63" t="s">
        <v>276</v>
      </c>
      <c r="M22" s="63" t="s">
        <v>254</v>
      </c>
      <c r="N22" s="63" t="s">
        <v>1905</v>
      </c>
      <c r="O22" s="63" t="s">
        <v>1906</v>
      </c>
      <c r="P22" s="63" t="s">
        <v>111</v>
      </c>
      <c r="Q22" s="63"/>
      <c r="R22" s="63"/>
      <c r="S22" s="63"/>
      <c r="T22" s="63"/>
      <c r="U22" s="63"/>
      <c r="V22" s="63"/>
      <c r="W22" s="63"/>
      <c r="X22" s="63"/>
      <c r="Y22" s="63"/>
      <c r="Z22" s="63"/>
      <c r="AA22" s="63"/>
      <c r="AB22" s="63"/>
      <c r="AC22" s="63"/>
      <c r="AD22" s="63"/>
      <c r="AE22" s="63"/>
      <c r="AF22" s="63" t="e">
        <f>VLOOKUP(Table18911[[#This Row],[Information Asset Reference Number16]],livesite,1,FALSE)</f>
        <v>#N/A</v>
      </c>
      <c r="AG22" s="63" t="str">
        <f>MID(Table18911[[#This Row],[CLICK HERE TO GO TO FINAL CONTENT FOR CHECKING / EDITING]],14,FIND(".",Table18911[[#This Row],[CLICK HERE TO GO TO FINAL CONTENT FOR CHECKING / EDITING]])-14)</f>
        <v>National Data Opt-Out</v>
      </c>
      <c r="AH22" s="63" t="str">
        <f>LEFT(Table18911[[#This Row],[CLICK HERE TO GO TO FINAL CONTENT FOR CHECKING / EDITING]],10)</f>
        <v>IAR0000123</v>
      </c>
      <c r="AI22" s="63" t="str">
        <f>VLOOKUP(Table18911[[#This Row],[Information Asset Reference Number]],ia,1,FALSE)</f>
        <v>IAR0000123</v>
      </c>
      <c r="AJ22" s="63">
        <f>VLOOKUP(Table18911[[#This Row],[Information Asset Reference Number]],ia,7,FALSE)</f>
        <v>43189</v>
      </c>
      <c r="AK22" s="63" t="str">
        <f>VLOOKUP(Table18911[[#This Row],[Information Asset Reference Number]],ia,10,FALSE)</f>
        <v>National Opt-Out Model Activities P0527/01</v>
      </c>
      <c r="AL22" s="63" t="str">
        <f>VLOOKUP(Table18911[[#This Row],[Information Asset Reference Number]],ia,11,FALSE)</f>
        <v>Timothy Magor ( TIMA1 )</v>
      </c>
      <c r="AM22" s="63"/>
      <c r="AN22" s="63" t="b">
        <f>ISERROR(FIND("Direction",Table18911[[#This Row],[Legal basis for the processing]]))</f>
        <v>0</v>
      </c>
      <c r="AO22" s="63" t="b">
        <f>ISERROR(FIND("Act",Table18911[[#This Row],[Legal basis for the processing]]))</f>
        <v>0</v>
      </c>
      <c r="AP22" s="63" t="b">
        <f>ISERROR(FIND("Article",Table18911[[#This Row],[Legal basis for the processing]]))</f>
        <v>1</v>
      </c>
      <c r="AQ22" s="63"/>
      <c r="AR22"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22"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22"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22"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22"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22"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2"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2"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2" s="63">
        <f>COUNTIF(Table18911[[#This Row],[Right to be informed]:[profiling]],"FALSE")</f>
        <v>4</v>
      </c>
      <c r="BA22"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22" s="63"/>
      <c r="BC22" s="63"/>
      <c r="BD22" s="63" t="str">
        <f>Table18911[[#This Row],[Information Asset Title]]</f>
        <v>National Data Opt-Out</v>
      </c>
      <c r="BE22" s="63" t="s">
        <v>1413</v>
      </c>
      <c r="BF22"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Digital1 Trevelyan Square, Boar Lane, Leeds LS1 6AE DPO: Catherine Nicholson</v>
      </c>
      <c r="BG22" s="63" t="str">
        <f>IF(Table18911[[#This Row],[Purpose for the processing]]="",Table18911[[#This Row],[Purpose for the processing3]],Table18911[[#This Row],[Purpose for the processing]])</f>
        <v xml:space="preserve">To allow an individual to opt-out of the use of their confidential patient data for purposes beyond their direct care. This would apply unless there is a mandatory legal requirement or an overriding public interest in line with the agreed and published policy. </v>
      </c>
      <c r="BH22" s="63" t="str">
        <f>IF(Table18911[[#This Row],[Legal basis for the processing]]="",Table18911[[#This Row],[Legal basis for the processing4]],Table18911[[#This Row],[Legal basis for the processing]])</f>
        <v>Processing condition: Processing is necessary for compliance with a legal obligation on the data controller.  The legal obligation is a Direction from the Secretary of State made under s.254 (2)a of Health and Social Care Act 2012 - https://www.gov.uk/government/uploads/system/uploads/attachment_data/file/655300/Direction_letter_-_national_data_opt-out.pdf</v>
      </c>
      <c r="BI22" s="63"/>
      <c r="BJ22" s="63">
        <f>IF(Table18911[[#This Row],[Categories of personal data being processed]]="",Table18911[[#This Row],[Categories of personal data being processed5]],Table18911[[#This Row],[Categories of personal data being processed]])</f>
        <v>0</v>
      </c>
      <c r="BK22" s="63"/>
      <c r="BL22"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 - The national data opt-out preference for a patient is held on the Spine clinical data store. This is maintained on cloud servers that are hosted within the EEA.</v>
      </c>
      <c r="BM22" s="63" t="s">
        <v>139</v>
      </c>
      <c r="BN22" s="63" t="str">
        <f>IF(Table18911[[#This Row],[Recipients or categories of recipients of the personal data.]]="",Table18911[[#This Row],[Recipients or categories of recipients of the personal data.6]],Table18911[[#This Row],[Recipients or categories of recipients of the personal data.]])</f>
        <v>Initally only NHS Digital will hold and use this data but between May 2018 and Mar 2020 the upholding of the opt-out will be rolled out across the wider health and care sector.  To this end NHS Digital will provide a system that enables data controllers to implement the opt-out for all in scope data releases that they make.  This may require the NHS Number for those who have opted -out to be shared with other data controllers across health and social care.  The details of the roll out timetable will be provided on the national data opt-out webpages</v>
      </c>
      <c r="BO22"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The NHS number for an individual who has chosen to opt-out will remain in the clinical data store until:DHSC withdraws the national data opt-out as an policy offer to the public orthe individual changes their mind and removes their opt-out through the digital or non-digital channel.  NB some audit data is retained audit and FoI purposes [DN further details to be provided].</v>
      </c>
      <c r="BP22" s="63" t="b">
        <f>Table18911[[#This Row],[Right to be informed]]</f>
        <v>1</v>
      </c>
      <c r="BQ22" s="63" t="b">
        <f>Table18911[[#This Row],[Right of access]]</f>
        <v>1</v>
      </c>
      <c r="BR22" s="63" t="b">
        <f>Table18911[[#This Row],[Right to rectification]]</f>
        <v>1</v>
      </c>
      <c r="BS22" s="63" t="b">
        <f>Table18911[[#This Row],[Right to erasure]]</f>
        <v>0</v>
      </c>
      <c r="BT22" s="63" t="b">
        <f>Table18911[[#This Row],[Right to restrict processing]]</f>
        <v>1</v>
      </c>
      <c r="BU22" s="63" t="b">
        <f>Table18911[[#This Row],[Right to data portability]]</f>
        <v>0</v>
      </c>
      <c r="BV22" s="63" t="b">
        <f>Table18911[[#This Row],[Right to object]]</f>
        <v>0</v>
      </c>
      <c r="BW22" s="63" t="b">
        <f>Table18911[[#This Row],[profiling]]</f>
        <v>0</v>
      </c>
      <c r="BX22"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Consent is not the legal basis for processing although individuals are chosing to register a national data opt-out in order to prevent data sharing and protect their privacy and can change their mind at any time.</v>
      </c>
      <c r="BY22" s="63" t="str">
        <f>IF(Table18911[[#This Row],[The source of the personal data.]]="",Table18911[[#This Row],[The source of the personal data.12]],Table18911[[#This Row],[The source of the personal data.]])</f>
        <v>N/A</v>
      </c>
      <c r="BZ22"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The application of the opt-out on NHS Digital data disseminations is through an automated system but the decision about whether a particular use or release is “in scope” for ,or exempt from, the opt-out requires a decision by a human being based on the agreed and published DHSC policy.</v>
      </c>
      <c r="CA22" s="63"/>
      <c r="CB22" s="63"/>
      <c r="CC22" s="63"/>
      <c r="CD22" s="63"/>
      <c r="CE22" s="63"/>
      <c r="CF22" s="63"/>
      <c r="CG22" s="63"/>
      <c r="CH22" s="63"/>
      <c r="CI22" s="63"/>
      <c r="CJ22" s="63"/>
      <c r="CK22" s="63"/>
      <c r="CL22" s="63"/>
      <c r="CM22" s="63"/>
      <c r="CN22" s="63"/>
      <c r="CO22" s="63"/>
      <c r="CP22" s="63"/>
      <c r="CQ22" s="63"/>
      <c r="CR22" s="63"/>
      <c r="CS22" s="63"/>
      <c r="CT22" s="63"/>
      <c r="CU22" s="63"/>
      <c r="CV22" s="63"/>
      <c r="CW22" s="63"/>
      <c r="CX22" s="63"/>
      <c r="CY22" s="5"/>
      <c r="CZ22" s="28"/>
      <c r="DA22" s="9" t="s">
        <v>1413</v>
      </c>
      <c r="DB22" s="9" t="s">
        <v>1592</v>
      </c>
      <c r="DC22" s="8" t="s">
        <v>134</v>
      </c>
      <c r="DD22" s="8" t="s">
        <v>1593</v>
      </c>
      <c r="DE22" s="8" t="s">
        <v>137</v>
      </c>
      <c r="DG22" s="8" t="s">
        <v>139</v>
      </c>
      <c r="DH22" s="8" t="s">
        <v>489</v>
      </c>
      <c r="DI22" s="8" t="s">
        <v>139</v>
      </c>
      <c r="DJ22" s="8" t="s">
        <v>1907</v>
      </c>
      <c r="DK22" s="9" t="b">
        <v>1</v>
      </c>
      <c r="DL22" s="9" t="b">
        <v>1</v>
      </c>
      <c r="DM22" s="9" t="b">
        <v>1</v>
      </c>
      <c r="DN22" s="9" t="b">
        <v>0</v>
      </c>
      <c r="DO22" s="9" t="b">
        <v>1</v>
      </c>
      <c r="DP22" s="9" t="b">
        <v>0</v>
      </c>
      <c r="DQ22" s="9" t="b">
        <v>0</v>
      </c>
      <c r="DR22" s="9" t="b">
        <v>0</v>
      </c>
      <c r="DS22" s="8" t="s">
        <v>1908</v>
      </c>
      <c r="DT22" s="8" t="s">
        <v>1245</v>
      </c>
      <c r="DU22" s="8" t="s">
        <v>139</v>
      </c>
      <c r="DV22" s="35"/>
    </row>
    <row r="23" spans="1:126" s="9" customFormat="1" ht="30" hidden="1" customHeight="1">
      <c r="A23" s="62" t="s">
        <v>1909</v>
      </c>
      <c r="B23" s="62" t="s">
        <v>110</v>
      </c>
      <c r="C23" s="63" t="s">
        <v>221</v>
      </c>
      <c r="D23" s="63" t="s">
        <v>1910</v>
      </c>
      <c r="E23" s="63" t="s">
        <v>1911</v>
      </c>
      <c r="F23" s="63"/>
      <c r="G23" s="63" t="s">
        <v>1912</v>
      </c>
      <c r="H23" s="63" t="s">
        <v>1913</v>
      </c>
      <c r="I23" s="63" t="s">
        <v>1914</v>
      </c>
      <c r="J23" s="63" t="s">
        <v>623</v>
      </c>
      <c r="K23" s="63" t="s">
        <v>1915</v>
      </c>
      <c r="L23" s="63" t="s">
        <v>276</v>
      </c>
      <c r="M23" s="63"/>
      <c r="N23" s="63" t="s">
        <v>1916</v>
      </c>
      <c r="O23" s="63" t="s">
        <v>1917</v>
      </c>
      <c r="P23" s="63" t="s">
        <v>111</v>
      </c>
      <c r="Q23" s="63"/>
      <c r="R23" s="63"/>
      <c r="S23" s="63"/>
      <c r="T23" s="63"/>
      <c r="U23" s="63"/>
      <c r="V23" s="63"/>
      <c r="W23" s="63"/>
      <c r="X23" s="63"/>
      <c r="Y23" s="63"/>
      <c r="Z23" s="63"/>
      <c r="AA23" s="63"/>
      <c r="AB23" s="63"/>
      <c r="AC23" s="63"/>
      <c r="AD23" s="63"/>
      <c r="AE23" s="63"/>
      <c r="AF23" s="63" t="e">
        <f>VLOOKUP(Table18911[[#This Row],[Information Asset Reference Number16]],livesite,1,FALSE)</f>
        <v>#N/A</v>
      </c>
      <c r="AG23" s="63" t="str">
        <f>MID(Table18911[[#This Row],[CLICK HERE TO GO TO FINAL CONTENT FOR CHECKING / EDITING]],14,FIND(".",Table18911[[#This Row],[CLICK HERE TO GO TO FINAL CONTENT FOR CHECKING / EDITING]])-14)</f>
        <v>Health Survey for England</v>
      </c>
      <c r="AH23" s="63" t="str">
        <f>LEFT(Table18911[[#This Row],[CLICK HERE TO GO TO FINAL CONTENT FOR CHECKING / EDITING]],10)</f>
        <v>IAR0000130</v>
      </c>
      <c r="AI23" s="63" t="str">
        <f>VLOOKUP(Table18911[[#This Row],[Information Asset Reference Number]],ia,1,FALSE)</f>
        <v>IAR0000130</v>
      </c>
      <c r="AJ23" s="63">
        <f>VLOOKUP(Table18911[[#This Row],[Information Asset Reference Number]],ia,7,FALSE)</f>
        <v>39071</v>
      </c>
      <c r="AK23" s="63" t="str">
        <f>VLOOKUP(Table18911[[#This Row],[Information Asset Reference Number]],ia,10,FALSE)</f>
        <v>Population Health Activities P0284/35</v>
      </c>
      <c r="AL23" s="63" t="str">
        <f>VLOOKUP(Table18911[[#This Row],[Information Asset Reference Number]],ia,11,FALSE)</f>
        <v>Steven Webster ( STWE1 )</v>
      </c>
      <c r="AM23" s="63"/>
      <c r="AN23" s="63" t="b">
        <f>ISERROR(FIND("Direction",Table18911[[#This Row],[Legal basis for the processing]]))</f>
        <v>0</v>
      </c>
      <c r="AO23" s="63" t="b">
        <f>ISERROR(FIND("Act",Table18911[[#This Row],[Legal basis for the processing]]))</f>
        <v>0</v>
      </c>
      <c r="AP23" s="63" t="b">
        <f>ISERROR(FIND("Article",Table18911[[#This Row],[Legal basis for the processing]]))</f>
        <v>1</v>
      </c>
      <c r="AQ23" s="63"/>
      <c r="AR23"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23"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23"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23"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23"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23"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3"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3"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3" s="63">
        <f>COUNTIF(Table18911[[#This Row],[Right to be informed]:[profiling]],"FALSE")</f>
        <v>4</v>
      </c>
      <c r="BA23"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23" s="63"/>
      <c r="BC23" s="63"/>
      <c r="BD23" s="63" t="str">
        <f>Table18911[[#This Row],[Information Asset Title]]</f>
        <v>Health Survey for England</v>
      </c>
      <c r="BE23" s="63" t="s">
        <v>1918</v>
      </c>
      <c r="BF23"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23" s="63" t="str">
        <f>IF(Table18911[[#This Row],[Purpose for the processing]]="",Table18911[[#This Row],[Purpose for the processing3]],Table18911[[#This Row],[Purpose for the processing]])</f>
        <v>The Health Survey for England (HSE) collects data to present a national picture of the nations health and wellbeing, health related lifestyle choices such as smoking and drinking, and the prevalence in the population of of health conditions such as COPD, kidney and liver disease, obesity, respiratory complaints and hearing. HSE holds these data from sample survey respondents (around 8,000 each year) who agree for their data to be used to produce aggregated, anonymised statistical reports. Respondents may also consent to physical samples (e.g. blood, saliva) being taken, and also linkage of their survey data to their NHS record, both of which may be used for research purposes only.HSE data are widely used by central and local government, third sector bodies such as Charities (e.g. the Gambling Commission and British Heart Foundation), researchers and academics, the media and general public. Data are used for service funding, planning and provision and research.</v>
      </c>
      <c r="BH23" s="63" t="str">
        <f>IF(Table18911[[#This Row],[Legal basis for the processing]]="",Table18911[[#This Row],[Legal basis for the processing4]],Table18911[[#This Row],[Legal basis for the processing]])</f>
        <v>Direction from Secretary of State under the Health and Social Care Act 2012 to establish and operate informatics systems for the collection or analysis of information, and to exercise systems delivery functions.</v>
      </c>
      <c r="BI23" s="63"/>
      <c r="BJ23" s="63">
        <f>IF(Table18911[[#This Row],[Categories of personal data being processed]]="",Table18911[[#This Row],[Categories of personal data being processed5]],Table18911[[#This Row],[Categories of personal data being processed]])</f>
        <v>0</v>
      </c>
      <c r="BK23" s="63"/>
      <c r="BL23"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Personal HSE data are not shared with other countries.</v>
      </c>
      <c r="BM23" s="63" t="s">
        <v>139</v>
      </c>
      <c r="BN23" s="63" t="str">
        <f>IF(Table18911[[#This Row],[Recipients or categories of recipients of the personal data.]]="",Table18911[[#This Row],[Recipients or categories of recipients of the personal data.6]],Table18911[[#This Row],[Recipients or categories of recipients of the personal data.]])</f>
        <v>Publicly available HSE datasets are non-identifiable. Researchers may request access to lower level data for legitimate research purposes but are subject to NHS Digital controls.</v>
      </c>
      <c r="BO23"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Each year’s HSE data is securely stored in pseudonymised form; personally identifiable data such as name are retained separately in case an individual requests deletion.</v>
      </c>
      <c r="BP23" s="63" t="b">
        <f>Table18911[[#This Row],[Right to be informed]]</f>
        <v>1</v>
      </c>
      <c r="BQ23" s="63" t="b">
        <f>Table18911[[#This Row],[Right of access]]</f>
        <v>1</v>
      </c>
      <c r="BR23" s="63" t="b">
        <f>Table18911[[#This Row],[Right to rectification]]</f>
        <v>0</v>
      </c>
      <c r="BS23" s="63" t="b">
        <f>Table18911[[#This Row],[Right to erasure]]</f>
        <v>1</v>
      </c>
      <c r="BT23" s="63" t="b">
        <f>Table18911[[#This Row],[Right to restrict processing]]</f>
        <v>1</v>
      </c>
      <c r="BU23" s="63" t="b">
        <f>Table18911[[#This Row],[Right to data portability]]</f>
        <v>0</v>
      </c>
      <c r="BV23" s="63" t="b">
        <f>Table18911[[#This Row],[Right to object]]</f>
        <v>0</v>
      </c>
      <c r="BW23" s="63" t="b">
        <f>Table18911[[#This Row],[profiling]]</f>
        <v>0</v>
      </c>
      <c r="BX23"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Anyone taking part in the survey has a right to request withdrawal of any or all of their data before publication of the HSE year in question; after that they can still request deletion of their personal data, though anonymised information may still be included in the published datasets. </v>
      </c>
      <c r="BY23" s="63">
        <f>IF(Table18911[[#This Row],[The source of the personal data.]]="",Table18911[[#This Row],[The source of the personal data.12]],Table18911[[#This Row],[The source of the personal data.]])</f>
        <v>0</v>
      </c>
      <c r="BZ23"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applied to HSE information.</v>
      </c>
      <c r="CA23" s="63"/>
      <c r="CB23" s="63"/>
      <c r="CC23" s="63"/>
      <c r="CD23" s="63"/>
      <c r="CE23" s="63"/>
      <c r="CF23" s="63"/>
      <c r="CG23" s="63"/>
      <c r="CH23" s="63"/>
      <c r="CI23" s="63"/>
      <c r="CJ23" s="63"/>
      <c r="CK23" s="63"/>
      <c r="CL23" s="63"/>
      <c r="CM23" s="63"/>
      <c r="CN23" s="63"/>
      <c r="CO23" s="63"/>
      <c r="CP23" s="63"/>
      <c r="CQ23" s="63"/>
      <c r="CR23" s="63"/>
      <c r="CS23" s="63"/>
      <c r="CT23" s="63"/>
      <c r="CU23" s="63"/>
      <c r="CV23" s="63"/>
      <c r="CW23" s="63"/>
      <c r="CX23" s="63"/>
      <c r="CY23" s="5"/>
      <c r="CZ23" s="28" t="s">
        <v>1919</v>
      </c>
      <c r="DA23" s="9" t="s">
        <v>1918</v>
      </c>
      <c r="DB23" s="9" t="s">
        <v>1920</v>
      </c>
      <c r="DC23" s="8" t="s">
        <v>134</v>
      </c>
      <c r="DD23" s="8" t="s">
        <v>1921</v>
      </c>
      <c r="DE23" s="8" t="s">
        <v>137</v>
      </c>
      <c r="DG23" s="8" t="s">
        <v>132</v>
      </c>
      <c r="DH23" s="8" t="s">
        <v>139</v>
      </c>
      <c r="DI23" s="8" t="s">
        <v>1922</v>
      </c>
      <c r="DJ23" s="8" t="s">
        <v>1907</v>
      </c>
      <c r="DK23" s="9" t="b">
        <v>1</v>
      </c>
      <c r="DL23" s="9" t="b">
        <v>1</v>
      </c>
      <c r="DM23" s="9" t="b">
        <v>0</v>
      </c>
      <c r="DN23" s="9" t="b">
        <v>1</v>
      </c>
      <c r="DO23" s="9" t="b">
        <v>1</v>
      </c>
      <c r="DP23" s="9" t="b">
        <v>0</v>
      </c>
      <c r="DQ23" s="9" t="b">
        <v>0</v>
      </c>
      <c r="DR23" s="9" t="b">
        <v>0</v>
      </c>
      <c r="DS23" s="8" t="s">
        <v>1325</v>
      </c>
      <c r="DT23" s="8" t="s">
        <v>1245</v>
      </c>
      <c r="DU23" s="8" t="s">
        <v>139</v>
      </c>
    </row>
    <row r="24" spans="1:126" s="9" customFormat="1" ht="30" hidden="1" customHeight="1">
      <c r="A24" s="62" t="s">
        <v>1923</v>
      </c>
      <c r="B24" s="62" t="s">
        <v>110</v>
      </c>
      <c r="C24" s="63" t="s">
        <v>221</v>
      </c>
      <c r="D24" s="63" t="s">
        <v>1924</v>
      </c>
      <c r="E24" s="63" t="s">
        <v>1911</v>
      </c>
      <c r="F24" s="63"/>
      <c r="G24" s="63" t="s">
        <v>1925</v>
      </c>
      <c r="H24" s="63" t="s">
        <v>1926</v>
      </c>
      <c r="I24" s="63" t="s">
        <v>1927</v>
      </c>
      <c r="J24" s="63" t="s">
        <v>623</v>
      </c>
      <c r="K24" s="63" t="s">
        <v>1928</v>
      </c>
      <c r="L24" s="63" t="s">
        <v>276</v>
      </c>
      <c r="M24" s="63"/>
      <c r="N24" s="63" t="s">
        <v>1929</v>
      </c>
      <c r="O24" s="63" t="s">
        <v>1930</v>
      </c>
      <c r="P24" s="63" t="s">
        <v>111</v>
      </c>
      <c r="Q24" s="63"/>
      <c r="R24" s="63"/>
      <c r="S24" s="63"/>
      <c r="T24" s="63"/>
      <c r="U24" s="63"/>
      <c r="V24" s="63"/>
      <c r="W24" s="63"/>
      <c r="X24" s="63"/>
      <c r="Y24" s="63"/>
      <c r="Z24" s="63"/>
      <c r="AA24" s="63"/>
      <c r="AB24" s="63"/>
      <c r="AC24" s="63"/>
      <c r="AD24" s="63"/>
      <c r="AE24" s="63"/>
      <c r="AF24" s="63" t="e">
        <f>VLOOKUP(Table18911[[#This Row],[Information Asset Reference Number16]],livesite,1,FALSE)</f>
        <v>#N/A</v>
      </c>
      <c r="AG24" s="63" t="str">
        <f>MID(Table18911[[#This Row],[CLICK HERE TO GO TO FINAL CONTENT FOR CHECKING / EDITING]],14,FIND(".",Table18911[[#This Row],[CLICK HERE TO GO TO FINAL CONTENT FOR CHECKING / EDITING]])-14)</f>
        <v>Smoking, Drinking and Drug Use Among Young People in England</v>
      </c>
      <c r="AH24" s="63" t="str">
        <f>LEFT(Table18911[[#This Row],[CLICK HERE TO GO TO FINAL CONTENT FOR CHECKING / EDITING]],10)</f>
        <v>IAR0000131</v>
      </c>
      <c r="AI24" s="63" t="str">
        <f>VLOOKUP(Table18911[[#This Row],[Information Asset Reference Number]],ia,1,FALSE)</f>
        <v>IAR0000131</v>
      </c>
      <c r="AJ24" s="63">
        <f>VLOOKUP(Table18911[[#This Row],[Information Asset Reference Number]],ia,7,FALSE)</f>
        <v>38595</v>
      </c>
      <c r="AK24" s="63" t="str">
        <f>VLOOKUP(Table18911[[#This Row],[Information Asset Reference Number]],ia,10,FALSE)</f>
        <v>Population Health Activities P0284/35</v>
      </c>
      <c r="AL24" s="63" t="str">
        <f>VLOOKUP(Table18911[[#This Row],[Information Asset Reference Number]],ia,11,FALSE)</f>
        <v>Steven Webster ( STWE1 )</v>
      </c>
      <c r="AM24" s="63"/>
      <c r="AN24" s="63" t="b">
        <f>ISERROR(FIND("Direction",Table18911[[#This Row],[Legal basis for the processing]]))</f>
        <v>0</v>
      </c>
      <c r="AO24" s="63" t="b">
        <f>ISERROR(FIND("Act",Table18911[[#This Row],[Legal basis for the processing]]))</f>
        <v>0</v>
      </c>
      <c r="AP24" s="63" t="b">
        <f>ISERROR(FIND("Article",Table18911[[#This Row],[Legal basis for the processing]]))</f>
        <v>1</v>
      </c>
      <c r="AQ24" s="63"/>
      <c r="AR24"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24"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24"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24"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24"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24"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4"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4"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4" s="63">
        <f>COUNTIF(Table18911[[#This Row],[Right to be informed]:[profiling]],"FALSE")</f>
        <v>4</v>
      </c>
      <c r="BA24"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24" s="63"/>
      <c r="BC24" s="63"/>
      <c r="BD24" s="63" t="str">
        <f>Table18911[[#This Row],[Information Asset Title]]</f>
        <v>Smoking, Drinking and Drug Use Among Young People in England</v>
      </c>
      <c r="BE24" s="63" t="s">
        <v>1931</v>
      </c>
      <c r="BF24"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24" s="63" t="str">
        <f>IF(Table18911[[#This Row],[Purpose for the processing]]="",Table18911[[#This Row],[Purpose for the processing3]],Table18911[[#This Row],[Purpose for the processing]])</f>
        <v>The Smoking, Drinking and Drug Use Among Young People in England survey (SDD) collects data from school children aged between 11 and 15 to present a national picture of the prevalence of smoking, drinking and drug taking among them.SDD holds these data from sample survey respondents (around  7,500 each time the survey is conducted in alternate years) who agree for their data to be used to produce aggregated, anonymised statistical reports. The survey includes information on The survey includes information on:prevalence of smoking, drinking and drug taking among school childrenthe number of pupils who have never smoked, drunk alcohol or taken drugstypes of alcohol and drugs takenhow often pupils smoke, drink and take drugswhere pupils obtain cigarettes, alcoholic drinks and drugspupils' attitudes to these behaviourspredictors of the likelihood of smoking, drinking and drug use among schoolSDD data are widely used by central and local government and third sector bodies such as Charities and other interest groups, researchers and academics, the media and general public. Data are used for service funding, planning and provision and research.</v>
      </c>
      <c r="BH24" s="63" t="str">
        <f>IF(Table18911[[#This Row],[Legal basis for the processing]]="",Table18911[[#This Row],[Legal basis for the processing4]],Table18911[[#This Row],[Legal basis for the processing]])</f>
        <v>Direction from Secretary of State under the Health and Social Care Act 2012 to establish and operate informatics systems for the collection or analysis of information, and to exercise systems delivery functions.</v>
      </c>
      <c r="BI24" s="63"/>
      <c r="BJ24" s="63">
        <f>IF(Table18911[[#This Row],[Categories of personal data being processed]]="",Table18911[[#This Row],[Categories of personal data being processed5]],Table18911[[#This Row],[Categories of personal data being processed]])</f>
        <v>0</v>
      </c>
      <c r="BK24" s="63"/>
      <c r="BL24"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Personal SDD data are not shared with other countries.</v>
      </c>
      <c r="BM24" s="63" t="s">
        <v>139</v>
      </c>
      <c r="BN24" s="63" t="str">
        <f>IF(Table18911[[#This Row],[Recipients or categories of recipients of the personal data.]]="",Table18911[[#This Row],[Recipients or categories of recipients of the personal data.6]],Table18911[[#This Row],[Recipients or categories of recipients of the personal data.]])</f>
        <v xml:space="preserve">Publicly available SDD datasets (latest in 2016) are anonymised so contain no personal data. </v>
      </c>
      <c r="BO24"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Respondents are not individually identifiable at the time of data collection and personal data are not stored.</v>
      </c>
      <c r="BP24" s="63" t="b">
        <f>Table18911[[#This Row],[Right to be informed]]</f>
        <v>1</v>
      </c>
      <c r="BQ24" s="63" t="b">
        <f>Table18911[[#This Row],[Right of access]]</f>
        <v>1</v>
      </c>
      <c r="BR24" s="63" t="b">
        <f>Table18911[[#This Row],[Right to rectification]]</f>
        <v>0</v>
      </c>
      <c r="BS24" s="63" t="b">
        <f>Table18911[[#This Row],[Right to erasure]]</f>
        <v>1</v>
      </c>
      <c r="BT24" s="63" t="b">
        <f>Table18911[[#This Row],[Right to restrict processing]]</f>
        <v>1</v>
      </c>
      <c r="BU24" s="63" t="b">
        <f>Table18911[[#This Row],[Right to data portability]]</f>
        <v>0</v>
      </c>
      <c r="BV24" s="63" t="b">
        <f>Table18911[[#This Row],[Right to object]]</f>
        <v>0</v>
      </c>
      <c r="BW24" s="63" t="b">
        <f>Table18911[[#This Row],[profiling]]</f>
        <v>0</v>
      </c>
      <c r="BX24"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Anyone taking part in the survey has a right to request withdrawal of any or all of their data before publication of the SDD year in question; after that they can still request deletion of their personal data, though anonymised information may still be included in the published datasets. </v>
      </c>
      <c r="BY24" s="63">
        <f>IF(Table18911[[#This Row],[The source of the personal data.]]="",Table18911[[#This Row],[The source of the personal data.12]],Table18911[[#This Row],[The source of the personal data.]])</f>
        <v>0</v>
      </c>
      <c r="BZ24"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applied to SDD information.</v>
      </c>
      <c r="CA24" s="63"/>
      <c r="CB24" s="63"/>
      <c r="CC24" s="63"/>
      <c r="CD24" s="63"/>
      <c r="CE24" s="63"/>
      <c r="CF24" s="63"/>
      <c r="CG24" s="63"/>
      <c r="CH24" s="63"/>
      <c r="CI24" s="63"/>
      <c r="CJ24" s="63"/>
      <c r="CK24" s="63"/>
      <c r="CL24" s="63"/>
      <c r="CM24" s="63"/>
      <c r="CN24" s="63"/>
      <c r="CO24" s="63"/>
      <c r="CP24" s="63"/>
      <c r="CQ24" s="63"/>
      <c r="CR24" s="63"/>
      <c r="CS24" s="63"/>
      <c r="CT24" s="63"/>
      <c r="CU24" s="63"/>
      <c r="CV24" s="63"/>
      <c r="CW24" s="63"/>
      <c r="CX24" s="63"/>
      <c r="CY24" s="5"/>
      <c r="CZ24" s="28" t="s">
        <v>1889</v>
      </c>
      <c r="DA24" s="9" t="s">
        <v>1931</v>
      </c>
      <c r="DB24" s="9" t="s">
        <v>1932</v>
      </c>
      <c r="DC24" s="8" t="s">
        <v>134</v>
      </c>
      <c r="DD24" s="9" t="s">
        <v>1924</v>
      </c>
      <c r="DE24" s="9" t="s">
        <v>1911</v>
      </c>
      <c r="DH24" s="8" t="s">
        <v>139</v>
      </c>
      <c r="DI24" s="9" t="s">
        <v>1925</v>
      </c>
      <c r="DJ24" s="9" t="s">
        <v>1927</v>
      </c>
      <c r="DK24" s="9" t="b">
        <v>1</v>
      </c>
      <c r="DL24" s="9" t="b">
        <v>1</v>
      </c>
      <c r="DM24" s="9" t="b">
        <v>0</v>
      </c>
      <c r="DN24" s="9" t="b">
        <v>1</v>
      </c>
      <c r="DO24" s="9" t="b">
        <v>1</v>
      </c>
      <c r="DP24" s="9" t="b">
        <v>0</v>
      </c>
      <c r="DQ24" s="9" t="b">
        <v>0</v>
      </c>
      <c r="DR24" s="9" t="b">
        <v>0</v>
      </c>
      <c r="DS24" s="8"/>
      <c r="DT24" s="8"/>
      <c r="DU24" s="8" t="s">
        <v>139</v>
      </c>
    </row>
    <row r="25" spans="1:126" s="9" customFormat="1" ht="30" customHeight="1">
      <c r="A25" s="62" t="s">
        <v>1933</v>
      </c>
      <c r="B25" s="62" t="s">
        <v>110</v>
      </c>
      <c r="C25" s="63" t="s">
        <v>221</v>
      </c>
      <c r="D25" s="63" t="s">
        <v>1934</v>
      </c>
      <c r="E25" s="63" t="s">
        <v>1911</v>
      </c>
      <c r="F25" s="63"/>
      <c r="G25" s="63" t="s">
        <v>1935</v>
      </c>
      <c r="H25" s="63" t="s">
        <v>1936</v>
      </c>
      <c r="I25" s="63" t="s">
        <v>1937</v>
      </c>
      <c r="J25" s="63" t="s">
        <v>623</v>
      </c>
      <c r="K25" s="63" t="s">
        <v>1938</v>
      </c>
      <c r="L25" s="63" t="s">
        <v>276</v>
      </c>
      <c r="M25" s="63"/>
      <c r="N25" s="63" t="s">
        <v>1916</v>
      </c>
      <c r="O25" s="63" t="s">
        <v>1939</v>
      </c>
      <c r="P25" s="63" t="s">
        <v>111</v>
      </c>
      <c r="Q25" s="63"/>
      <c r="R25" s="63"/>
      <c r="S25" s="63"/>
      <c r="T25" s="63"/>
      <c r="U25" s="63"/>
      <c r="V25" s="63"/>
      <c r="W25" s="63"/>
      <c r="X25" s="63"/>
      <c r="Y25" s="63"/>
      <c r="Z25" s="63"/>
      <c r="AA25" s="63"/>
      <c r="AB25" s="63"/>
      <c r="AC25" s="63"/>
      <c r="AD25" s="63"/>
      <c r="AE25" s="63"/>
      <c r="AF25" s="63" t="e">
        <f>VLOOKUP(Table18911[[#This Row],[Information Asset Reference Number16]],livesite,1,FALSE)</f>
        <v>#N/A</v>
      </c>
      <c r="AG25" s="63" t="str">
        <f>MID(Table18911[[#This Row],[CLICK HERE TO GO TO FINAL CONTENT FOR CHECKING / EDITING]],14,FIND(".",Table18911[[#This Row],[CLICK HERE TO GO TO FINAL CONTENT FOR CHECKING / EDITING]])-14)</f>
        <v>Adult Psychiatric Morbidity Survey</v>
      </c>
      <c r="AH25" s="63" t="str">
        <f>LEFT(Table18911[[#This Row],[CLICK HERE TO GO TO FINAL CONTENT FOR CHECKING / EDITING]],10)</f>
        <v>IAR0000132</v>
      </c>
      <c r="AI25" s="63" t="str">
        <f>VLOOKUP(Table18911[[#This Row],[Information Asset Reference Number]],ia,1,FALSE)</f>
        <v>IAR0000132</v>
      </c>
      <c r="AJ25" s="63">
        <f>VLOOKUP(Table18911[[#This Row],[Information Asset Reference Number]],ia,7,FALSE)</f>
        <v>39840</v>
      </c>
      <c r="AK25" s="63" t="str">
        <f>VLOOKUP(Table18911[[#This Row],[Information Asset Reference Number]],ia,10,FALSE)</f>
        <v>Population Health Activities P0284/35</v>
      </c>
      <c r="AL25" s="63" t="str">
        <f>VLOOKUP(Table18911[[#This Row],[Information Asset Reference Number]],ia,11,FALSE)</f>
        <v>Steven Webster ( STWE1 )</v>
      </c>
      <c r="AM25" s="63"/>
      <c r="AN25" s="63" t="b">
        <f>ISERROR(FIND("Direction",Table18911[[#This Row],[Legal basis for the processing]]))</f>
        <v>0</v>
      </c>
      <c r="AO25" s="63" t="b">
        <f>ISERROR(FIND("Act",Table18911[[#This Row],[Legal basis for the processing]]))</f>
        <v>0</v>
      </c>
      <c r="AP25" s="63" t="b">
        <f>ISERROR(FIND("Article",Table18911[[#This Row],[Legal basis for the processing]]))</f>
        <v>1</v>
      </c>
      <c r="AQ25" s="63"/>
      <c r="AR25"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25"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25"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25"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25"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25"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5"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5"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5" s="63">
        <f>COUNTIF(Table18911[[#This Row],[Right to be informed]:[profiling]],"FALSE")</f>
        <v>4</v>
      </c>
      <c r="BA25"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25" s="63"/>
      <c r="BC25" s="63"/>
      <c r="BD25" s="63" t="str">
        <f>Table18911[[#This Row],[Information Asset Title]]</f>
        <v>Adult Psychiatric Morbidity Survey</v>
      </c>
      <c r="BE25" s="63" t="s">
        <v>1418</v>
      </c>
      <c r="BF25"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25" s="63" t="str">
        <f>IF(Table18911[[#This Row],[Purpose for the processing]]="",Table18911[[#This Row],[Purpose for the processing3]],Table18911[[#This Row],[Purpose for the processing]])</f>
        <v>The Adult Psychiatric Morbidity survey (APMS, also known as the National Study of Health and Wellbeing)) collects data to present a national picture of the prevalence of mental health conditions in the population of England. APMS holds these data from sample survey respondents (around  7,500 each time the survey is conducted every seven years) who agree for their data to be used to produce aggregated, anonymised statistical reports. The survey includes information on wellbeing, disability, physical health, pain, lifestyle behaviours, work and stress, life events and many other areas.APMS data are widely used by central and local government, third sector bodies such as mental health Charities (e.g. MIND), researchers and academics, the media and general public. Data are used for service funding, planning and provision and research.</v>
      </c>
      <c r="BH25" s="63" t="str">
        <f>IF(Table18911[[#This Row],[Legal basis for the processing]]="",Table18911[[#This Row],[Legal basis for the processing4]],Table18911[[#This Row],[Legal basis for the processing]])</f>
        <v>Direction from Secretary of State under the Health and Social Care Act 2012 to establish and operate informatics systems for the collection or analysis of information, and to exercise systems delivery functions.</v>
      </c>
      <c r="BI25" s="63"/>
      <c r="BJ25" s="63">
        <f>IF(Table18911[[#This Row],[Categories of personal data being processed]]="",Table18911[[#This Row],[Categories of personal data being processed5]],Table18911[[#This Row],[Categories of personal data being processed]])</f>
        <v>0</v>
      </c>
      <c r="BK25" s="63"/>
      <c r="BL25"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Personal APMS data are not shared with other countries.</v>
      </c>
      <c r="BM25" s="63" t="s">
        <v>139</v>
      </c>
      <c r="BN25" s="63" t="str">
        <f>IF(Table18911[[#This Row],[Recipients or categories of recipients of the personal data.]]="",Table18911[[#This Row],[Recipients or categories of recipients of the personal data.6]],Table18911[[#This Row],[Recipients or categories of recipients of the personal data.]])</f>
        <v>The 2014 APMS dataset is available to researchers who may request access to lower level data for legitimate research purposes subject to NHS Digital controls. Previous APMS datasets are publicly available.</v>
      </c>
      <c r="BO25"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Each APMS dataset is securely stored in pseudonymised form; personally identifiable data such as name are retained separately in case an individual requests deletion.</v>
      </c>
      <c r="BP25" s="63" t="b">
        <f>Table18911[[#This Row],[Right to be informed]]</f>
        <v>1</v>
      </c>
      <c r="BQ25" s="63" t="b">
        <f>Table18911[[#This Row],[Right of access]]</f>
        <v>1</v>
      </c>
      <c r="BR25" s="63" t="b">
        <f>Table18911[[#This Row],[Right to rectification]]</f>
        <v>0</v>
      </c>
      <c r="BS25" s="63" t="b">
        <f>Table18911[[#This Row],[Right to erasure]]</f>
        <v>1</v>
      </c>
      <c r="BT25" s="63" t="b">
        <f>Table18911[[#This Row],[Right to restrict processing]]</f>
        <v>1</v>
      </c>
      <c r="BU25" s="63" t="b">
        <f>Table18911[[#This Row],[Right to data portability]]</f>
        <v>0</v>
      </c>
      <c r="BV25" s="63" t="b">
        <f>Table18911[[#This Row],[Right to object]]</f>
        <v>0</v>
      </c>
      <c r="BW25" s="63" t="b">
        <f>Table18911[[#This Row],[profiling]]</f>
        <v>0</v>
      </c>
      <c r="BX25"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Anyone taking part in the survey has a right to request withdrawal of any or all of their data before publication of the APMS year in question; after that they can still request deletion of their personal data, though anonymised information may still be included in the published datasets. </v>
      </c>
      <c r="BY25" s="63">
        <f>IF(Table18911[[#This Row],[The source of the personal data.]]="",Table18911[[#This Row],[The source of the personal data.12]],Table18911[[#This Row],[The source of the personal data.]])</f>
        <v>0</v>
      </c>
      <c r="BZ25"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applied to APMS information.</v>
      </c>
      <c r="CA25" s="63"/>
      <c r="CB25" s="63"/>
      <c r="CC25" s="63"/>
      <c r="CD25" s="63"/>
      <c r="CE25" s="63"/>
      <c r="CF25" s="63"/>
      <c r="CG25" s="63"/>
      <c r="CH25" s="63"/>
      <c r="CI25" s="63"/>
      <c r="CJ25" s="63"/>
      <c r="CK25" s="63"/>
      <c r="CL25" s="63"/>
      <c r="CM25" s="63"/>
      <c r="CN25" s="63"/>
      <c r="CO25" s="63"/>
      <c r="CP25" s="63"/>
      <c r="CQ25" s="63"/>
      <c r="CR25" s="63"/>
      <c r="CS25" s="63"/>
      <c r="CT25" s="63"/>
      <c r="CU25" s="63"/>
      <c r="CV25" s="63"/>
      <c r="CW25" s="63"/>
      <c r="CX25" s="63"/>
      <c r="CY25" s="5"/>
      <c r="CZ25" s="28"/>
      <c r="DA25" s="9" t="s">
        <v>1418</v>
      </c>
      <c r="DB25" s="9" t="s">
        <v>1595</v>
      </c>
      <c r="DC25" s="8" t="s">
        <v>134</v>
      </c>
      <c r="DD25" s="8" t="s">
        <v>1596</v>
      </c>
      <c r="DE25" s="8" t="s">
        <v>137</v>
      </c>
      <c r="DG25" s="8" t="s">
        <v>132</v>
      </c>
      <c r="DH25" s="8" t="s">
        <v>139</v>
      </c>
      <c r="DI25" s="8" t="s">
        <v>1922</v>
      </c>
      <c r="DJ25" s="8" t="s">
        <v>1907</v>
      </c>
      <c r="DK25" s="9" t="b">
        <v>1</v>
      </c>
      <c r="DL25" s="9" t="b">
        <v>1</v>
      </c>
      <c r="DM25" s="9" t="b">
        <v>0</v>
      </c>
      <c r="DN25" s="9" t="b">
        <v>1</v>
      </c>
      <c r="DO25" s="9" t="b">
        <v>1</v>
      </c>
      <c r="DP25" s="9" t="b">
        <v>0</v>
      </c>
      <c r="DQ25" s="9" t="b">
        <v>0</v>
      </c>
      <c r="DR25" s="9" t="b">
        <v>0</v>
      </c>
      <c r="DS25" s="8" t="s">
        <v>1325</v>
      </c>
      <c r="DT25" s="8" t="s">
        <v>1245</v>
      </c>
      <c r="DU25" s="8" t="s">
        <v>139</v>
      </c>
    </row>
    <row r="26" spans="1:126" s="9" customFormat="1" ht="30" customHeight="1">
      <c r="A26" s="62" t="s">
        <v>1940</v>
      </c>
      <c r="B26" s="62" t="s">
        <v>110</v>
      </c>
      <c r="C26" s="63" t="s">
        <v>221</v>
      </c>
      <c r="D26" s="63" t="s">
        <v>1941</v>
      </c>
      <c r="E26" s="63" t="s">
        <v>1911</v>
      </c>
      <c r="F26" s="63"/>
      <c r="G26" s="63" t="s">
        <v>1942</v>
      </c>
      <c r="H26" s="63" t="s">
        <v>1943</v>
      </c>
      <c r="I26" s="63" t="s">
        <v>1944</v>
      </c>
      <c r="J26" s="63" t="s">
        <v>623</v>
      </c>
      <c r="K26" s="63" t="s">
        <v>1945</v>
      </c>
      <c r="L26" s="63" t="s">
        <v>276</v>
      </c>
      <c r="M26" s="63"/>
      <c r="N26" s="63" t="s">
        <v>1929</v>
      </c>
      <c r="O26" s="63" t="s">
        <v>1946</v>
      </c>
      <c r="P26" s="63" t="s">
        <v>111</v>
      </c>
      <c r="Q26" s="63"/>
      <c r="R26" s="63"/>
      <c r="S26" s="63"/>
      <c r="T26" s="63"/>
      <c r="U26" s="63"/>
      <c r="V26" s="63"/>
      <c r="W26" s="63"/>
      <c r="X26" s="63"/>
      <c r="Y26" s="63"/>
      <c r="Z26" s="63"/>
      <c r="AA26" s="63"/>
      <c r="AB26" s="63"/>
      <c r="AC26" s="63"/>
      <c r="AD26" s="63"/>
      <c r="AE26" s="63"/>
      <c r="AF26" s="63" t="e">
        <f>VLOOKUP(Table18911[[#This Row],[Information Asset Reference Number16]],livesite,1,FALSE)</f>
        <v>#N/A</v>
      </c>
      <c r="AG26" s="63" t="str">
        <f>MID(Table18911[[#This Row],[CLICK HERE TO GO TO FINAL CONTENT FOR CHECKING / EDITING]],14,FIND(".",Table18911[[#This Row],[CLICK HERE TO GO TO FINAL CONTENT FOR CHECKING / EDITING]])-14)</f>
        <v>Adult Dental Health Survey</v>
      </c>
      <c r="AH26" s="63" t="str">
        <f>LEFT(Table18911[[#This Row],[CLICK HERE TO GO TO FINAL CONTENT FOR CHECKING / EDITING]],10)</f>
        <v>IAR0000133</v>
      </c>
      <c r="AI26" s="63" t="str">
        <f>VLOOKUP(Table18911[[#This Row],[Information Asset Reference Number]],ia,1,FALSE)</f>
        <v>IAR0000133</v>
      </c>
      <c r="AJ26" s="63">
        <f>VLOOKUP(Table18911[[#This Row],[Information Asset Reference Number]],ia,7,FALSE)</f>
        <v>40520</v>
      </c>
      <c r="AK26" s="63" t="str">
        <f>VLOOKUP(Table18911[[#This Row],[Information Asset Reference Number]],ia,10,FALSE)</f>
        <v>Population Health Activities P0284/35</v>
      </c>
      <c r="AL26" s="63" t="str">
        <f>VLOOKUP(Table18911[[#This Row],[Information Asset Reference Number]],ia,11,FALSE)</f>
        <v>Steven Webster ( STWE1 )</v>
      </c>
      <c r="AM26" s="63"/>
      <c r="AN26" s="63" t="b">
        <f>ISERROR(FIND("Direction",Table18911[[#This Row],[Legal basis for the processing]]))</f>
        <v>0</v>
      </c>
      <c r="AO26" s="63" t="b">
        <f>ISERROR(FIND("Act",Table18911[[#This Row],[Legal basis for the processing]]))</f>
        <v>0</v>
      </c>
      <c r="AP26" s="63" t="b">
        <f>ISERROR(FIND("Article",Table18911[[#This Row],[Legal basis for the processing]]))</f>
        <v>1</v>
      </c>
      <c r="AQ26" s="63"/>
      <c r="AR26"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26"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26"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26"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26"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26"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6"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6"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6" s="63">
        <f>COUNTIF(Table18911[[#This Row],[Right to be informed]:[profiling]],"FALSE")</f>
        <v>4</v>
      </c>
      <c r="BA26"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26" s="63"/>
      <c r="BC26" s="63"/>
      <c r="BD26" s="63" t="str">
        <f>Table18911[[#This Row],[Information Asset Title]]</f>
        <v>Adult Dental Health Survey</v>
      </c>
      <c r="BE26" s="63" t="s">
        <v>1422</v>
      </c>
      <c r="BF26"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26" s="63" t="str">
        <f>IF(Table18911[[#This Row],[Purpose for the processing]]="",Table18911[[#This Row],[Purpose for the processing3]],Table18911[[#This Row],[Purpose for the processing]])</f>
        <v>The Adult Dental health Survey (ADHS) collects information from adults to present a national picture of the condition their teeth and dental hygiene. It investigates dental experiences, knowledge of and attitudes towards dental care and oral hygiene. The survey includes a physical inspection of respondent’s teeth by a dental clinician.ADHS holds these data from sample survey respondents (around  6,500 each time the survey is conducted every ten years) who agree for their data to be used to produce aggregated, anonymised statistical reports. The survey and oral inspection covers:•geographies•sex•age•ethnic group•household details•general health and dental health•experience of dental services and treatments•dental examination results (tooth and gum condition)ADHS data are widely used by central and local government and third sector bodies, researchers and academics, the media and general public. Data are used for service funding, planning and provision and research.</v>
      </c>
      <c r="BH26" s="63" t="str">
        <f>IF(Table18911[[#This Row],[Legal basis for the processing]]="",Table18911[[#This Row],[Legal basis for the processing4]],Table18911[[#This Row],[Legal basis for the processing]])</f>
        <v>Direction from Secretary of State under the Health and Social Care Act 2012 to establish and operate informatics systems for the collection or analysis of information, and to exercise systems delivery functions.</v>
      </c>
      <c r="BI26" s="63"/>
      <c r="BJ26" s="63">
        <f>IF(Table18911[[#This Row],[Categories of personal data being processed]]="",Table18911[[#This Row],[Categories of personal data being processed5]],Table18911[[#This Row],[Categories of personal data being processed]])</f>
        <v>0</v>
      </c>
      <c r="BK26" s="63"/>
      <c r="BL26"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Personal ADHS data are not shared with other countries.</v>
      </c>
      <c r="BM26" s="63" t="s">
        <v>139</v>
      </c>
      <c r="BN26" s="63" t="str">
        <f>IF(Table18911[[#This Row],[Recipients or categories of recipients of the personal data.]]="",Table18911[[#This Row],[Recipients or categories of recipients of the personal data.6]],Table18911[[#This Row],[Recipients or categories of recipients of the personal data.]])</f>
        <v xml:space="preserve">Publicly available ADHS datasets (latest in 2009) are anonymised so contain no personal data. </v>
      </c>
      <c r="BO26"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Publicly available ADHS datasets are non-identifiable. Researchers may request access to lower level data for legitimate research purposes but are subject to NHS Digital controls.</v>
      </c>
      <c r="BP26" s="63" t="b">
        <f>Table18911[[#This Row],[Right to be informed]]</f>
        <v>1</v>
      </c>
      <c r="BQ26" s="63" t="b">
        <f>Table18911[[#This Row],[Right of access]]</f>
        <v>1</v>
      </c>
      <c r="BR26" s="63" t="b">
        <f>Table18911[[#This Row],[Right to rectification]]</f>
        <v>0</v>
      </c>
      <c r="BS26" s="63" t="b">
        <f>Table18911[[#This Row],[Right to erasure]]</f>
        <v>1</v>
      </c>
      <c r="BT26" s="63" t="b">
        <f>Table18911[[#This Row],[Right to restrict processing]]</f>
        <v>1</v>
      </c>
      <c r="BU26" s="63" t="b">
        <f>Table18911[[#This Row],[Right to data portability]]</f>
        <v>0</v>
      </c>
      <c r="BV26" s="63" t="b">
        <f>Table18911[[#This Row],[Right to object]]</f>
        <v>0</v>
      </c>
      <c r="BW26" s="63" t="b">
        <f>Table18911[[#This Row],[profiling]]</f>
        <v>0</v>
      </c>
      <c r="BX26"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Anyone taking part in the survey has a right to request withdrawal of any or all of their data before publication of the ADHS year in question; after that they can still request deletion of their personal data, though anonymised information may still be included in the published datasets. </v>
      </c>
      <c r="BY26" s="63">
        <f>IF(Table18911[[#This Row],[The source of the personal data.]]="",Table18911[[#This Row],[The source of the personal data.12]],Table18911[[#This Row],[The source of the personal data.]])</f>
        <v>0</v>
      </c>
      <c r="BZ26"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applied to ADHS information.</v>
      </c>
      <c r="CA26" s="63"/>
      <c r="CB26" s="63"/>
      <c r="CC26" s="63"/>
      <c r="CD26" s="63"/>
      <c r="CE26" s="63"/>
      <c r="CF26" s="63"/>
      <c r="CG26" s="63"/>
      <c r="CH26" s="63"/>
      <c r="CI26" s="63"/>
      <c r="CJ26" s="63"/>
      <c r="CK26" s="63"/>
      <c r="CL26" s="63"/>
      <c r="CM26" s="63"/>
      <c r="CN26" s="63"/>
      <c r="CO26" s="63"/>
      <c r="CP26" s="63"/>
      <c r="CQ26" s="63"/>
      <c r="CR26" s="63"/>
      <c r="CS26" s="63"/>
      <c r="CT26" s="63"/>
      <c r="CU26" s="63"/>
      <c r="CV26" s="63"/>
      <c r="CW26" s="63"/>
      <c r="CX26" s="63"/>
      <c r="CY26" s="5"/>
      <c r="CZ26" s="28"/>
      <c r="DA26" s="9" t="s">
        <v>1422</v>
      </c>
      <c r="DB26" s="9" t="s">
        <v>1598</v>
      </c>
      <c r="DC26" s="8" t="s">
        <v>134</v>
      </c>
      <c r="DD26" s="8" t="s">
        <v>1599</v>
      </c>
      <c r="DE26" s="8" t="s">
        <v>137</v>
      </c>
      <c r="DG26" s="8" t="s">
        <v>132</v>
      </c>
      <c r="DH26" s="8" t="s">
        <v>139</v>
      </c>
      <c r="DI26" s="8" t="s">
        <v>1922</v>
      </c>
      <c r="DJ26" s="8" t="s">
        <v>1907</v>
      </c>
      <c r="DK26" s="9" t="b">
        <v>1</v>
      </c>
      <c r="DL26" s="9" t="b">
        <v>1</v>
      </c>
      <c r="DM26" s="9" t="b">
        <v>0</v>
      </c>
      <c r="DN26" s="9" t="b">
        <v>1</v>
      </c>
      <c r="DO26" s="9" t="b">
        <v>1</v>
      </c>
      <c r="DP26" s="9" t="b">
        <v>0</v>
      </c>
      <c r="DQ26" s="9" t="b">
        <v>0</v>
      </c>
      <c r="DR26" s="9" t="b">
        <v>0</v>
      </c>
      <c r="DS26" s="8" t="s">
        <v>1325</v>
      </c>
      <c r="DT26" s="8" t="s">
        <v>1245</v>
      </c>
      <c r="DU26" s="8" t="s">
        <v>139</v>
      </c>
    </row>
    <row r="27" spans="1:126" s="9" customFormat="1" ht="30" customHeight="1">
      <c r="A27" s="62" t="s">
        <v>1947</v>
      </c>
      <c r="B27" s="62" t="s">
        <v>110</v>
      </c>
      <c r="C27" s="63" t="s">
        <v>221</v>
      </c>
      <c r="D27" s="63" t="s">
        <v>1948</v>
      </c>
      <c r="E27" s="63" t="s">
        <v>1911</v>
      </c>
      <c r="F27" s="63"/>
      <c r="G27" s="63" t="s">
        <v>1949</v>
      </c>
      <c r="H27" s="63" t="s">
        <v>1943</v>
      </c>
      <c r="I27" s="63" t="s">
        <v>1950</v>
      </c>
      <c r="J27" s="63" t="s">
        <v>623</v>
      </c>
      <c r="K27" s="63" t="s">
        <v>1951</v>
      </c>
      <c r="L27" s="63" t="s">
        <v>276</v>
      </c>
      <c r="M27" s="63"/>
      <c r="N27" s="63" t="s">
        <v>1952</v>
      </c>
      <c r="O27" s="63" t="s">
        <v>1953</v>
      </c>
      <c r="P27" s="63" t="s">
        <v>111</v>
      </c>
      <c r="Q27" s="63"/>
      <c r="R27" s="63"/>
      <c r="S27" s="63"/>
      <c r="T27" s="63"/>
      <c r="U27" s="63"/>
      <c r="V27" s="63"/>
      <c r="W27" s="63"/>
      <c r="X27" s="63"/>
      <c r="Y27" s="63"/>
      <c r="Z27" s="63"/>
      <c r="AA27" s="63"/>
      <c r="AB27" s="63"/>
      <c r="AC27" s="63"/>
      <c r="AD27" s="63"/>
      <c r="AE27" s="63"/>
      <c r="AF27" s="63" t="e">
        <f>VLOOKUP(Table18911[[#This Row],[Information Asset Reference Number16]],livesite,1,FALSE)</f>
        <v>#N/A</v>
      </c>
      <c r="AG27" s="63" t="str">
        <f>MID(Table18911[[#This Row],[CLICK HERE TO GO TO FINAL CONTENT FOR CHECKING / EDITING]],14,FIND(".",Table18911[[#This Row],[CLICK HERE TO GO TO FINAL CONTENT FOR CHECKING / EDITING]])-14)</f>
        <v>Childrens Dental Health Survey</v>
      </c>
      <c r="AH27" s="63" t="str">
        <f>LEFT(Table18911[[#This Row],[CLICK HERE TO GO TO FINAL CONTENT FOR CHECKING / EDITING]],10)</f>
        <v>IAR0000134</v>
      </c>
      <c r="AI27" s="63" t="str">
        <f>VLOOKUP(Table18911[[#This Row],[Information Asset Reference Number]],ia,1,FALSE)</f>
        <v>IAR0000134</v>
      </c>
      <c r="AJ27" s="63">
        <f>VLOOKUP(Table18911[[#This Row],[Information Asset Reference Number]],ia,7,FALSE)</f>
        <v>42082</v>
      </c>
      <c r="AK27" s="63" t="str">
        <f>VLOOKUP(Table18911[[#This Row],[Information Asset Reference Number]],ia,10,FALSE)</f>
        <v>Population Health Activities P0284/35</v>
      </c>
      <c r="AL27" s="63" t="str">
        <f>VLOOKUP(Table18911[[#This Row],[Information Asset Reference Number]],ia,11,FALSE)</f>
        <v>Steven Webster ( STWE1 )</v>
      </c>
      <c r="AM27" s="63"/>
      <c r="AN27" s="63" t="b">
        <f>ISERROR(FIND("Direction",Table18911[[#This Row],[Legal basis for the processing]]))</f>
        <v>0</v>
      </c>
      <c r="AO27" s="63" t="b">
        <f>ISERROR(FIND("Act",Table18911[[#This Row],[Legal basis for the processing]]))</f>
        <v>0</v>
      </c>
      <c r="AP27" s="63" t="b">
        <f>ISERROR(FIND("Article",Table18911[[#This Row],[Legal basis for the processing]]))</f>
        <v>1</v>
      </c>
      <c r="AQ27" s="63"/>
      <c r="AR27"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27"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27"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27"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27"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27"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7"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7"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7" s="63">
        <f>COUNTIF(Table18911[[#This Row],[Right to be informed]:[profiling]],"FALSE")</f>
        <v>4</v>
      </c>
      <c r="BA27"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27" s="63"/>
      <c r="BC27" s="63"/>
      <c r="BD27" s="63" t="str">
        <f>Table18911[[#This Row],[Information Asset Title]]</f>
        <v>Childrens Dental Health Survey</v>
      </c>
      <c r="BE27" s="63" t="s">
        <v>1426</v>
      </c>
      <c r="BF27"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27" s="63" t="str">
        <f>IF(Table18911[[#This Row],[Purpose for the processing]]="",Table18911[[#This Row],[Purpose for the processing3]],Table18911[[#This Row],[Purpose for the processing]])</f>
        <v>Every ten years since 1973, the Children’s Dental Health Survey (CDHS) has collected information from children  to present a national picture of the condition their teeth and dental hygiene. It investigates dental experiences, knowledge of and attitudes towards dental care and oral hygiene. CDHS is a random sample survey (around  9,900 each time the survey is conducted every ten years) which collects data from 5, 8, 12 and 15 year old children, including that from dental examinations conducted in schools by NHS dentists and nurses. The respondents or their parents have agreed for their data to be used to produce aggregated, anonymised statistical reports. Provides information on the dental health of children and on their experiences of dental care and treatment, and measures changes in these and associated factors over time. The most recent survey (2013) covers England, Wales and Northern Ireland and includes:the condition of the child's teethdental hygieneoral health attitudes and behavioursdental care and treatment receivedviews about the dental service used.CDHS data are widely used by central and local government and third sector bodies, researchers and academics, the media and general public. Data are used for service funding, planning and provision and research.</v>
      </c>
      <c r="BH27" s="63" t="str">
        <f>IF(Table18911[[#This Row],[Legal basis for the processing]]="",Table18911[[#This Row],[Legal basis for the processing4]],Table18911[[#This Row],[Legal basis for the processing]])</f>
        <v>Direction from Secretary of State under the Health and Social Care Act 2012 to establish and operate informatics systems for the collection or analysis of information, and to exercise systems delivery functions.</v>
      </c>
      <c r="BI27" s="63"/>
      <c r="BJ27" s="63">
        <f>IF(Table18911[[#This Row],[Categories of personal data being processed]]="",Table18911[[#This Row],[Categories of personal data being processed5]],Table18911[[#This Row],[Categories of personal data being processed]])</f>
        <v>0</v>
      </c>
      <c r="BK27" s="63"/>
      <c r="BL27"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Personal ADHS data are not shared with other countries.</v>
      </c>
      <c r="BM27" s="63" t="s">
        <v>139</v>
      </c>
      <c r="BN27" s="63" t="str">
        <f>IF(Table18911[[#This Row],[Recipients or categories of recipients of the personal data.]]="",Table18911[[#This Row],[Recipients or categories of recipients of the personal data.6]],Table18911[[#This Row],[Recipients or categories of recipients of the personal data.]])</f>
        <v xml:space="preserve">Publicly available CDHS datasets (latest in 2013) are anonymised so contain no personal data. </v>
      </c>
      <c r="BO27"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Publicly available CDHS datasets are non-identifiable. Researchers may request access to lower level data for legitimate research purposes but are subject to NHS Digital controls.</v>
      </c>
      <c r="BP27" s="63" t="b">
        <f>Table18911[[#This Row],[Right to be informed]]</f>
        <v>1</v>
      </c>
      <c r="BQ27" s="63" t="b">
        <f>Table18911[[#This Row],[Right of access]]</f>
        <v>1</v>
      </c>
      <c r="BR27" s="63" t="b">
        <f>Table18911[[#This Row],[Right to rectification]]</f>
        <v>0</v>
      </c>
      <c r="BS27" s="63" t="b">
        <f>Table18911[[#This Row],[Right to erasure]]</f>
        <v>1</v>
      </c>
      <c r="BT27" s="63" t="b">
        <f>Table18911[[#This Row],[Right to restrict processing]]</f>
        <v>1</v>
      </c>
      <c r="BU27" s="63" t="b">
        <f>Table18911[[#This Row],[Right to data portability]]</f>
        <v>0</v>
      </c>
      <c r="BV27" s="63" t="b">
        <f>Table18911[[#This Row],[Right to object]]</f>
        <v>0</v>
      </c>
      <c r="BW27" s="63" t="b">
        <f>Table18911[[#This Row],[profiling]]</f>
        <v>0</v>
      </c>
      <c r="BX27"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Anyone taking part in the survey has a right to request withdrawal of any or all of their data before publication of the CDHS year in question; after that they can still request deletion of their personal data, though anonymised information may still be included in the published datasets. </v>
      </c>
      <c r="BY27" s="63">
        <f>IF(Table18911[[#This Row],[The source of the personal data.]]="",Table18911[[#This Row],[The source of the personal data.12]],Table18911[[#This Row],[The source of the personal data.]])</f>
        <v>0</v>
      </c>
      <c r="BZ27"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applied to CDHS information.</v>
      </c>
      <c r="CA27" s="63"/>
      <c r="CB27" s="63"/>
      <c r="CC27" s="63"/>
      <c r="CD27" s="63"/>
      <c r="CE27" s="63"/>
      <c r="CF27" s="63"/>
      <c r="CG27" s="63"/>
      <c r="CH27" s="63"/>
      <c r="CI27" s="63"/>
      <c r="CJ27" s="63"/>
      <c r="CK27" s="63"/>
      <c r="CL27" s="63"/>
      <c r="CM27" s="63"/>
      <c r="CN27" s="63"/>
      <c r="CO27" s="63"/>
      <c r="CP27" s="63"/>
      <c r="CQ27" s="63"/>
      <c r="CR27" s="63"/>
      <c r="CS27" s="63"/>
      <c r="CT27" s="63"/>
      <c r="CU27" s="63"/>
      <c r="CV27" s="63"/>
      <c r="CW27" s="63"/>
      <c r="CX27" s="63"/>
      <c r="CY27" s="5"/>
      <c r="CZ27" s="28"/>
      <c r="DA27" s="9" t="s">
        <v>1426</v>
      </c>
      <c r="DB27" s="9" t="s">
        <v>1601</v>
      </c>
      <c r="DC27" s="8" t="s">
        <v>134</v>
      </c>
      <c r="DD27" s="8" t="s">
        <v>1602</v>
      </c>
      <c r="DE27" s="8" t="s">
        <v>137</v>
      </c>
      <c r="DG27" s="8" t="s">
        <v>132</v>
      </c>
      <c r="DH27" s="8" t="s">
        <v>139</v>
      </c>
      <c r="DI27" s="8" t="s">
        <v>1922</v>
      </c>
      <c r="DJ27" s="8" t="s">
        <v>1907</v>
      </c>
      <c r="DK27" s="9" t="b">
        <v>1</v>
      </c>
      <c r="DL27" s="9" t="b">
        <v>1</v>
      </c>
      <c r="DM27" s="9" t="b">
        <v>0</v>
      </c>
      <c r="DN27" s="9" t="b">
        <v>1</v>
      </c>
      <c r="DO27" s="9" t="b">
        <v>1</v>
      </c>
      <c r="DP27" s="9" t="b">
        <v>0</v>
      </c>
      <c r="DQ27" s="9" t="b">
        <v>0</v>
      </c>
      <c r="DR27" s="9" t="b">
        <v>0</v>
      </c>
      <c r="DS27" s="8" t="s">
        <v>1325</v>
      </c>
      <c r="DT27" s="8" t="s">
        <v>1245</v>
      </c>
      <c r="DU27" s="8" t="s">
        <v>139</v>
      </c>
      <c r="DV27" s="35"/>
    </row>
    <row r="28" spans="1:126" s="9" customFormat="1" ht="30" customHeight="1">
      <c r="A28" s="62" t="s">
        <v>1954</v>
      </c>
      <c r="B28" s="63" t="s">
        <v>110</v>
      </c>
      <c r="C28" s="63" t="s">
        <v>221</v>
      </c>
      <c r="D28" s="63" t="s">
        <v>1955</v>
      </c>
      <c r="E28" s="63" t="s">
        <v>1911</v>
      </c>
      <c r="F28" s="63"/>
      <c r="G28" s="63" t="s">
        <v>1956</v>
      </c>
      <c r="H28" s="63" t="s">
        <v>1957</v>
      </c>
      <c r="I28" s="63" t="s">
        <v>1958</v>
      </c>
      <c r="J28" s="63" t="s">
        <v>623</v>
      </c>
      <c r="K28" s="63" t="s">
        <v>1959</v>
      </c>
      <c r="L28" s="63" t="s">
        <v>276</v>
      </c>
      <c r="M28" s="63"/>
      <c r="N28" s="63" t="s">
        <v>1952</v>
      </c>
      <c r="O28" s="63" t="s">
        <v>1960</v>
      </c>
      <c r="P28" s="63" t="s">
        <v>111</v>
      </c>
      <c r="Q28" s="63"/>
      <c r="R28" s="63"/>
      <c r="S28" s="63"/>
      <c r="T28" s="63"/>
      <c r="U28" s="63"/>
      <c r="V28" s="63"/>
      <c r="W28" s="63"/>
      <c r="X28" s="63"/>
      <c r="Y28" s="63"/>
      <c r="Z28" s="63"/>
      <c r="AA28" s="63"/>
      <c r="AB28" s="63"/>
      <c r="AC28" s="63"/>
      <c r="AD28" s="63"/>
      <c r="AE28" s="63"/>
      <c r="AF28" s="63" t="e">
        <f>VLOOKUP(Table18911[[#This Row],[Information Asset Reference Number16]],livesite,1,FALSE)</f>
        <v>#N/A</v>
      </c>
      <c r="AG28" s="63" t="str">
        <f>MID(Table18911[[#This Row],[CLICK HERE TO GO TO FINAL CONTENT FOR CHECKING / EDITING]],14,FIND(".",Table18911[[#This Row],[CLICK HERE TO GO TO FINAL CONTENT FOR CHECKING / EDITING]])-14)</f>
        <v>Mental Health of Children and Young People in Great Britain</v>
      </c>
      <c r="AH28" s="63" t="str">
        <f>LEFT(Table18911[[#This Row],[CLICK HERE TO GO TO FINAL CONTENT FOR CHECKING / EDITING]],10)</f>
        <v>IAR0000135</v>
      </c>
      <c r="AI28" s="63" t="str">
        <f>VLOOKUP(Table18911[[#This Row],[Information Asset Reference Number]],ia,1,FALSE)</f>
        <v>IAR0000135</v>
      </c>
      <c r="AJ28" s="63">
        <f>VLOOKUP(Table18911[[#This Row],[Information Asset Reference Number]],ia,7,FALSE)</f>
        <v>38595</v>
      </c>
      <c r="AK28" s="63" t="str">
        <f>VLOOKUP(Table18911[[#This Row],[Information Asset Reference Number]],ia,10,FALSE)</f>
        <v>Population Health Activities P0284/35</v>
      </c>
      <c r="AL28" s="63" t="str">
        <f>VLOOKUP(Table18911[[#This Row],[Information Asset Reference Number]],ia,11,FALSE)</f>
        <v>Steven Webster ( STWE1 )</v>
      </c>
      <c r="AM28" s="63"/>
      <c r="AN28" s="63" t="b">
        <f>ISERROR(FIND("Direction",Table18911[[#This Row],[Legal basis for the processing]]))</f>
        <v>0</v>
      </c>
      <c r="AO28" s="63" t="b">
        <f>ISERROR(FIND("Act",Table18911[[#This Row],[Legal basis for the processing]]))</f>
        <v>0</v>
      </c>
      <c r="AP28" s="63" t="b">
        <f>ISERROR(FIND("Article",Table18911[[#This Row],[Legal basis for the processing]]))</f>
        <v>1</v>
      </c>
      <c r="AQ28" s="63"/>
      <c r="AR28"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28"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28"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28"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28"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28"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8"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8"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8" s="63">
        <f>COUNTIF(Table18911[[#This Row],[Right to be informed]:[profiling]],"FALSE")</f>
        <v>4</v>
      </c>
      <c r="BA28"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28" s="63"/>
      <c r="BC28" s="63"/>
      <c r="BD28" s="63" t="str">
        <f>Table18911[[#This Row],[Information Asset Title]]</f>
        <v>Mental Health of Children and Young People in Great Britain</v>
      </c>
      <c r="BE28" s="63" t="s">
        <v>1430</v>
      </c>
      <c r="BF28"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28" s="63" t="str">
        <f>IF(Table18911[[#This Row],[Purpose for the processing]]="",Table18911[[#This Row],[Purpose for the processing3]],Table18911[[#This Row],[Purpose for the processing]])</f>
        <v>The Mental Health of Children and Young People survey 2004 (Great Britain) described the prevalence of mental disorders among 5- to 16-year olds and notes any changes since the previous survey in 1999. It also profiles children in each of the main disorder categories (emotional, conduct, hyperkinetic and autistic spectrum disorders) The survey is currently being repeated and will be published in 2018 (England only).The final sample of around 9,500 in 2004 was selected from DWP child benefit records and parents in selected households were given the opportunity to opt their children out. If they agreed to take part, interviews collected the data.MHCYP data are widely used by central and local government and third sector bodies, researchers and academics, the media and general public. Data are used for policy development, service funding, planning and provision and research.</v>
      </c>
      <c r="BH28" s="63" t="str">
        <f>IF(Table18911[[#This Row],[Legal basis for the processing]]="",Table18911[[#This Row],[Legal basis for the processing4]],Table18911[[#This Row],[Legal basis for the processing]])</f>
        <v>Direction from Secretary of State under the Health and Social Care Act 2012 to establish and operate informatics systems for the collection or analysis of information, and to exercise systems delivery functions.</v>
      </c>
      <c r="BI28" s="63"/>
      <c r="BJ28" s="63">
        <f>IF(Table18911[[#This Row],[Categories of personal data being processed]]="",Table18911[[#This Row],[Categories of personal data being processed5]],Table18911[[#This Row],[Categories of personal data being processed]])</f>
        <v>0</v>
      </c>
      <c r="BK28" s="63"/>
      <c r="BL28"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Personal MHCYP data are not shared with other countries.</v>
      </c>
      <c r="BM28" s="63" t="s">
        <v>139</v>
      </c>
      <c r="BN28" s="63" t="str">
        <f>IF(Table18911[[#This Row],[Recipients or categories of recipients of the personal data.]]="",Table18911[[#This Row],[Recipients or categories of recipients of the personal data.6]],Table18911[[#This Row],[Recipients or categories of recipients of the personal data.]])</f>
        <v xml:space="preserve">The publicly available MHCYP datasets are anonymised so contains no personal data. </v>
      </c>
      <c r="BO28"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The publicly available MHCYP datasets are non-identifiable. Researchers may request access to lower level data for legitimate research purposes but are subject to NHS Digital controls.</v>
      </c>
      <c r="BP28" s="63" t="b">
        <f>Table18911[[#This Row],[Right to be informed]]</f>
        <v>1</v>
      </c>
      <c r="BQ28" s="63" t="b">
        <f>Table18911[[#This Row],[Right of access]]</f>
        <v>1</v>
      </c>
      <c r="BR28" s="63" t="b">
        <f>Table18911[[#This Row],[Right to rectification]]</f>
        <v>0</v>
      </c>
      <c r="BS28" s="63" t="b">
        <f>Table18911[[#This Row],[Right to erasure]]</f>
        <v>1</v>
      </c>
      <c r="BT28" s="63" t="b">
        <f>Table18911[[#This Row],[Right to restrict processing]]</f>
        <v>1</v>
      </c>
      <c r="BU28" s="63" t="b">
        <f>Table18911[[#This Row],[Right to data portability]]</f>
        <v>0</v>
      </c>
      <c r="BV28" s="63" t="b">
        <f>Table18911[[#This Row],[Right to object]]</f>
        <v>0</v>
      </c>
      <c r="BW28" s="63" t="b">
        <f>Table18911[[#This Row],[profiling]]</f>
        <v>0</v>
      </c>
      <c r="BX28"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Anyone taking part in the survey had a right to request withdrawal of any or all of their data before publication of the MHCYP 2004 dataset, which also applies to the current collection; personal data from 2004 are no longer held. </v>
      </c>
      <c r="BY28" s="63">
        <f>IF(Table18911[[#This Row],[The source of the personal data.]]="",Table18911[[#This Row],[The source of the personal data.12]],Table18911[[#This Row],[The source of the personal data.]])</f>
        <v>0</v>
      </c>
      <c r="BZ28"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applied to MHCYP information.</v>
      </c>
      <c r="CA28" s="63"/>
      <c r="CB28" s="63"/>
      <c r="CC28" s="63"/>
      <c r="CD28" s="63"/>
      <c r="CE28" s="63"/>
      <c r="CF28" s="63"/>
      <c r="CG28" s="63"/>
      <c r="CH28" s="63"/>
      <c r="CI28" s="63"/>
      <c r="CJ28" s="63"/>
      <c r="CK28" s="63"/>
      <c r="CL28" s="63"/>
      <c r="CM28" s="63"/>
      <c r="CN28" s="63"/>
      <c r="CO28" s="63"/>
      <c r="CP28" s="63"/>
      <c r="CQ28" s="63"/>
      <c r="CR28" s="63"/>
      <c r="CS28" s="63"/>
      <c r="CT28" s="63"/>
      <c r="CU28" s="63"/>
      <c r="CV28" s="63"/>
      <c r="CW28" s="63"/>
      <c r="CX28" s="63"/>
      <c r="CY28" s="5"/>
      <c r="CZ28" s="28"/>
      <c r="DA28" s="9" t="s">
        <v>1430</v>
      </c>
      <c r="DB28" s="9" t="s">
        <v>1604</v>
      </c>
      <c r="DC28" s="8" t="s">
        <v>134</v>
      </c>
      <c r="DD28" s="8" t="s">
        <v>1605</v>
      </c>
      <c r="DE28" s="8" t="s">
        <v>137</v>
      </c>
      <c r="DG28" s="8" t="s">
        <v>132</v>
      </c>
      <c r="DH28" s="8" t="s">
        <v>139</v>
      </c>
      <c r="DI28" s="8" t="s">
        <v>1922</v>
      </c>
      <c r="DJ28" s="8" t="s">
        <v>1907</v>
      </c>
      <c r="DK28" s="9" t="b">
        <v>1</v>
      </c>
      <c r="DL28" s="9" t="b">
        <v>1</v>
      </c>
      <c r="DM28" s="9" t="b">
        <v>0</v>
      </c>
      <c r="DN28" s="9" t="b">
        <v>1</v>
      </c>
      <c r="DO28" s="9" t="b">
        <v>1</v>
      </c>
      <c r="DP28" s="9" t="b">
        <v>0</v>
      </c>
      <c r="DQ28" s="9" t="b">
        <v>0</v>
      </c>
      <c r="DR28" s="9" t="b">
        <v>0</v>
      </c>
      <c r="DS28" s="8" t="s">
        <v>1325</v>
      </c>
      <c r="DT28" s="8" t="s">
        <v>1245</v>
      </c>
      <c r="DU28" s="8" t="s">
        <v>139</v>
      </c>
      <c r="DV28" s="35"/>
    </row>
    <row r="29" spans="1:126" s="9" customFormat="1" ht="30" customHeight="1">
      <c r="A29" s="62" t="s">
        <v>1961</v>
      </c>
      <c r="B29" s="62" t="s">
        <v>110</v>
      </c>
      <c r="C29" s="63" t="s">
        <v>221</v>
      </c>
      <c r="D29" s="63" t="s">
        <v>1962</v>
      </c>
      <c r="E29" s="63" t="s">
        <v>1911</v>
      </c>
      <c r="F29" s="63"/>
      <c r="G29" s="63" t="s">
        <v>1963</v>
      </c>
      <c r="H29" s="63" t="s">
        <v>1964</v>
      </c>
      <c r="I29" s="63" t="s">
        <v>1965</v>
      </c>
      <c r="J29" s="63" t="s">
        <v>623</v>
      </c>
      <c r="K29" s="63" t="s">
        <v>1966</v>
      </c>
      <c r="L29" s="63" t="s">
        <v>276</v>
      </c>
      <c r="M29" s="63"/>
      <c r="N29" s="63" t="s">
        <v>1952</v>
      </c>
      <c r="O29" s="63" t="s">
        <v>1967</v>
      </c>
      <c r="P29" s="63" t="s">
        <v>111</v>
      </c>
      <c r="Q29" s="63"/>
      <c r="R29" s="63"/>
      <c r="S29" s="63"/>
      <c r="T29" s="63"/>
      <c r="U29" s="63"/>
      <c r="V29" s="63"/>
      <c r="W29" s="63"/>
      <c r="X29" s="63"/>
      <c r="Y29" s="63"/>
      <c r="Z29" s="63"/>
      <c r="AA29" s="63"/>
      <c r="AB29" s="63"/>
      <c r="AC29" s="63"/>
      <c r="AD29" s="63"/>
      <c r="AE29" s="63"/>
      <c r="AF29" s="63" t="e">
        <f>VLOOKUP(Table18911[[#This Row],[Information Asset Reference Number16]],livesite,1,FALSE)</f>
        <v>#N/A</v>
      </c>
      <c r="AG29" s="63" t="str">
        <f>MID(Table18911[[#This Row],[CLICK HERE TO GO TO FINAL CONTENT FOR CHECKING / EDITING]],14,FIND(".",Table18911[[#This Row],[CLICK HERE TO GO TO FINAL CONTENT FOR CHECKING / EDITING]])-14)</f>
        <v>What About Youth Survey</v>
      </c>
      <c r="AH29" s="63" t="str">
        <f>LEFT(Table18911[[#This Row],[CLICK HERE TO GO TO FINAL CONTENT FOR CHECKING / EDITING]],10)</f>
        <v>IAR0000136</v>
      </c>
      <c r="AI29" s="63" t="str">
        <f>VLOOKUP(Table18911[[#This Row],[Information Asset Reference Number]],ia,1,FALSE)</f>
        <v>IAR0000136</v>
      </c>
      <c r="AJ29" s="63">
        <f>VLOOKUP(Table18911[[#This Row],[Information Asset Reference Number]],ia,7,FALSE)</f>
        <v>42346</v>
      </c>
      <c r="AK29" s="63" t="str">
        <f>VLOOKUP(Table18911[[#This Row],[Information Asset Reference Number]],ia,10,FALSE)</f>
        <v>Population Health Activities P0284/35</v>
      </c>
      <c r="AL29" s="63" t="str">
        <f>VLOOKUP(Table18911[[#This Row],[Information Asset Reference Number]],ia,11,FALSE)</f>
        <v>Steven Webster ( STWE1 )</v>
      </c>
      <c r="AM29" s="63"/>
      <c r="AN29" s="63" t="b">
        <f>ISERROR(FIND("Direction",Table18911[[#This Row],[Legal basis for the processing]]))</f>
        <v>0</v>
      </c>
      <c r="AO29" s="63" t="b">
        <f>ISERROR(FIND("Act",Table18911[[#This Row],[Legal basis for the processing]]))</f>
        <v>0</v>
      </c>
      <c r="AP29" s="63" t="b">
        <f>ISERROR(FIND("Article",Table18911[[#This Row],[Legal basis for the processing]]))</f>
        <v>1</v>
      </c>
      <c r="AQ29" s="63"/>
      <c r="AR29"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29"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29"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29"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29"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29"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9"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9"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9" s="63">
        <f>COUNTIF(Table18911[[#This Row],[Right to be informed]:[profiling]],"FALSE")</f>
        <v>4</v>
      </c>
      <c r="BA29"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29" s="63"/>
      <c r="BC29" s="63"/>
      <c r="BD29" s="63" t="str">
        <f>Table18911[[#This Row],[Information Asset Title]]</f>
        <v>What About Youth Survey</v>
      </c>
      <c r="BE29" s="63" t="s">
        <v>1434</v>
      </c>
      <c r="BF29"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29" s="63" t="str">
        <f>IF(Table18911[[#This Row],[Purpose for the processing]]="",Table18911[[#This Row],[Purpose for the processing3]],Table18911[[#This Row],[Purpose for the processing]])</f>
        <v>The What About YOUth? 2014 (WAY 2014) is a newly-established survey designed to collect robust local authority (LA) level data on a range of health behaviours amongst 15 year-olds.The survey was commissioned by DHSC in direct response to the Children and Young People's Health Outcomes Forum., which identified gaps in the Public Health Outcomes Framework (PHOF) and other key health behaviour measures relating to young people.The DfE National Pupil Database was used to create a random sample of about 300,000 15 year olds who were contacted individually and asked to take part; around 150,000 responses were used in the report.For 15 year olds in England, WAY 2014 provides information on the experiences of and attitudes to the following themes:General health and wellbeingAlcoholSmokingDrug misuseDiet and physical activityBullying WAY data are widely used by central and local government and third sector bodies, researchers and academics, the media and general public. Data are used for policy development, service funding, planning and provision and research.</v>
      </c>
      <c r="BH29" s="63" t="str">
        <f>IF(Table18911[[#This Row],[Legal basis for the processing]]="",Table18911[[#This Row],[Legal basis for the processing4]],Table18911[[#This Row],[Legal basis for the processing]])</f>
        <v>Direction from Secretary of State under the Health and Social Care Act 2012 to establish and operate informatics systems for the collection or analysis of information, and to exercise systems delivery functions.</v>
      </c>
      <c r="BI29" s="63"/>
      <c r="BJ29" s="63">
        <f>IF(Table18911[[#This Row],[Categories of personal data being processed]]="",Table18911[[#This Row],[Categories of personal data being processed5]],Table18911[[#This Row],[Categories of personal data being processed]])</f>
        <v>0</v>
      </c>
      <c r="BK29" s="63"/>
      <c r="BL29"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Personal WAY 2014 data are not shared with other countries.</v>
      </c>
      <c r="BM29" s="63" t="s">
        <v>139</v>
      </c>
      <c r="BN29" s="63" t="str">
        <f>IF(Table18911[[#This Row],[Recipients or categories of recipients of the personal data.]]="",Table18911[[#This Row],[Recipients or categories of recipients of the personal data.6]],Table18911[[#This Row],[Recipients or categories of recipients of the personal data.]])</f>
        <v xml:space="preserve">The publicly available WAY 2014 dataset is anonymised so contains no personal data. </v>
      </c>
      <c r="BO29"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The publicly available WAY 2014 dataset is non-identifiable. Researchers may request access to lower level data for legitimate research purposes but are subject to NHS Digital controls.</v>
      </c>
      <c r="BP29" s="63" t="b">
        <f>Table18911[[#This Row],[Right to be informed]]</f>
        <v>1</v>
      </c>
      <c r="BQ29" s="63" t="b">
        <f>Table18911[[#This Row],[Right of access]]</f>
        <v>1</v>
      </c>
      <c r="BR29" s="63" t="b">
        <f>Table18911[[#This Row],[Right to rectification]]</f>
        <v>0</v>
      </c>
      <c r="BS29" s="63" t="b">
        <f>Table18911[[#This Row],[Right to erasure]]</f>
        <v>1</v>
      </c>
      <c r="BT29" s="63" t="b">
        <f>Table18911[[#This Row],[Right to restrict processing]]</f>
        <v>1</v>
      </c>
      <c r="BU29" s="63" t="b">
        <f>Table18911[[#This Row],[Right to data portability]]</f>
        <v>0</v>
      </c>
      <c r="BV29" s="63" t="b">
        <f>Table18911[[#This Row],[Right to object]]</f>
        <v>0</v>
      </c>
      <c r="BW29" s="63" t="b">
        <f>Table18911[[#This Row],[profiling]]</f>
        <v>0</v>
      </c>
      <c r="BX29"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Anyone taking part in the survey had a right to request withdrawal of any or all of their data before publication of the WAY 2014 dataset; they can still request deletion of any personal data held, though anonymised information may still be included in the published datasets. </v>
      </c>
      <c r="BY29" s="63">
        <f>IF(Table18911[[#This Row],[The source of the personal data.]]="",Table18911[[#This Row],[The source of the personal data.12]],Table18911[[#This Row],[The source of the personal data.]])</f>
        <v>0</v>
      </c>
      <c r="BZ29"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applied to WAY 2014 information.</v>
      </c>
      <c r="CA29" s="63"/>
      <c r="CB29" s="63"/>
      <c r="CC29" s="63"/>
      <c r="CD29" s="63"/>
      <c r="CE29" s="63"/>
      <c r="CF29" s="63"/>
      <c r="CG29" s="63"/>
      <c r="CH29" s="63"/>
      <c r="CI29" s="63"/>
      <c r="CJ29" s="63"/>
      <c r="CK29" s="63"/>
      <c r="CL29" s="63"/>
      <c r="CM29" s="63"/>
      <c r="CN29" s="63"/>
      <c r="CO29" s="63"/>
      <c r="CP29" s="63"/>
      <c r="CQ29" s="63"/>
      <c r="CR29" s="63"/>
      <c r="CS29" s="63"/>
      <c r="CT29" s="63"/>
      <c r="CU29" s="63"/>
      <c r="CV29" s="63"/>
      <c r="CW29" s="63"/>
      <c r="CX29" s="63"/>
      <c r="CY29" s="5"/>
      <c r="CZ29" s="28"/>
      <c r="DA29" s="9" t="s">
        <v>1434</v>
      </c>
      <c r="DB29" s="9" t="s">
        <v>1968</v>
      </c>
      <c r="DC29" s="8" t="s">
        <v>134</v>
      </c>
      <c r="DD29" s="8" t="s">
        <v>1608</v>
      </c>
      <c r="DE29" s="8" t="s">
        <v>137</v>
      </c>
      <c r="DG29" s="8" t="s">
        <v>132</v>
      </c>
      <c r="DH29" s="8" t="s">
        <v>139</v>
      </c>
      <c r="DI29" s="8" t="s">
        <v>1922</v>
      </c>
      <c r="DJ29" s="8" t="s">
        <v>1907</v>
      </c>
      <c r="DK29" s="9" t="b">
        <v>1</v>
      </c>
      <c r="DL29" s="9" t="b">
        <v>1</v>
      </c>
      <c r="DM29" s="9" t="b">
        <v>0</v>
      </c>
      <c r="DN29" s="9" t="b">
        <v>1</v>
      </c>
      <c r="DO29" s="9" t="b">
        <v>1</v>
      </c>
      <c r="DP29" s="9" t="b">
        <v>0</v>
      </c>
      <c r="DQ29" s="9" t="b">
        <v>0</v>
      </c>
      <c r="DR29" s="9" t="b">
        <v>0</v>
      </c>
      <c r="DS29" s="8" t="s">
        <v>1325</v>
      </c>
      <c r="DT29" s="8" t="s">
        <v>1969</v>
      </c>
      <c r="DU29" s="8" t="s">
        <v>139</v>
      </c>
      <c r="DV29" s="35"/>
    </row>
    <row r="30" spans="1:126" s="9" customFormat="1" ht="30" customHeight="1">
      <c r="A30" s="62" t="s">
        <v>1970</v>
      </c>
      <c r="B30" s="63" t="s">
        <v>110</v>
      </c>
      <c r="C30" s="63" t="s">
        <v>221</v>
      </c>
      <c r="D30" s="63" t="s">
        <v>1971</v>
      </c>
      <c r="E30" s="63" t="s">
        <v>1911</v>
      </c>
      <c r="F30" s="63"/>
      <c r="G30" s="63" t="s">
        <v>1972</v>
      </c>
      <c r="H30" s="63" t="s">
        <v>1973</v>
      </c>
      <c r="I30" s="63" t="s">
        <v>1974</v>
      </c>
      <c r="J30" s="63" t="s">
        <v>623</v>
      </c>
      <c r="K30" s="63" t="s">
        <v>1975</v>
      </c>
      <c r="L30" s="63" t="s">
        <v>276</v>
      </c>
      <c r="M30" s="63"/>
      <c r="N30" s="63" t="s">
        <v>1952</v>
      </c>
      <c r="O30" s="63" t="s">
        <v>1976</v>
      </c>
      <c r="P30" s="63" t="s">
        <v>111</v>
      </c>
      <c r="Q30" s="63"/>
      <c r="R30" s="63"/>
      <c r="S30" s="63"/>
      <c r="T30" s="63"/>
      <c r="U30" s="63"/>
      <c r="V30" s="63"/>
      <c r="W30" s="63"/>
      <c r="X30" s="63"/>
      <c r="Y30" s="63"/>
      <c r="Z30" s="63"/>
      <c r="AA30" s="63"/>
      <c r="AB30" s="63"/>
      <c r="AC30" s="63"/>
      <c r="AD30" s="63"/>
      <c r="AE30" s="63"/>
      <c r="AF30" s="63" t="e">
        <f>VLOOKUP(Table18911[[#This Row],[Information Asset Reference Number16]],livesite,1,FALSE)</f>
        <v>#N/A</v>
      </c>
      <c r="AG30" s="63" t="str">
        <f>MID(Table18911[[#This Row],[CLICK HERE TO GO TO FINAL CONTENT FOR CHECKING / EDITING]],14,FIND(".",Table18911[[#This Row],[CLICK HERE TO GO TO FINAL CONTENT FOR CHECKING / EDITING]])-14)</f>
        <v>Survey of Carers in Households - England</v>
      </c>
      <c r="AH30" s="63" t="str">
        <f>LEFT(Table18911[[#This Row],[CLICK HERE TO GO TO FINAL CONTENT FOR CHECKING / EDITING]],10)</f>
        <v>IAR0000138</v>
      </c>
      <c r="AI30" s="63" t="str">
        <f>VLOOKUP(Table18911[[#This Row],[Information Asset Reference Number]],ia,1,FALSE)</f>
        <v>IAR0000138</v>
      </c>
      <c r="AJ30" s="63">
        <f>VLOOKUP(Table18911[[#This Row],[Information Asset Reference Number]],ia,7,FALSE)</f>
        <v>40526</v>
      </c>
      <c r="AK30" s="63" t="str">
        <f>VLOOKUP(Table18911[[#This Row],[Information Asset Reference Number]],ia,10,FALSE)</f>
        <v>Population Health Activities P0284/35</v>
      </c>
      <c r="AL30" s="63" t="str">
        <f>VLOOKUP(Table18911[[#This Row],[Information Asset Reference Number]],ia,11,FALSE)</f>
        <v>Steven Webster ( STWE1 )</v>
      </c>
      <c r="AM30" s="63"/>
      <c r="AN30" s="63" t="b">
        <f>ISERROR(FIND("Direction",Table18911[[#This Row],[Legal basis for the processing]]))</f>
        <v>0</v>
      </c>
      <c r="AO30" s="63" t="b">
        <f>ISERROR(FIND("Act",Table18911[[#This Row],[Legal basis for the processing]]))</f>
        <v>0</v>
      </c>
      <c r="AP30" s="63" t="b">
        <f>ISERROR(FIND("Article",Table18911[[#This Row],[Legal basis for the processing]]))</f>
        <v>1</v>
      </c>
      <c r="AQ30" s="63"/>
      <c r="AR30"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30"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30"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30"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30"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30"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30"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30"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30" s="63">
        <f>COUNTIF(Table18911[[#This Row],[Right to be informed]:[profiling]],"FALSE")</f>
        <v>4</v>
      </c>
      <c r="BA30"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30" s="63"/>
      <c r="BC30" s="63"/>
      <c r="BD30" s="63" t="str">
        <f>Table18911[[#This Row],[Information Asset Title]]</f>
        <v>Survey of Carers in Households - England</v>
      </c>
      <c r="BE30" s="63" t="s">
        <v>1439</v>
      </c>
      <c r="BF30"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30" s="63" t="str">
        <f>IF(Table18911[[#This Row],[Purpose for the processing]]="",Table18911[[#This Row],[Purpose for the processing3]],Table18911[[#This Row],[Purpose for the processing]])</f>
        <v>The Survey of Carers in Households in England, 2009-10 (Carers 2010) detail the prevalence of domestic (i.e. non-professional) caring in England, the demographic profile of carers, the impact of caring duties upon the carer, details of the services carers receive and a profile of the cared for people. Only carers aged 16 and over were included.The sample of around 2,400 people were  identified via a short screening questionnaire at addresses randomly selected from the Postcode Address File. Carers were defined as those people who identified themselves as having extra responsibilities of looking after someone who has a long-term physical or mental ill health or disability, or problem related to old age.Carers 2010 data are widely used by central and local government and third sector bodies, researchers and academics, the media and general public. Data are used for policy development, service funding, planning and provision and research.</v>
      </c>
      <c r="BH30" s="63" t="str">
        <f>IF(Table18911[[#This Row],[Legal basis for the processing]]="",Table18911[[#This Row],[Legal basis for the processing4]],Table18911[[#This Row],[Legal basis for the processing]])</f>
        <v>Direction from Secretary of State under the Health and Social Care Act 2012 to establish and operate informatics systems for the collection or analysis of information, and to exercise systems delivery functions.</v>
      </c>
      <c r="BI30" s="63"/>
      <c r="BJ30" s="63">
        <f>IF(Table18911[[#This Row],[Categories of personal data being processed]]="",Table18911[[#This Row],[Categories of personal data being processed5]],Table18911[[#This Row],[Categories of personal data being processed]])</f>
        <v>0</v>
      </c>
      <c r="BK30" s="63"/>
      <c r="BL30"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Personal Carers data are not shared with other countries.</v>
      </c>
      <c r="BM30" s="63" t="s">
        <v>139</v>
      </c>
      <c r="BN30" s="63" t="str">
        <f>IF(Table18911[[#This Row],[Recipients or categories of recipients of the personal data.]]="",Table18911[[#This Row],[Recipients or categories of recipients of the personal data.6]],Table18911[[#This Row],[Recipients or categories of recipients of the personal data.]])</f>
        <v xml:space="preserve">The publicly available Carers dataset is anonymised so contains no personal data. </v>
      </c>
      <c r="BO30"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The publicly available Carers dataset is non-identifiable. Researchers may request access to lower level data for legitimate research purposes but are subject to NHS Digital controls.</v>
      </c>
      <c r="BP30" s="63" t="b">
        <f>Table18911[[#This Row],[Right to be informed]]</f>
        <v>1</v>
      </c>
      <c r="BQ30" s="63" t="b">
        <f>Table18911[[#This Row],[Right of access]]</f>
        <v>1</v>
      </c>
      <c r="BR30" s="63" t="b">
        <f>Table18911[[#This Row],[Right to rectification]]</f>
        <v>0</v>
      </c>
      <c r="BS30" s="63" t="b">
        <f>Table18911[[#This Row],[Right to erasure]]</f>
        <v>1</v>
      </c>
      <c r="BT30" s="63" t="b">
        <f>Table18911[[#This Row],[Right to restrict processing]]</f>
        <v>1</v>
      </c>
      <c r="BU30" s="63" t="b">
        <f>Table18911[[#This Row],[Right to data portability]]</f>
        <v>0</v>
      </c>
      <c r="BV30" s="63" t="b">
        <f>Table18911[[#This Row],[Right to object]]</f>
        <v>0</v>
      </c>
      <c r="BW30" s="63" t="b">
        <f>Table18911[[#This Row],[profiling]]</f>
        <v>0</v>
      </c>
      <c r="BX30"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Anyone taking part in the survey had a right to request withdrawal of any or all of their data before publication of the Carers 2010 dataset.</v>
      </c>
      <c r="BY30" s="63">
        <f>IF(Table18911[[#This Row],[The source of the personal data.]]="",Table18911[[#This Row],[The source of the personal data.12]],Table18911[[#This Row],[The source of the personal data.]])</f>
        <v>0</v>
      </c>
      <c r="BZ30"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applied to Carers 2010 information.</v>
      </c>
      <c r="CA30" s="63"/>
      <c r="CB30" s="63"/>
      <c r="CC30" s="63"/>
      <c r="CD30" s="63"/>
      <c r="CE30" s="63"/>
      <c r="CF30" s="63"/>
      <c r="CG30" s="63"/>
      <c r="CH30" s="63"/>
      <c r="CI30" s="63"/>
      <c r="CJ30" s="63"/>
      <c r="CK30" s="63"/>
      <c r="CL30" s="63"/>
      <c r="CM30" s="63"/>
      <c r="CN30" s="63"/>
      <c r="CO30" s="63"/>
      <c r="CP30" s="63"/>
      <c r="CQ30" s="63"/>
      <c r="CR30" s="63"/>
      <c r="CS30" s="63"/>
      <c r="CT30" s="63"/>
      <c r="CU30" s="63"/>
      <c r="CV30" s="63"/>
      <c r="CW30" s="63"/>
      <c r="CX30" s="63"/>
      <c r="CY30" s="5"/>
      <c r="CZ30" s="28"/>
      <c r="DA30" s="9" t="s">
        <v>1439</v>
      </c>
      <c r="DB30" s="9" t="s">
        <v>1977</v>
      </c>
      <c r="DC30" s="8" t="s">
        <v>134</v>
      </c>
      <c r="DD30" s="8" t="s">
        <v>1611</v>
      </c>
      <c r="DE30" s="8" t="s">
        <v>137</v>
      </c>
      <c r="DG30" s="8" t="s">
        <v>132</v>
      </c>
      <c r="DH30" s="8" t="s">
        <v>139</v>
      </c>
      <c r="DI30" s="8" t="s">
        <v>1922</v>
      </c>
      <c r="DJ30" s="8" t="s">
        <v>1907</v>
      </c>
      <c r="DK30" s="9" t="b">
        <v>1</v>
      </c>
      <c r="DL30" s="9" t="b">
        <v>1</v>
      </c>
      <c r="DM30" s="9" t="b">
        <v>0</v>
      </c>
      <c r="DN30" s="9" t="b">
        <v>1</v>
      </c>
      <c r="DO30" s="9" t="b">
        <v>1</v>
      </c>
      <c r="DP30" s="9" t="b">
        <v>0</v>
      </c>
      <c r="DQ30" s="9" t="b">
        <v>0</v>
      </c>
      <c r="DR30" s="9" t="b">
        <v>0</v>
      </c>
      <c r="DS30" s="8" t="s">
        <v>1325</v>
      </c>
      <c r="DT30" s="8" t="s">
        <v>1245</v>
      </c>
      <c r="DU30" s="8" t="s">
        <v>139</v>
      </c>
      <c r="DV30" s="35"/>
    </row>
    <row r="31" spans="1:126" s="9" customFormat="1" ht="30" customHeight="1">
      <c r="A31" s="62" t="s">
        <v>1978</v>
      </c>
      <c r="B31" s="63" t="s">
        <v>110</v>
      </c>
      <c r="C31" s="63" t="s">
        <v>221</v>
      </c>
      <c r="D31" s="63" t="s">
        <v>1979</v>
      </c>
      <c r="E31" s="63" t="s">
        <v>1980</v>
      </c>
      <c r="F31" s="63"/>
      <c r="G31" s="63" t="s">
        <v>1981</v>
      </c>
      <c r="H31" s="63" t="s">
        <v>1982</v>
      </c>
      <c r="I31" s="63" t="s">
        <v>1983</v>
      </c>
      <c r="J31" s="63" t="s">
        <v>623</v>
      </c>
      <c r="K31" s="63" t="s">
        <v>1984</v>
      </c>
      <c r="L31" s="63" t="s">
        <v>276</v>
      </c>
      <c r="M31" s="63"/>
      <c r="N31" s="63" t="s">
        <v>1985</v>
      </c>
      <c r="O31" s="63" t="s">
        <v>1986</v>
      </c>
      <c r="P31" s="63" t="s">
        <v>111</v>
      </c>
      <c r="Q31" s="63"/>
      <c r="R31" s="63"/>
      <c r="S31" s="63"/>
      <c r="T31" s="63"/>
      <c r="U31" s="63"/>
      <c r="V31" s="63"/>
      <c r="W31" s="63"/>
      <c r="X31" s="63"/>
      <c r="Y31" s="63"/>
      <c r="Z31" s="63"/>
      <c r="AA31" s="63"/>
      <c r="AB31" s="63"/>
      <c r="AC31" s="63"/>
      <c r="AD31" s="63"/>
      <c r="AE31" s="63"/>
      <c r="AF31" s="63" t="e">
        <f>VLOOKUP(Table18911[[#This Row],[Information Asset Reference Number16]],livesite,1,FALSE)</f>
        <v>#N/A</v>
      </c>
      <c r="AG31" s="63" t="str">
        <f>MID(Table18911[[#This Row],[CLICK HERE TO GO TO FINAL CONTENT FOR CHECKING / EDITING]],14,FIND(".",Table18911[[#This Row],[CLICK HERE TO GO TO FINAL CONTENT FOR CHECKING / EDITING]])-14)</f>
        <v>National Child Measurement Programme</v>
      </c>
      <c r="AH31" s="63" t="str">
        <f>LEFT(Table18911[[#This Row],[CLICK HERE TO GO TO FINAL CONTENT FOR CHECKING / EDITING]],10)</f>
        <v>IAR0000139</v>
      </c>
      <c r="AI31" s="63" t="str">
        <f>VLOOKUP(Table18911[[#This Row],[Information Asset Reference Number]],ia,1,FALSE)</f>
        <v>IAR0000139</v>
      </c>
      <c r="AJ31" s="63">
        <f>VLOOKUP(Table18911[[#This Row],[Information Asset Reference Number]],ia,7,FALSE)</f>
        <v>39499</v>
      </c>
      <c r="AK31" s="63" t="str">
        <f>VLOOKUP(Table18911[[#This Row],[Information Asset Reference Number]],ia,10,FALSE)</f>
        <v>Population Health Activities P0284/35</v>
      </c>
      <c r="AL31" s="63" t="str">
        <f>VLOOKUP(Table18911[[#This Row],[Information Asset Reference Number]],ia,11,FALSE)</f>
        <v>Steven Webster ( STWE1 )</v>
      </c>
      <c r="AM31" s="63"/>
      <c r="AN31" s="63" t="b">
        <f>ISERROR(FIND("Direction",Table18911[[#This Row],[Legal basis for the processing]]))</f>
        <v>0</v>
      </c>
      <c r="AO31" s="63" t="b">
        <f>ISERROR(FIND("Act",Table18911[[#This Row],[Legal basis for the processing]]))</f>
        <v>0</v>
      </c>
      <c r="AP31" s="63" t="b">
        <f>ISERROR(FIND("Article",Table18911[[#This Row],[Legal basis for the processing]]))</f>
        <v>1</v>
      </c>
      <c r="AQ31" s="63"/>
      <c r="AR31"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31"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31"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31"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31"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31"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31"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31"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31" s="63">
        <f>COUNTIF(Table18911[[#This Row],[Right to be informed]:[profiling]],"FALSE")</f>
        <v>4</v>
      </c>
      <c r="BA31"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31" s="63"/>
      <c r="BC31" s="63"/>
      <c r="BD31" s="63" t="str">
        <f>Table18911[[#This Row],[Information Asset Title]]</f>
        <v>National Child Measurement Programme</v>
      </c>
      <c r="BE31" s="63" t="s">
        <v>1443</v>
      </c>
      <c r="BF31"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31" s="63" t="str">
        <f>IF(Table18911[[#This Row],[Purpose for the processing]]="",Table18911[[#This Row],[Purpose for the processing3]],Table18911[[#This Row],[Purpose for the processing]])</f>
        <v>The National Child Measurement Programme (NCMP) is a key element of the Government’s approach to tackling child obesity by annually measuring over one million children and providing reliable data on rates of childhood obesity. Children’s height and weight are measured in reception (aged 4–5 years) and year 6 (aged 10–11 years) primarily in state-maintained schools1 in England.The programme was launched in the 2005/06 academic year; NCMP data enables local areas to plan services to tackle child obesity and monitor progress. In most local authorities, parents also receive feedback on their child’s weight status along with the offer of further advice and support on achieving a healthy weight for their child.NCMP data are widely used by central and local government and third sector bodies, researchers and academics, the media and general public. Data are used for policy development, service funding, planning and provision and research.</v>
      </c>
      <c r="BH31" s="63" t="str">
        <f>IF(Table18911[[#This Row],[Legal basis for the processing]]="",Table18911[[#This Row],[Legal basis for the processing4]],Table18911[[#This Row],[Legal basis for the processing]])</f>
        <v>The Local Authority (Public Health, Health and Wellbeing Boards and Health Scrutiny) Regulations 2013, and Direction from Secretary of State under the Health and Social Care Act 2012 to establish and operate informatics systems for the collection or analysis of information, and to exercise systems delivery functions.</v>
      </c>
      <c r="BI31" s="63"/>
      <c r="BJ31" s="63">
        <f>IF(Table18911[[#This Row],[Categories of personal data being processed]]="",Table18911[[#This Row],[Categories of personal data being processed5]],Table18911[[#This Row],[Categories of personal data being processed]])</f>
        <v>0</v>
      </c>
      <c r="BK31" s="63"/>
      <c r="BL31"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Personal NCMP data are not shared with other countries.</v>
      </c>
      <c r="BM31" s="63"/>
      <c r="BN31" s="63" t="str">
        <f>IF(Table18911[[#This Row],[Recipients or categories of recipients of the personal data.]]="",Table18911[[#This Row],[Recipients or categories of recipients of the personal data.6]],Table18911[[#This Row],[Recipients or categories of recipients of the personal data.]])</f>
        <v xml:space="preserve">The publicly available NCMP datasets are anonymised so contains no personal data. </v>
      </c>
      <c r="BO31"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The publicly available NCMP datasets are non-identifiable. Researchers may request access to lower level data for legitimate research purposes but are subject to NHS Digital controls.</v>
      </c>
      <c r="BP31" s="63" t="b">
        <f>Table18911[[#This Row],[Right to be informed]]</f>
        <v>1</v>
      </c>
      <c r="BQ31" s="63" t="b">
        <f>Table18911[[#This Row],[Right of access]]</f>
        <v>1</v>
      </c>
      <c r="BR31" s="63" t="b">
        <f>Table18911[[#This Row],[Right to rectification]]</f>
        <v>0</v>
      </c>
      <c r="BS31" s="63" t="b">
        <f>Table18911[[#This Row],[Right to erasure]]</f>
        <v>1</v>
      </c>
      <c r="BT31" s="63" t="b">
        <f>Table18911[[#This Row],[Right to restrict processing]]</f>
        <v>1</v>
      </c>
      <c r="BU31" s="63" t="b">
        <f>Table18911[[#This Row],[Right to data portability]]</f>
        <v>0</v>
      </c>
      <c r="BV31" s="63" t="b">
        <f>Table18911[[#This Row],[Right to object]]</f>
        <v>0</v>
      </c>
      <c r="BW31" s="63" t="b">
        <f>Table18911[[#This Row],[profiling]]</f>
        <v>0</v>
      </c>
      <c r="BX31"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Parents may opt their children out of the measurement programme; after the data collection closes for each academic year and once the national statistics report has been published, the personally identifiable data are replaced with a psedonymised id variable.  The key is maintained within NHS Digital  which makes removal of personal data at a later date possible.The data are held for 20 years before retention is reviewed.</v>
      </c>
      <c r="BY31" s="63">
        <f>IF(Table18911[[#This Row],[The source of the personal data.]]="",Table18911[[#This Row],[The source of the personal data.12]],Table18911[[#This Row],[The source of the personal data.]])</f>
        <v>0</v>
      </c>
      <c r="BZ31"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applied to NCMP information.</v>
      </c>
      <c r="CA31" s="63"/>
      <c r="CB31" s="63"/>
      <c r="CC31" s="63"/>
      <c r="CD31" s="63"/>
      <c r="CE31" s="63"/>
      <c r="CF31" s="63"/>
      <c r="CG31" s="63"/>
      <c r="CH31" s="63"/>
      <c r="CI31" s="63"/>
      <c r="CJ31" s="63"/>
      <c r="CK31" s="63"/>
      <c r="CL31" s="63"/>
      <c r="CM31" s="63"/>
      <c r="CN31" s="63"/>
      <c r="CO31" s="63"/>
      <c r="CP31" s="63"/>
      <c r="CQ31" s="63"/>
      <c r="CR31" s="63"/>
      <c r="CS31" s="63"/>
      <c r="CT31" s="63"/>
      <c r="CU31" s="63"/>
      <c r="CV31" s="63"/>
      <c r="CW31" s="63"/>
      <c r="CX31" s="63"/>
      <c r="CY31" s="5"/>
      <c r="CZ31" s="28"/>
      <c r="DA31" s="9" t="s">
        <v>1443</v>
      </c>
      <c r="DB31" s="9" t="s">
        <v>1613</v>
      </c>
      <c r="DC31" s="8" t="s">
        <v>134</v>
      </c>
      <c r="DD31" s="8" t="s">
        <v>1614</v>
      </c>
      <c r="DE31" s="8" t="s">
        <v>137</v>
      </c>
      <c r="DG31" s="8" t="s">
        <v>132</v>
      </c>
      <c r="DH31" s="8" t="s">
        <v>139</v>
      </c>
      <c r="DI31" s="8" t="s">
        <v>1615</v>
      </c>
      <c r="DJ31" s="8" t="s">
        <v>1987</v>
      </c>
      <c r="DK31" s="9" t="b">
        <v>1</v>
      </c>
      <c r="DL31" s="9" t="b">
        <v>1</v>
      </c>
      <c r="DM31" s="9" t="b">
        <v>0</v>
      </c>
      <c r="DN31" s="9" t="b">
        <v>1</v>
      </c>
      <c r="DO31" s="9" t="b">
        <v>1</v>
      </c>
      <c r="DP31" s="9" t="b">
        <v>0</v>
      </c>
      <c r="DQ31" s="9" t="b">
        <v>0</v>
      </c>
      <c r="DR31" s="9" t="b">
        <v>0</v>
      </c>
      <c r="DS31" s="8" t="s">
        <v>1445</v>
      </c>
      <c r="DT31" s="8" t="s">
        <v>1245</v>
      </c>
      <c r="DU31" s="8" t="s">
        <v>139</v>
      </c>
      <c r="DV31" s="35"/>
    </row>
    <row r="32" spans="1:126" s="9" customFormat="1" ht="30" customHeight="1">
      <c r="A32" s="62" t="s">
        <v>1988</v>
      </c>
      <c r="B32" s="62"/>
      <c r="C32" s="63"/>
      <c r="D32" s="63"/>
      <c r="E32" s="63"/>
      <c r="F32" s="63"/>
      <c r="G32" s="63"/>
      <c r="H32" s="63"/>
      <c r="I32" s="63"/>
      <c r="J32" s="63"/>
      <c r="K32" s="63"/>
      <c r="L32" s="63"/>
      <c r="M32" s="63"/>
      <c r="N32" s="63"/>
      <c r="O32" s="63"/>
      <c r="P32" s="63"/>
      <c r="Q32" s="63" t="s">
        <v>1804</v>
      </c>
      <c r="R32" s="63" t="s">
        <v>1989</v>
      </c>
      <c r="S32" s="63" t="s">
        <v>1990</v>
      </c>
      <c r="T32" s="63" t="s">
        <v>1991</v>
      </c>
      <c r="U32" s="63" t="s">
        <v>1992</v>
      </c>
      <c r="V32" s="63" t="s">
        <v>1993</v>
      </c>
      <c r="W32" s="63" t="s">
        <v>1994</v>
      </c>
      <c r="X32" s="63" t="s">
        <v>1995</v>
      </c>
      <c r="Y32" s="63" t="s">
        <v>1996</v>
      </c>
      <c r="Z32" s="63" t="s">
        <v>276</v>
      </c>
      <c r="AA32" s="63" t="s">
        <v>1997</v>
      </c>
      <c r="AB32" s="63" t="s">
        <v>1998</v>
      </c>
      <c r="AC32" s="63" t="s">
        <v>1999</v>
      </c>
      <c r="AD32" s="63"/>
      <c r="AE32" s="63"/>
      <c r="AF32" s="63" t="e">
        <f>VLOOKUP(Table18911[[#This Row],[Information Asset Reference Number16]],livesite,1,FALSE)</f>
        <v>#N/A</v>
      </c>
      <c r="AG32" s="63" t="str">
        <f>MID(Table18911[[#This Row],[CLICK HERE TO GO TO FINAL CONTENT FOR CHECKING / EDITING]],14,FIND(".",Table18911[[#This Row],[CLICK HERE TO GO TO FINAL CONTENT FOR CHECKING / EDITING]])-14)</f>
        <v>Emergency Care Data Set - ECDS</v>
      </c>
      <c r="AH32" s="63" t="str">
        <f>LEFT(Table18911[[#This Row],[CLICK HERE TO GO TO FINAL CONTENT FOR CHECKING / EDITING]],10)</f>
        <v>IAR0000162</v>
      </c>
      <c r="AI32" s="63" t="str">
        <f>VLOOKUP(Table18911[[#This Row],[Information Asset Reference Number]],ia,1,FALSE)</f>
        <v>IAR0000162</v>
      </c>
      <c r="AJ32" s="63" t="e">
        <f>VLOOKUP(Table18911[[#This Row],[Information Asset Reference Number]],ia,7,FALSE)</f>
        <v>#REF!</v>
      </c>
      <c r="AK32" s="63" t="str">
        <f>VLOOKUP(Table18911[[#This Row],[Information Asset Reference Number]],ia,10,FALSE)</f>
        <v>Secondary Care Service P0282/01</v>
      </c>
      <c r="AL32" s="63" t="str">
        <f>VLOOKUP(Table18911[[#This Row],[Information Asset Reference Number]],ia,11,FALSE)</f>
        <v>Tia Cheang ( TICH4 )</v>
      </c>
      <c r="AM32" s="63"/>
      <c r="AN32" s="63" t="b">
        <f>ISERROR(FIND("Direction",Table18911[[#This Row],[Legal basis for the processing]]))</f>
        <v>1</v>
      </c>
      <c r="AO32" s="63" t="b">
        <f>ISERROR(FIND("Act",Table18911[[#This Row],[Legal basis for the processing]]))</f>
        <v>1</v>
      </c>
      <c r="AP32" s="63" t="b">
        <f>ISERROR(FIND("Article",Table18911[[#This Row],[Legal basis for the processing]]))</f>
        <v>1</v>
      </c>
      <c r="AQ32" s="63"/>
      <c r="AR32"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32"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32"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32"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32"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32"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32"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32"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32" s="63">
        <f>COUNTIF(Table18911[[#This Row],[Right to be informed]:[profiling]],"FALSE")</f>
        <v>4</v>
      </c>
      <c r="BA32"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32" s="63"/>
      <c r="BC32" s="63"/>
      <c r="BD32" s="63" t="str">
        <f>Table18911[[#This Row],[Information Asset Title]]</f>
        <v>Emergency Care Data Set - ECDS</v>
      </c>
      <c r="BE32" s="63" t="s">
        <v>1448</v>
      </c>
      <c r="BF32"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Digital1 Trevelyan SquareBoar LaneLeedsLS1 6AEenquiries@nhsdigital.nhs.uk0300 303 5678Our Data Protection Officer is Catherine Nicholson</v>
      </c>
      <c r="BG32" s="63" t="str">
        <f>IF(Table18911[[#This Row],[Purpose for the processing]]="",Table18911[[#This Row],[Purpose for the processing3]],Table18911[[#This Row],[Purpose for the processing]])</f>
        <v>To capture and represent the full extent and granularity of emergency care activity across England.The data will be used to:-Deliver improved understanding of patient pathways through the emergency care systemImprove patient outcomes, safety and patient/staff experience Reduce hospital admissionsImprove population health through targeted prevention strategies.Fine effective alternatives to attending an Inform commissioning decisions and undertake risk stratification activities.Compare activity undertaken across all emergency care settings for benchmarking purposes.Support research into and implementation of best practice and evidence based care.Create analytical and statistical publications.Respond to Parliamentary Questions, Freedom of Information Requests, Media Queries and general Adhoc enquiries.Link with other datasets to provide frther contextual informationAudit clinical care</v>
      </c>
      <c r="BH32" s="63" t="str">
        <f>IF(Table18911[[#This Row],[Legal basis for the processing]]="",Table18911[[#This Row],[Legal basis for the processing4]],Table18911[[#This Row],[Legal basis for the processing]])</f>
        <v>The Health and Social Care Act 2012 gives NHS Digital statutory powers to require data from health or social care providers in England where NHS Digital has been directed to do so by the Department of Health (on behalf of the Secretary of State for Health).Secretary of State has directed NHS Digital to perform this work. Therefore, the collection of these data is mandatory. Article 6(1c)  processing is necessary for compliance with a legal obligation to which the controller is subject.Article 9(2)(h) processing is necessary for the purposes of preventative medicine, for the assessment of the working capacity of the employee, medical diagnosis, the provision of health or social care or treatment or the management of health and social care systems and services.</v>
      </c>
      <c r="BI32" s="63"/>
      <c r="BJ32" s="63" t="str">
        <f>IF(Table18911[[#This Row],[Categories of personal data being processed]]="",Table18911[[#This Row],[Categories of personal data being processed5]],Table18911[[#This Row],[Categories of personal data being processed]])</f>
        <v>NHS Digital will collect personal data in the form of patients' address, post code, date of birth, gender and NHS Number. The NHS Number is a unique number used to identify patients and match them to their health records. It is an identifiable, personal data item. Special categories of personal data (as per the definition of the GDPR) are also collected.  These are Ethnicity and Physical or Mental Health Conditions.  The data relating to physical or mental health conditions is collected in the form of a coded diagnosis code.  This will be either in the format of an International Classification of Diseases (ICD) or Systematised Nomenclature of Medicine – Clinical Term (SNOMED-CT).</v>
      </c>
      <c r="BK32" s="63"/>
      <c r="BL32"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ECDS data is not transferred outside the EU.</v>
      </c>
      <c r="BM32" s="63" t="s">
        <v>139</v>
      </c>
      <c r="BN32" s="63" t="str">
        <f>IF(Table18911[[#This Row],[Recipients or categories of recipients of the personal data.]]="",Table18911[[#This Row],[Recipients or categories of recipients of the personal data.6]],Table18911[[#This Row],[Recipients or categories of recipients of the personal data.]])</f>
        <v>Data may be provided in the form of reports or extracts to the recipient groups outlined below.NHS Digital internal usersArms Length Bodies Commissioners/Providers of NHS servicesDepartment of HealthAcademic researchers Community safety partnerships (non identifiable)</v>
      </c>
      <c r="BO32"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ECDS data held by NHS Digital will comply with the ‘NHS Digital Records and Document Management Policy’</v>
      </c>
      <c r="BP32" s="63" t="b">
        <f>Table18911[[#This Row],[Right to be informed]]</f>
        <v>1</v>
      </c>
      <c r="BQ32" s="63" t="b">
        <f>Table18911[[#This Row],[Right of access]]</f>
        <v>1</v>
      </c>
      <c r="BR32" s="63" t="b">
        <f>Table18911[[#This Row],[Right to rectification]]</f>
        <v>1</v>
      </c>
      <c r="BS32" s="63" t="b">
        <f>Table18911[[#This Row],[Right to erasure]]</f>
        <v>0</v>
      </c>
      <c r="BT32" s="63" t="b">
        <f>Table18911[[#This Row],[Right to restrict processing]]</f>
        <v>1</v>
      </c>
      <c r="BU32" s="63" t="b">
        <f>Table18911[[#This Row],[Right to data portability]]</f>
        <v>0</v>
      </c>
      <c r="BV32" s="63" t="b">
        <f>Table18911[[#This Row],[Right to object]]</f>
        <v>0</v>
      </c>
      <c r="BW32" s="63" t="b">
        <f>Table18911[[#This Row],[profiling]]</f>
        <v>0</v>
      </c>
      <c r="BX32"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Consent is not obtained</v>
      </c>
      <c r="BY32" s="63" t="str">
        <f>IF(Table18911[[#This Row],[The source of the personal data.]]="",Table18911[[#This Row],[The source of the personal data.12]],Table18911[[#This Row],[The source of the personal data.]])</f>
        <v>Information will be collected during a person’s attendance at an Emergency Department by reception/ administration staff and clinical staff. Information is entered into the Emergency Department information system in the department, accessed via the NHS Spine or populated by trust information services. This data is then submitted on a monthly basis to NHS Digital via the Secondary Uses Service (SUS). 
Acute providers are required to submit data each month.Dates of when these data will be collected are listed o the SUS web pages.</v>
      </c>
      <c r="BZ32"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 automated decision-making is used.</v>
      </c>
      <c r="CA32" s="63"/>
      <c r="CB32" s="63"/>
      <c r="CC32" s="63"/>
      <c r="CD32" s="63"/>
      <c r="CE32" s="63"/>
      <c r="CF32" s="63"/>
      <c r="CG32" s="63"/>
      <c r="CH32" s="63"/>
      <c r="CI32" s="63"/>
      <c r="CJ32" s="63"/>
      <c r="CK32" s="63"/>
      <c r="CL32" s="63"/>
      <c r="CM32" s="63"/>
      <c r="CN32" s="63"/>
      <c r="CO32" s="63"/>
      <c r="CP32" s="63"/>
      <c r="CQ32" s="63"/>
      <c r="CR32" s="63"/>
      <c r="CS32" s="63"/>
      <c r="CT32" s="63"/>
      <c r="CU32" s="63"/>
      <c r="CV32" s="63"/>
      <c r="CW32" s="63"/>
      <c r="CX32" s="63"/>
      <c r="CY32" s="5"/>
      <c r="CZ32" s="28"/>
      <c r="DA32" s="9" t="s">
        <v>1448</v>
      </c>
      <c r="DB32" s="9" t="s">
        <v>2000</v>
      </c>
      <c r="DC32" s="8" t="s">
        <v>134</v>
      </c>
      <c r="DD32" s="8" t="s">
        <v>1618</v>
      </c>
      <c r="DE32" s="8" t="s">
        <v>137</v>
      </c>
      <c r="DG32" s="8" t="s">
        <v>132</v>
      </c>
      <c r="DH32" s="8" t="s">
        <v>489</v>
      </c>
      <c r="DI32" s="8" t="s">
        <v>143</v>
      </c>
      <c r="DJ32" s="8" t="s">
        <v>1823</v>
      </c>
      <c r="DK32" s="9" t="b">
        <v>1</v>
      </c>
      <c r="DL32" s="9" t="b">
        <v>1</v>
      </c>
      <c r="DM32" s="9" t="b">
        <v>1</v>
      </c>
      <c r="DN32" s="9" t="b">
        <v>0</v>
      </c>
      <c r="DO32" s="9" t="b">
        <v>1</v>
      </c>
      <c r="DP32" s="9" t="b">
        <v>0</v>
      </c>
      <c r="DQ32" s="9" t="b">
        <v>0</v>
      </c>
      <c r="DR32" s="9" t="b">
        <v>0</v>
      </c>
      <c r="DS32" s="8" t="s">
        <v>142</v>
      </c>
      <c r="DT32" s="9" t="s">
        <v>1450</v>
      </c>
      <c r="DU32" s="8" t="s">
        <v>139</v>
      </c>
    </row>
    <row r="33" spans="1:126" s="9" customFormat="1" ht="30" hidden="1" customHeight="1">
      <c r="A33" s="62" t="s">
        <v>2001</v>
      </c>
      <c r="B33" s="62"/>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t="e">
        <f>VLOOKUP(Table18911[[#This Row],[Information Asset Reference Number16]],livesite,1,FALSE)</f>
        <v>#N/A</v>
      </c>
      <c r="AG33" s="63" t="str">
        <f>MID(Table18911[[#This Row],[CLICK HERE TO GO TO FINAL CONTENT FOR CHECKING / EDITING]],14,FIND(".",Table18911[[#This Row],[CLICK HERE TO GO TO FINAL CONTENT FOR CHECKING / EDITING]])-14)</f>
        <v>Tracking Database</v>
      </c>
      <c r="AH33" s="63" t="str">
        <f>LEFT(Table18911[[#This Row],[CLICK HERE TO GO TO FINAL CONTENT FOR CHECKING / EDITING]],10)</f>
        <v>IAR0000206</v>
      </c>
      <c r="AI33" s="63" t="str">
        <f>VLOOKUP(Table18911[[#This Row],[Information Asset Reference Number]],ia,1,FALSE)</f>
        <v>IAR0000206</v>
      </c>
      <c r="AJ33" s="63">
        <f>VLOOKUP(Table18911[[#This Row],[Information Asset Reference Number]],ia,7,FALSE)</f>
        <v>35886</v>
      </c>
      <c r="AK33" s="63" t="str">
        <f>VLOOKUP(Table18911[[#This Row],[Information Asset Reference Number]],ia,10,FALSE)</f>
        <v>Tracking Database P0556/06</v>
      </c>
      <c r="AL33" s="63" t="str">
        <f>VLOOKUP(Table18911[[#This Row],[Information Asset Reference Number]],ia,11,FALSE)</f>
        <v>Ben Halliday ( BEHA )</v>
      </c>
      <c r="AM33" s="63"/>
      <c r="AN33" s="63" t="b">
        <f>ISERROR(FIND("Direction",Table18911[[#This Row],[Legal basis for the processing]]))</f>
        <v>1</v>
      </c>
      <c r="AO33" s="63" t="b">
        <f>ISERROR(FIND("Act",Table18911[[#This Row],[Legal basis for the processing]]))</f>
        <v>1</v>
      </c>
      <c r="AP33" s="63" t="b">
        <f>ISERROR(FIND("Article",Table18911[[#This Row],[Legal basis for the processing]]))</f>
        <v>1</v>
      </c>
      <c r="AQ33" s="63"/>
      <c r="AR33"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33"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33"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33"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33"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33"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33"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33"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33" s="63">
        <f>COUNTIF(Table18911[[#This Row],[Right to be informed]:[profiling]],"FALSE")</f>
        <v>8</v>
      </c>
      <c r="BA33"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33" s="63"/>
      <c r="BC33" s="63"/>
      <c r="BD33" s="63" t="str">
        <f>Table18911[[#This Row],[Information Asset Title]]</f>
        <v>Tracking Database</v>
      </c>
      <c r="BE33" s="63" t="s">
        <v>2002</v>
      </c>
      <c r="BF33" s="63">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0</v>
      </c>
      <c r="BG33" s="63">
        <f>IF(Table18911[[#This Row],[Purpose for the processing]]="",Table18911[[#This Row],[Purpose for the processing3]],Table18911[[#This Row],[Purpose for the processing]])</f>
        <v>0</v>
      </c>
      <c r="BH33" s="63">
        <f>IF(Table18911[[#This Row],[Legal basis for the processing]]="",Table18911[[#This Row],[Legal basis for the processing4]],Table18911[[#This Row],[Legal basis for the processing]])</f>
        <v>0</v>
      </c>
      <c r="BI33" s="63"/>
      <c r="BJ33" s="63">
        <f>IF(Table18911[[#This Row],[Categories of personal data being processed]]="",Table18911[[#This Row],[Categories of personal data being processed5]],Table18911[[#This Row],[Categories of personal data being processed]])</f>
        <v>0</v>
      </c>
      <c r="BK33" s="63"/>
      <c r="BL33" s="63">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0</v>
      </c>
      <c r="BM33" s="63" t="s">
        <v>139</v>
      </c>
      <c r="BN33" s="63">
        <f>IF(Table18911[[#This Row],[Recipients or categories of recipients of the personal data.]]="",Table18911[[#This Row],[Recipients or categories of recipients of the personal data.6]],Table18911[[#This Row],[Recipients or categories of recipients of the personal data.]])</f>
        <v>0</v>
      </c>
      <c r="BO33" s="63">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0</v>
      </c>
      <c r="BP33" s="63" t="b">
        <f>Table18911[[#This Row],[Right to be informed]]</f>
        <v>0</v>
      </c>
      <c r="BQ33" s="63" t="b">
        <f>Table18911[[#This Row],[Right of access]]</f>
        <v>0</v>
      </c>
      <c r="BR33" s="63" t="b">
        <f>Table18911[[#This Row],[Right to rectification]]</f>
        <v>0</v>
      </c>
      <c r="BS33" s="63" t="b">
        <f>Table18911[[#This Row],[Right to erasure]]</f>
        <v>0</v>
      </c>
      <c r="BT33" s="63" t="b">
        <f>Table18911[[#This Row],[Right to restrict processing]]</f>
        <v>0</v>
      </c>
      <c r="BU33" s="63" t="b">
        <f>Table18911[[#This Row],[Right to data portability]]</f>
        <v>0</v>
      </c>
      <c r="BV33" s="63" t="b">
        <f>Table18911[[#This Row],[Right to object]]</f>
        <v>0</v>
      </c>
      <c r="BW33" s="63" t="b">
        <f>Table18911[[#This Row],[profiling]]</f>
        <v>0</v>
      </c>
      <c r="BX33" s="63">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0</v>
      </c>
      <c r="BY33" s="63">
        <f>IF(Table18911[[#This Row],[The source of the personal data.]]="",Table18911[[#This Row],[The source of the personal data.12]],Table18911[[#This Row],[The source of the personal data.]])</f>
        <v>0</v>
      </c>
      <c r="BZ33" s="63">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0</v>
      </c>
      <c r="CA33" s="63"/>
      <c r="CB33" s="63"/>
      <c r="CC33" s="63"/>
      <c r="CD33" s="63"/>
      <c r="CE33" s="63"/>
      <c r="CF33" s="63"/>
      <c r="CG33" s="63"/>
      <c r="CH33" s="63"/>
      <c r="CI33" s="63"/>
      <c r="CJ33" s="63"/>
      <c r="CK33" s="63"/>
      <c r="CL33" s="63"/>
      <c r="CM33" s="63"/>
      <c r="CN33" s="63"/>
      <c r="CO33" s="63"/>
      <c r="CP33" s="63"/>
      <c r="CQ33" s="63"/>
      <c r="CR33" s="63"/>
      <c r="CS33" s="63"/>
      <c r="CT33" s="63"/>
      <c r="CU33" s="63"/>
      <c r="CV33" s="63"/>
      <c r="CW33" s="63"/>
      <c r="CX33" s="63"/>
      <c r="CY33" s="5"/>
      <c r="CZ33" s="28" t="s">
        <v>1889</v>
      </c>
      <c r="DA33" s="9" t="s">
        <v>2002</v>
      </c>
      <c r="DB33" s="9" t="s">
        <v>2003</v>
      </c>
    </row>
    <row r="34" spans="1:126" s="9" customFormat="1" ht="30" hidden="1" customHeight="1">
      <c r="A34" s="58" t="s">
        <v>2004</v>
      </c>
      <c r="B34" s="58"/>
      <c r="C34" s="59"/>
      <c r="D34" s="59"/>
      <c r="E34" s="59"/>
      <c r="F34" s="59"/>
      <c r="G34" s="59"/>
      <c r="H34" s="59"/>
      <c r="I34" s="59"/>
      <c r="J34" s="59"/>
      <c r="K34" s="59"/>
      <c r="L34" s="59"/>
      <c r="M34" s="59"/>
      <c r="N34" s="59"/>
      <c r="O34" s="59"/>
      <c r="P34" s="59"/>
      <c r="Q34" s="59" t="s">
        <v>2005</v>
      </c>
      <c r="R34" s="59" t="s">
        <v>2006</v>
      </c>
      <c r="S34" s="59" t="s">
        <v>2007</v>
      </c>
      <c r="T34" s="59" t="s">
        <v>2007</v>
      </c>
      <c r="U34" s="59" t="s">
        <v>2007</v>
      </c>
      <c r="V34" s="59" t="s">
        <v>2007</v>
      </c>
      <c r="W34" s="59" t="s">
        <v>2007</v>
      </c>
      <c r="X34" s="59" t="s">
        <v>2007</v>
      </c>
      <c r="Y34" s="59" t="s">
        <v>2007</v>
      </c>
      <c r="Z34" s="59" t="s">
        <v>2007</v>
      </c>
      <c r="AA34" s="59" t="s">
        <v>2007</v>
      </c>
      <c r="AB34" s="59" t="s">
        <v>2007</v>
      </c>
      <c r="AC34" s="59" t="s">
        <v>2007</v>
      </c>
      <c r="AD34" s="59"/>
      <c r="AE34" s="59"/>
      <c r="AF34" s="59" t="e">
        <f>VLOOKUP(Table18911[[#This Row],[Information Asset Reference Number16]],livesite,1,FALSE)</f>
        <v>#N/A</v>
      </c>
      <c r="AG34" s="59" t="str">
        <f>MID(Table18911[[#This Row],[CLICK HERE TO GO TO FINAL CONTENT FOR CHECKING / EDITING]],14,FIND(".",Table18911[[#This Row],[CLICK HERE TO GO TO FINAL CONTENT FOR CHECKING / EDITING]])-14)</f>
        <v>ata Protection Impact Assessment - ScreeningQuestionnaire</v>
      </c>
      <c r="AH34" s="59" t="str">
        <f>LEFT(Table18911[[#This Row],[CLICK HERE TO GO TO FINAL CONTENT FOR CHECKING / EDITING]],10)</f>
        <v>IAR0000270</v>
      </c>
      <c r="AI34" s="59" t="str">
        <f>VLOOKUP(Table18911[[#This Row],[Information Asset Reference Number]],ia,1,FALSE)</f>
        <v>IAR0000270</v>
      </c>
      <c r="AJ34" s="59">
        <f>VLOOKUP(Table18911[[#This Row],[Information Asset Reference Number]],ia,7,FALSE)</f>
        <v>43076</v>
      </c>
      <c r="AK34" s="59" t="str">
        <f>VLOOKUP(Table18911[[#This Row],[Information Asset Reference Number]],ia,10,FALSE)</f>
        <v>Workforce Leadership and Operational Delivery P0455/03</v>
      </c>
      <c r="AL34" s="59" t="str">
        <f>VLOOKUP(Table18911[[#This Row],[Information Asset Reference Number]],ia,11,FALSE)</f>
        <v>Steven McDonald ( STMC5 )</v>
      </c>
      <c r="AM34" s="59"/>
      <c r="AN34" s="59" t="b">
        <f>ISERROR(FIND("Direction",Table18911[[#This Row],[Legal basis for the processing]]))</f>
        <v>1</v>
      </c>
      <c r="AO34" s="59" t="b">
        <f>ISERROR(FIND("Act",Table18911[[#This Row],[Legal basis for the processing]]))</f>
        <v>1</v>
      </c>
      <c r="AP34" s="59" t="b">
        <f>ISERROR(FIND("Article",Table18911[[#This Row],[Legal basis for the processing]]))</f>
        <v>1</v>
      </c>
      <c r="AQ34" s="59"/>
      <c r="AR34"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34"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34"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34"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34"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34"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34"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34"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34" s="59">
        <f>COUNTIF(Table18911[[#This Row],[Right to be informed]:[profiling]],"FALSE")</f>
        <v>8</v>
      </c>
      <c r="BA34"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34" s="59"/>
      <c r="BC34" s="59"/>
      <c r="BD34" s="59" t="str">
        <f>Table18911[[#This Row],[Information Asset Title]]</f>
        <v>ata Protection Impact Assessment - ScreeningQuestionnaire</v>
      </c>
      <c r="BE34" s="59" t="s">
        <v>2008</v>
      </c>
      <c r="BF34"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Status</v>
      </c>
      <c r="BG34" s="59" t="str">
        <f>IF(Table18911[[#This Row],[Purpose for the processing]]="",Table18911[[#This Row],[Purpose for the processing3]],Table18911[[#This Row],[Purpose for the processing]])</f>
        <v>Version</v>
      </c>
      <c r="BH34" s="59" t="str">
        <f>IF(Table18911[[#This Row],[Legal basis for the processing]]="",Table18911[[#This Row],[Legal basis for the processing4]],Table18911[[#This Row],[Legal basis for the processing]])</f>
        <v>Version issue date</v>
      </c>
      <c r="BI34" s="59"/>
      <c r="BJ34" s="59" t="str">
        <f>IF(Table18911[[#This Row],[Categories of personal data being processed]]="",Table18911[[#This Row],[Categories of personal data being processed5]],Table18911[[#This Row],[Categories of personal data being processed]])</f>
        <v>Version issue date</v>
      </c>
      <c r="BK34" s="59"/>
      <c r="BL34"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Version issue date</v>
      </c>
      <c r="BM34" s="59" t="s">
        <v>139</v>
      </c>
      <c r="BN34" s="59" t="str">
        <f>IF(Table18911[[#This Row],[Recipients or categories of recipients of the personal data.]]="",Table18911[[#This Row],[Recipients or categories of recipients of the personal data.6]],Table18911[[#This Row],[Recipients or categories of recipients of the personal data.]])</f>
        <v>Version issue date</v>
      </c>
      <c r="BO34"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Version issue date</v>
      </c>
      <c r="BP34" s="59" t="b">
        <f>Table18911[[#This Row],[Right to be informed]]</f>
        <v>0</v>
      </c>
      <c r="BQ34" s="59" t="b">
        <f>Table18911[[#This Row],[Right of access]]</f>
        <v>0</v>
      </c>
      <c r="BR34" s="59" t="b">
        <f>Table18911[[#This Row],[Right to rectification]]</f>
        <v>0</v>
      </c>
      <c r="BS34" s="59" t="b">
        <f>Table18911[[#This Row],[Right to erasure]]</f>
        <v>0</v>
      </c>
      <c r="BT34" s="59" t="b">
        <f>Table18911[[#This Row],[Right to restrict processing]]</f>
        <v>0</v>
      </c>
      <c r="BU34" s="59" t="b">
        <f>Table18911[[#This Row],[Right to data portability]]</f>
        <v>0</v>
      </c>
      <c r="BV34" s="59" t="b">
        <f>Table18911[[#This Row],[Right to object]]</f>
        <v>0</v>
      </c>
      <c r="BW34" s="59" t="b">
        <f>Table18911[[#This Row],[profiling]]</f>
        <v>0</v>
      </c>
      <c r="BX34"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Version issue date</v>
      </c>
      <c r="BY34" s="59" t="str">
        <f>IF(Table18911[[#This Row],[The source of the personal data.]]="",Table18911[[#This Row],[The source of the personal data.12]],Table18911[[#This Row],[The source of the personal data.]])</f>
        <v>Version issue date</v>
      </c>
      <c r="BZ34"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Version issue date</v>
      </c>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t="s">
        <v>2009</v>
      </c>
      <c r="DA34" s="59" t="s">
        <v>2008</v>
      </c>
      <c r="DB34" s="59"/>
      <c r="DC34" s="59"/>
      <c r="DD34" s="59"/>
      <c r="DE34" s="59"/>
      <c r="DF34" s="59"/>
      <c r="DG34" s="59" t="s">
        <v>2007</v>
      </c>
      <c r="DH34" s="59"/>
      <c r="DI34" s="59"/>
      <c r="DJ34" s="59"/>
      <c r="DK34" s="59"/>
      <c r="DL34" s="59"/>
      <c r="DM34" s="59"/>
      <c r="DN34" s="59"/>
      <c r="DO34" s="59"/>
      <c r="DP34" s="59"/>
      <c r="DQ34" s="59"/>
      <c r="DR34" s="59"/>
      <c r="DS34" s="59"/>
      <c r="DT34" s="59"/>
      <c r="DU34" s="59"/>
      <c r="DV34" s="65"/>
    </row>
    <row r="35" spans="1:126" s="9" customFormat="1" ht="30" customHeight="1">
      <c r="A35" s="62" t="s">
        <v>2010</v>
      </c>
      <c r="B35" s="62"/>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t="e">
        <f>VLOOKUP(Table18911[[#This Row],[Information Asset Reference Number16]],livesite,1,FALSE)</f>
        <v>#N/A</v>
      </c>
      <c r="AG35" s="63" t="str">
        <f>MID(Table18911[[#This Row],[CLICK HERE TO GO TO FINAL CONTENT FOR CHECKING / EDITING]],14,FIND(".",Table18911[[#This Row],[CLICK HERE TO GO TO FINAL CONTENT FOR CHECKING / EDITING]])-14)</f>
        <v>Information Governance Toolkit Excluding Extranet</v>
      </c>
      <c r="AH35" s="63" t="str">
        <f>LEFT(Table18911[[#This Row],[CLICK HERE TO GO TO FINAL CONTENT FOR CHECKING / EDITING]],10)</f>
        <v>IAR0000292</v>
      </c>
      <c r="AI35" s="63" t="str">
        <f>VLOOKUP(Table18911[[#This Row],[Information Asset Reference Number]],ia,1,FALSE)</f>
        <v>IAR0000292</v>
      </c>
      <c r="AJ35" s="63">
        <f>VLOOKUP(Table18911[[#This Row],[Information Asset Reference Number]],ia,7,FALSE)</f>
        <v>38107</v>
      </c>
      <c r="AK35" s="63" t="str">
        <f>VLOOKUP(Table18911[[#This Row],[Information Asset Reference Number]],ia,10,FALSE)</f>
        <v>External IG P0479/03</v>
      </c>
      <c r="AL35" s="63" t="str">
        <f>VLOOKUP(Table18911[[#This Row],[Information Asset Reference Number]],ia,11,FALSE)</f>
        <v>Marie Greenfield ( MAGR2 )</v>
      </c>
      <c r="AM35" s="63"/>
      <c r="AN35" s="63" t="b">
        <f>ISERROR(FIND("Direction",Table18911[[#This Row],[Legal basis for the processing]]))</f>
        <v>1</v>
      </c>
      <c r="AO35" s="63" t="b">
        <f>ISERROR(FIND("Act",Table18911[[#This Row],[Legal basis for the processing]]))</f>
        <v>1</v>
      </c>
      <c r="AP35" s="63" t="b">
        <f>ISERROR(FIND("Article",Table18911[[#This Row],[Legal basis for the processing]]))</f>
        <v>1</v>
      </c>
      <c r="AQ35" s="63"/>
      <c r="AR35"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35"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35"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35"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35"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35"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35"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35"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35" s="63">
        <f>COUNTIF(Table18911[[#This Row],[Right to be informed]:[profiling]],"FALSE")</f>
        <v>8</v>
      </c>
      <c r="BA35"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35" s="63"/>
      <c r="BC35" s="63"/>
      <c r="BD35" s="63" t="str">
        <f>Table18911[[#This Row],[Information Asset Title]]</f>
        <v>Information Governance Toolkit Excluding Extranet</v>
      </c>
      <c r="BE35" s="63" t="s">
        <v>1453</v>
      </c>
      <c r="BF35" s="63">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0</v>
      </c>
      <c r="BG35" s="63">
        <f>IF(Table18911[[#This Row],[Purpose for the processing]]="",Table18911[[#This Row],[Purpose for the processing3]],Table18911[[#This Row],[Purpose for the processing]])</f>
        <v>0</v>
      </c>
      <c r="BH35" s="63">
        <f>IF(Table18911[[#This Row],[Legal basis for the processing]]="",Table18911[[#This Row],[Legal basis for the processing4]],Table18911[[#This Row],[Legal basis for the processing]])</f>
        <v>0</v>
      </c>
      <c r="BI35" s="63"/>
      <c r="BJ35" s="63">
        <f>IF(Table18911[[#This Row],[Categories of personal data being processed]]="",Table18911[[#This Row],[Categories of personal data being processed5]],Table18911[[#This Row],[Categories of personal data being processed]])</f>
        <v>0</v>
      </c>
      <c r="BK35" s="63"/>
      <c r="BL35" s="63">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0</v>
      </c>
      <c r="BM35" s="63" t="s">
        <v>139</v>
      </c>
      <c r="BN35" s="63">
        <f>IF(Table18911[[#This Row],[Recipients or categories of recipients of the personal data.]]="",Table18911[[#This Row],[Recipients or categories of recipients of the personal data.6]],Table18911[[#This Row],[Recipients or categories of recipients of the personal data.]])</f>
        <v>0</v>
      </c>
      <c r="BO35" s="63">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0</v>
      </c>
      <c r="BP35" s="63" t="b">
        <f>Table18911[[#This Row],[Right to be informed]]</f>
        <v>0</v>
      </c>
      <c r="BQ35" s="63" t="b">
        <f>Table18911[[#This Row],[Right of access]]</f>
        <v>0</v>
      </c>
      <c r="BR35" s="63" t="b">
        <f>Table18911[[#This Row],[Right to rectification]]</f>
        <v>0</v>
      </c>
      <c r="BS35" s="63" t="b">
        <f>Table18911[[#This Row],[Right to erasure]]</f>
        <v>0</v>
      </c>
      <c r="BT35" s="63" t="b">
        <f>Table18911[[#This Row],[Right to restrict processing]]</f>
        <v>0</v>
      </c>
      <c r="BU35" s="63" t="b">
        <f>Table18911[[#This Row],[Right to data portability]]</f>
        <v>0</v>
      </c>
      <c r="BV35" s="63" t="b">
        <f>Table18911[[#This Row],[Right to object]]</f>
        <v>0</v>
      </c>
      <c r="BW35" s="63" t="b">
        <f>Table18911[[#This Row],[profiling]]</f>
        <v>0</v>
      </c>
      <c r="BX35" s="63">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0</v>
      </c>
      <c r="BY35" s="63">
        <f>IF(Table18911[[#This Row],[The source of the personal data.]]="",Table18911[[#This Row],[The source of the personal data.12]],Table18911[[#This Row],[The source of the personal data.]])</f>
        <v>0</v>
      </c>
      <c r="BZ35" s="63">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0</v>
      </c>
      <c r="CA35" s="63"/>
      <c r="CB35" s="63"/>
      <c r="CC35" s="63"/>
      <c r="CD35" s="63"/>
      <c r="CE35" s="63"/>
      <c r="CF35" s="63"/>
      <c r="CG35" s="63"/>
      <c r="CH35" s="63"/>
      <c r="CI35" s="63"/>
      <c r="CJ35" s="63"/>
      <c r="CK35" s="63"/>
      <c r="CL35" s="63"/>
      <c r="CM35" s="63"/>
      <c r="CN35" s="63"/>
      <c r="CO35" s="63"/>
      <c r="CP35" s="63"/>
      <c r="CQ35" s="63"/>
      <c r="CR35" s="63"/>
      <c r="CS35" s="63"/>
      <c r="CT35" s="63"/>
      <c r="CU35" s="63"/>
      <c r="CV35" s="63"/>
      <c r="CW35" s="63"/>
      <c r="CX35" s="63"/>
      <c r="CY35" s="5"/>
      <c r="CZ35" s="28"/>
      <c r="DA35" s="9" t="s">
        <v>1453</v>
      </c>
      <c r="DB35" s="9" t="s">
        <v>1620</v>
      </c>
      <c r="DC35" s="8" t="s">
        <v>134</v>
      </c>
      <c r="DD35" s="7" t="s">
        <v>1621</v>
      </c>
      <c r="DE35" s="8" t="s">
        <v>182</v>
      </c>
      <c r="DG35" s="8" t="s">
        <v>139</v>
      </c>
      <c r="DH35" s="8" t="s">
        <v>489</v>
      </c>
      <c r="DI35" s="8" t="s">
        <v>139</v>
      </c>
      <c r="DJ35" s="8" t="s">
        <v>2011</v>
      </c>
      <c r="DK35" s="9" t="b">
        <v>1</v>
      </c>
      <c r="DL35" s="9" t="b">
        <v>1</v>
      </c>
      <c r="DM35" s="9" t="b">
        <v>1</v>
      </c>
      <c r="DN35" s="9" t="b">
        <v>0</v>
      </c>
      <c r="DO35" s="9" t="b">
        <v>1</v>
      </c>
      <c r="DP35" s="9" t="b">
        <v>0</v>
      </c>
      <c r="DQ35" s="9" t="b">
        <v>0</v>
      </c>
      <c r="DR35" s="9" t="b">
        <v>0</v>
      </c>
      <c r="DS35" s="8" t="s">
        <v>142</v>
      </c>
      <c r="DT35" s="8" t="s">
        <v>1245</v>
      </c>
      <c r="DU35" s="8" t="s">
        <v>139</v>
      </c>
    </row>
    <row r="36" spans="1:126" s="9" customFormat="1" ht="30" hidden="1" customHeight="1">
      <c r="A36" s="62" t="s">
        <v>2012</v>
      </c>
      <c r="B36" s="63" t="s">
        <v>110</v>
      </c>
      <c r="C36" s="63"/>
      <c r="D36" s="63"/>
      <c r="E36" s="63"/>
      <c r="F36" s="63"/>
      <c r="G36" s="63"/>
      <c r="H36" s="63"/>
      <c r="I36" s="63"/>
      <c r="J36" s="63"/>
      <c r="K36" s="63"/>
      <c r="L36" s="63"/>
      <c r="M36" s="63"/>
      <c r="N36" s="63" t="s">
        <v>254</v>
      </c>
      <c r="O36" s="63"/>
      <c r="P36" s="63" t="s">
        <v>111</v>
      </c>
      <c r="Q36" s="63" t="s">
        <v>2013</v>
      </c>
      <c r="R36" s="63" t="s">
        <v>2014</v>
      </c>
      <c r="S36" s="63" t="s">
        <v>223</v>
      </c>
      <c r="T36" s="63" t="s">
        <v>254</v>
      </c>
      <c r="U36" s="63" t="s">
        <v>2015</v>
      </c>
      <c r="V36" s="63" t="s">
        <v>2016</v>
      </c>
      <c r="W36" s="63" t="s">
        <v>2017</v>
      </c>
      <c r="X36" s="63" t="s">
        <v>254</v>
      </c>
      <c r="Y36" s="63" t="s">
        <v>254</v>
      </c>
      <c r="Z36" s="63" t="s">
        <v>254</v>
      </c>
      <c r="AA36" s="63" t="s">
        <v>254</v>
      </c>
      <c r="AB36" s="63"/>
      <c r="AC36" s="63" t="s">
        <v>2018</v>
      </c>
      <c r="AD36" s="63"/>
      <c r="AE36" s="63"/>
      <c r="AF36" s="63" t="e">
        <f>VLOOKUP(Table18911[[#This Row],[Information Asset Reference Number16]],livesite,1,FALSE)</f>
        <v>#N/A</v>
      </c>
      <c r="AG36" s="63" t="str">
        <f>MID(Table18911[[#This Row],[CLICK HERE TO GO TO FINAL CONTENT FOR CHECKING / EDITING]],14,FIND(".",Table18911[[#This Row],[CLICK HERE TO GO TO FINAL CONTENT FOR CHECKING / EDITING]])-14)</f>
        <v>Source Code Repositories</v>
      </c>
      <c r="AH36" s="63" t="str">
        <f>LEFT(Table18911[[#This Row],[CLICK HERE TO GO TO FINAL CONTENT FOR CHECKING / EDITING]],10)</f>
        <v>IAR0000303</v>
      </c>
      <c r="AI36" s="63" t="str">
        <f>VLOOKUP(Table18911[[#This Row],[Information Asset Reference Number]],ia,1,FALSE)</f>
        <v>IAR0000303</v>
      </c>
      <c r="AJ36" s="63">
        <f>VLOOKUP(Table18911[[#This Row],[Information Asset Reference Number]],ia,7,FALSE)</f>
        <v>34335</v>
      </c>
      <c r="AK36" s="63" t="str">
        <f>VLOOKUP(Table18911[[#This Row],[Information Asset Reference Number]],ia,10,FALSE)</f>
        <v>SSD Development and Assurance P0470/06</v>
      </c>
      <c r="AL36" s="63" t="str">
        <f>VLOOKUP(Table18911[[#This Row],[Information Asset Reference Number]],ia,11,FALSE)</f>
        <v>Joan Foreman ( JOFO )</v>
      </c>
      <c r="AM36" s="63"/>
      <c r="AN36" s="63" t="b">
        <f>ISERROR(FIND("Direction",Table18911[[#This Row],[Legal basis for the processing]]))</f>
        <v>1</v>
      </c>
      <c r="AO36" s="63" t="b">
        <f>ISERROR(FIND("Act",Table18911[[#This Row],[Legal basis for the processing]]))</f>
        <v>1</v>
      </c>
      <c r="AP36" s="63" t="b">
        <f>ISERROR(FIND("Article",Table18911[[#This Row],[Legal basis for the processing]]))</f>
        <v>1</v>
      </c>
      <c r="AQ36" s="63"/>
      <c r="AR36"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36"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36"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36"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36"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36"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36"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36"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36" s="63">
        <f>COUNTIF(Table18911[[#This Row],[Right to be informed]:[profiling]],"FALSE")</f>
        <v>8</v>
      </c>
      <c r="BA36"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36" s="63"/>
      <c r="BC36" s="63"/>
      <c r="BD36" s="63" t="str">
        <f>Table18911[[#This Row],[Information Asset Title]]</f>
        <v>Source Code Repositories</v>
      </c>
      <c r="BE36" s="63" t="s">
        <v>2019</v>
      </c>
      <c r="BF36"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 1, Trevelyan Square, Boar Lane, Leeds LS1 6AE0300 303 5678enquiries@nhsdigital.nhs.ukNHS Digital’s Data Protection Officer is responsible for ensuring that compliance with data protection legislation and acts as the first point of contact on data protection issues. NHS Digital’s Data Protection Officer can be contacted via enquiries@nhsdigital.nhs.uk.</v>
      </c>
      <c r="BG36" s="63" t="str">
        <f>IF(Table18911[[#This Row],[Purpose for the processing]]="",Table18911[[#This Row],[Purpose for the processing3]],Table18911[[#This Row],[Purpose for the processing]])</f>
        <v xml:space="preserve">The source code repositories  TFS, VCm, VSS, SVN and GIT contain the source code for applications which are being development by the teams within the development and assurance department. </v>
      </c>
      <c r="BH36" s="63" t="str">
        <f>IF(Table18911[[#This Row],[Legal basis for the processing]]="",Table18911[[#This Row],[Legal basis for the processing4]],Table18911[[#This Row],[Legal basis for the processing]])</f>
        <v>Health and Social Care Act (2012) – Schedule 18, part 10 (1)Processing is necessary for the performance of a task carried out in the public interest or in the exercise of official authority vested in the controller (GDPR Article 6(1)(e))</v>
      </c>
      <c r="BI36" s="63"/>
      <c r="BJ36" s="63" t="str">
        <f>IF(Table18911[[#This Row],[Categories of personal data being processed]]="",Table18911[[#This Row],[Categories of personal data being processed5]],Table18911[[#This Row],[Categories of personal data being processed]])</f>
        <v>N/A</v>
      </c>
      <c r="BK36" s="63"/>
      <c r="BL36"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 No transfers to third countries.</v>
      </c>
      <c r="BM36" s="63"/>
      <c r="BN36" s="63" t="str">
        <f>IF(Table18911[[#This Row],[Recipients or categories of recipients of the personal data.]]="",Table18911[[#This Row],[Recipients or categories of recipients of the personal data.6]],Table18911[[#This Row],[Recipients or categories of recipients of the personal data.]])</f>
        <v>N/A No personal data stored.</v>
      </c>
      <c r="BO36"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N/A No personal data is stored or processed.</v>
      </c>
      <c r="BP36" s="63" t="b">
        <f>Table18911[[#This Row],[Right to be informed]]</f>
        <v>0</v>
      </c>
      <c r="BQ36" s="63" t="b">
        <f>Table18911[[#This Row],[Right of access]]</f>
        <v>0</v>
      </c>
      <c r="BR36" s="63" t="b">
        <f>Table18911[[#This Row],[Right to rectification]]</f>
        <v>0</v>
      </c>
      <c r="BS36" s="63" t="b">
        <f>Table18911[[#This Row],[Right to erasure]]</f>
        <v>0</v>
      </c>
      <c r="BT36" s="63" t="b">
        <f>Table18911[[#This Row],[Right to restrict processing]]</f>
        <v>0</v>
      </c>
      <c r="BU36" s="63" t="b">
        <f>Table18911[[#This Row],[Right to data portability]]</f>
        <v>0</v>
      </c>
      <c r="BV36" s="63" t="b">
        <f>Table18911[[#This Row],[Right to object]]</f>
        <v>0</v>
      </c>
      <c r="BW36" s="63" t="b">
        <f>Table18911[[#This Row],[profiling]]</f>
        <v>0</v>
      </c>
      <c r="BX36"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36" s="63" t="str">
        <f>IF(Table18911[[#This Row],[The source of the personal data.]]="",Table18911[[#This Row],[The source of the personal data.12]],Table18911[[#This Row],[The source of the personal data.]])</f>
        <v>N/A</v>
      </c>
      <c r="BZ36"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 – there is no automated devision making in the source code repositories.</v>
      </c>
      <c r="CA36" s="63"/>
      <c r="CB36" s="63"/>
      <c r="CC36" s="63"/>
      <c r="CD36" s="63"/>
      <c r="CE36" s="63"/>
      <c r="CF36" s="63"/>
      <c r="CG36" s="63"/>
      <c r="CH36" s="63"/>
      <c r="CI36" s="63"/>
      <c r="CJ36" s="63"/>
      <c r="CK36" s="63"/>
      <c r="CL36" s="63"/>
      <c r="CM36" s="63"/>
      <c r="CN36" s="63"/>
      <c r="CO36" s="63"/>
      <c r="CP36" s="63"/>
      <c r="CQ36" s="63"/>
      <c r="CR36" s="63"/>
      <c r="CS36" s="63"/>
      <c r="CT36" s="63"/>
      <c r="CU36" s="63"/>
      <c r="CV36" s="63"/>
      <c r="CW36" s="63"/>
      <c r="CX36" s="63"/>
      <c r="CY36" s="5"/>
      <c r="CZ36" s="26" t="s">
        <v>1889</v>
      </c>
      <c r="DA36" s="9" t="s">
        <v>2019</v>
      </c>
      <c r="DB36" s="9" t="s">
        <v>2020</v>
      </c>
      <c r="DC36" s="8" t="s">
        <v>134</v>
      </c>
      <c r="DD36" s="9" t="s">
        <v>2014</v>
      </c>
      <c r="DE36" s="8" t="s">
        <v>2021</v>
      </c>
      <c r="DG36" s="9" t="s">
        <v>254</v>
      </c>
      <c r="DH36" s="8" t="s">
        <v>489</v>
      </c>
      <c r="DI36" s="9" t="s">
        <v>2015</v>
      </c>
      <c r="DJ36" s="9" t="s">
        <v>2017</v>
      </c>
      <c r="DK36" s="9" t="b">
        <v>0</v>
      </c>
      <c r="DL36" s="9" t="b">
        <v>0</v>
      </c>
      <c r="DM36" s="9" t="b">
        <v>0</v>
      </c>
      <c r="DN36" s="9" t="b">
        <v>0</v>
      </c>
      <c r="DO36" s="9" t="b">
        <v>0</v>
      </c>
      <c r="DP36" s="9" t="b">
        <v>0</v>
      </c>
      <c r="DQ36" s="9" t="b">
        <v>0</v>
      </c>
      <c r="DR36" s="9" t="b">
        <v>0</v>
      </c>
      <c r="DS36" s="9" t="s">
        <v>254</v>
      </c>
      <c r="DT36" s="9" t="s">
        <v>254</v>
      </c>
      <c r="DU36" s="8" t="s">
        <v>139</v>
      </c>
    </row>
    <row r="37" spans="1:126" s="9" customFormat="1" ht="30" hidden="1" customHeight="1">
      <c r="A37" s="62" t="s">
        <v>2012</v>
      </c>
      <c r="B37" s="62" t="s">
        <v>110</v>
      </c>
      <c r="C37" s="63"/>
      <c r="D37" s="63"/>
      <c r="E37" s="63"/>
      <c r="F37" s="63"/>
      <c r="G37" s="63"/>
      <c r="H37" s="63"/>
      <c r="I37" s="63"/>
      <c r="J37" s="63"/>
      <c r="K37" s="63"/>
      <c r="L37" s="63"/>
      <c r="M37" s="63"/>
      <c r="N37" s="63" t="s">
        <v>254</v>
      </c>
      <c r="O37" s="63"/>
      <c r="P37" s="63" t="s">
        <v>111</v>
      </c>
      <c r="Q37" s="63" t="s">
        <v>2013</v>
      </c>
      <c r="R37" s="63" t="s">
        <v>2014</v>
      </c>
      <c r="S37" s="63" t="s">
        <v>223</v>
      </c>
      <c r="T37" s="63" t="s">
        <v>254</v>
      </c>
      <c r="U37" s="63" t="s">
        <v>2015</v>
      </c>
      <c r="V37" s="63" t="s">
        <v>2016</v>
      </c>
      <c r="W37" s="63" t="s">
        <v>2017</v>
      </c>
      <c r="X37" s="63" t="s">
        <v>254</v>
      </c>
      <c r="Y37" s="63" t="s">
        <v>254</v>
      </c>
      <c r="Z37" s="63" t="s">
        <v>254</v>
      </c>
      <c r="AA37" s="63" t="s">
        <v>254</v>
      </c>
      <c r="AB37" s="63"/>
      <c r="AC37" s="63" t="s">
        <v>2018</v>
      </c>
      <c r="AD37" s="63"/>
      <c r="AE37" s="63"/>
      <c r="AF37" s="63" t="e">
        <f>VLOOKUP(Table18911[[#This Row],[Information Asset Reference Number16]],livesite,1,FALSE)</f>
        <v>#N/A</v>
      </c>
      <c r="AG37" s="63" t="str">
        <f>MID(Table18911[[#This Row],[CLICK HERE TO GO TO FINAL CONTENT FOR CHECKING / EDITING]],14,FIND(".",Table18911[[#This Row],[CLICK HERE TO GO TO FINAL CONTENT FOR CHECKING / EDITING]])-14)</f>
        <v>Source Code Repositories</v>
      </c>
      <c r="AH37" s="63" t="str">
        <f>LEFT(Table18911[[#This Row],[CLICK HERE TO GO TO FINAL CONTENT FOR CHECKING / EDITING]],10)</f>
        <v>IAR0000303</v>
      </c>
      <c r="AI37" s="63" t="str">
        <f>VLOOKUP(Table18911[[#This Row],[Information Asset Reference Number]],ia,1,FALSE)</f>
        <v>IAR0000303</v>
      </c>
      <c r="AJ37" s="63">
        <f>VLOOKUP(Table18911[[#This Row],[Information Asset Reference Number]],ia,7,FALSE)</f>
        <v>34335</v>
      </c>
      <c r="AK37" s="63" t="str">
        <f>VLOOKUP(Table18911[[#This Row],[Information Asset Reference Number]],ia,10,FALSE)</f>
        <v>SSD Development and Assurance P0470/06</v>
      </c>
      <c r="AL37" s="63" t="str">
        <f>VLOOKUP(Table18911[[#This Row],[Information Asset Reference Number]],ia,11,FALSE)</f>
        <v>Joan Foreman ( JOFO )</v>
      </c>
      <c r="AM37" s="63"/>
      <c r="AN37" s="63" t="b">
        <f>ISERROR(FIND("Direction",Table18911[[#This Row],[Legal basis for the processing]]))</f>
        <v>1</v>
      </c>
      <c r="AO37" s="63" t="b">
        <f>ISERROR(FIND("Act",Table18911[[#This Row],[Legal basis for the processing]]))</f>
        <v>1</v>
      </c>
      <c r="AP37" s="63" t="b">
        <f>ISERROR(FIND("Article",Table18911[[#This Row],[Legal basis for the processing]]))</f>
        <v>1</v>
      </c>
      <c r="AQ37" s="63"/>
      <c r="AR37" s="63"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37" s="63"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37" s="63"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37" s="63"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37" s="63"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37" s="63"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37" s="63"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37" s="63"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37" s="63">
        <f>COUNTIF(Table18911[[#This Row],[Right to be informed]:[profiling]],"FALSE")</f>
        <v>8</v>
      </c>
      <c r="BA37" s="63"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37" s="63"/>
      <c r="BC37" s="63"/>
      <c r="BD37" s="63" t="str">
        <f>Table18911[[#This Row],[Information Asset Title]]</f>
        <v>Source Code Repositories</v>
      </c>
      <c r="BE37" s="63" t="s">
        <v>2019</v>
      </c>
      <c r="BF37"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 1, Trevelyan Square, Boar Lane, Leeds LS1 6AE0300 303 5678enquiries@nhsdigital.nhs.ukNHS Digital’s Data Protection Officer is responsible for ensuring that compliance with data protection legislation and acts as the first point of contact on data protection issues. NHS Digital’s Data Protection Officer can be contacted via enquiries@nhsdigital.nhs.uk.</v>
      </c>
      <c r="BG37" s="63" t="str">
        <f>IF(Table18911[[#This Row],[Purpose for the processing]]="",Table18911[[#This Row],[Purpose for the processing3]],Table18911[[#This Row],[Purpose for the processing]])</f>
        <v xml:space="preserve">The source code repositories  TFS, VCm, VSS, SVN and GIT contain the source code for applications which are being development by the teams within the development and assurance department. </v>
      </c>
      <c r="BH37" s="63" t="str">
        <f>IF(Table18911[[#This Row],[Legal basis for the processing]]="",Table18911[[#This Row],[Legal basis for the processing4]],Table18911[[#This Row],[Legal basis for the processing]])</f>
        <v>Health and Social Care Act (2012) – Schedule 18, part 10 (1)Processing is necessary for the performance of a task carried out in the public interest or in the exercise of official authority vested in the controller (GDPR Article 6(1)(e))</v>
      </c>
      <c r="BI37" s="63"/>
      <c r="BJ37" s="63" t="str">
        <f>IF(Table18911[[#This Row],[Categories of personal data being processed]]="",Table18911[[#This Row],[Categories of personal data being processed5]],Table18911[[#This Row],[Categories of personal data being processed]])</f>
        <v>N/A</v>
      </c>
      <c r="BK37" s="63"/>
      <c r="BL37"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 No transfers to third countries.</v>
      </c>
      <c r="BM37" s="63" t="s">
        <v>139</v>
      </c>
      <c r="BN37" s="63" t="str">
        <f>IF(Table18911[[#This Row],[Recipients or categories of recipients of the personal data.]]="",Table18911[[#This Row],[Recipients or categories of recipients of the personal data.6]],Table18911[[#This Row],[Recipients or categories of recipients of the personal data.]])</f>
        <v>N/A No personal data stored.</v>
      </c>
      <c r="BO37"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N/A No personal data is stored or processed.</v>
      </c>
      <c r="BP37" s="63" t="b">
        <f>Table18911[[#This Row],[Right to be informed]]</f>
        <v>0</v>
      </c>
      <c r="BQ37" s="63" t="b">
        <f>Table18911[[#This Row],[Right of access]]</f>
        <v>0</v>
      </c>
      <c r="BR37" s="63" t="b">
        <f>Table18911[[#This Row],[Right to rectification]]</f>
        <v>0</v>
      </c>
      <c r="BS37" s="63" t="b">
        <f>Table18911[[#This Row],[Right to erasure]]</f>
        <v>0</v>
      </c>
      <c r="BT37" s="63" t="b">
        <f>Table18911[[#This Row],[Right to restrict processing]]</f>
        <v>0</v>
      </c>
      <c r="BU37" s="63" t="b">
        <f>Table18911[[#This Row],[Right to data portability]]</f>
        <v>0</v>
      </c>
      <c r="BV37" s="63" t="b">
        <f>Table18911[[#This Row],[Right to object]]</f>
        <v>0</v>
      </c>
      <c r="BW37" s="63" t="b">
        <f>Table18911[[#This Row],[profiling]]</f>
        <v>0</v>
      </c>
      <c r="BX37"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37" s="63" t="str">
        <f>IF(Table18911[[#This Row],[The source of the personal data.]]="",Table18911[[#This Row],[The source of the personal data.12]],Table18911[[#This Row],[The source of the personal data.]])</f>
        <v>N/A</v>
      </c>
      <c r="BZ37"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 – there is no automated devision making in the source code repositories.</v>
      </c>
      <c r="CA37" s="63"/>
      <c r="CB37" s="63"/>
      <c r="CC37" s="63"/>
      <c r="CD37" s="63"/>
      <c r="CE37" s="63"/>
      <c r="CF37" s="63"/>
      <c r="CG37" s="63"/>
      <c r="CH37" s="63"/>
      <c r="CI37" s="63"/>
      <c r="CJ37" s="63"/>
      <c r="CK37" s="63"/>
      <c r="CL37" s="63"/>
      <c r="CM37" s="63"/>
      <c r="CN37" s="63"/>
      <c r="CO37" s="63"/>
      <c r="CP37" s="63"/>
      <c r="CQ37" s="63"/>
      <c r="CR37" s="63"/>
      <c r="CS37" s="63"/>
      <c r="CT37" s="63"/>
      <c r="CU37" s="63"/>
      <c r="CV37" s="63"/>
      <c r="CW37" s="63"/>
      <c r="CX37" s="63"/>
      <c r="CY37" s="5"/>
      <c r="CZ37" s="26" t="s">
        <v>1889</v>
      </c>
      <c r="DA37" s="9" t="s">
        <v>2019</v>
      </c>
      <c r="DB37" s="9" t="s">
        <v>2020</v>
      </c>
      <c r="DC37" s="8" t="s">
        <v>134</v>
      </c>
      <c r="DD37" s="9" t="s">
        <v>2014</v>
      </c>
      <c r="DE37" s="8" t="s">
        <v>2021</v>
      </c>
      <c r="DG37" s="9" t="s">
        <v>254</v>
      </c>
      <c r="DH37" s="8" t="s">
        <v>489</v>
      </c>
      <c r="DI37" s="9" t="s">
        <v>2015</v>
      </c>
      <c r="DJ37" s="9" t="s">
        <v>2017</v>
      </c>
      <c r="DK37" s="9" t="b">
        <v>0</v>
      </c>
      <c r="DL37" s="9" t="b">
        <v>0</v>
      </c>
      <c r="DM37" s="9" t="b">
        <v>0</v>
      </c>
      <c r="DN37" s="9" t="b">
        <v>0</v>
      </c>
      <c r="DO37" s="9" t="b">
        <v>0</v>
      </c>
      <c r="DP37" s="9" t="b">
        <v>0</v>
      </c>
      <c r="DQ37" s="9" t="b">
        <v>0</v>
      </c>
      <c r="DR37" s="9" t="b">
        <v>0</v>
      </c>
      <c r="DS37" s="9" t="s">
        <v>254</v>
      </c>
      <c r="DT37" s="9" t="s">
        <v>254</v>
      </c>
      <c r="DU37" s="8" t="s">
        <v>139</v>
      </c>
    </row>
    <row r="38" spans="1:126" s="9" customFormat="1" ht="30" customHeight="1">
      <c r="A38" s="62" t="s">
        <v>2022</v>
      </c>
      <c r="B38" s="63" t="s">
        <v>2023</v>
      </c>
      <c r="C38" s="63" t="s">
        <v>2024</v>
      </c>
      <c r="D38" s="63" t="s">
        <v>2025</v>
      </c>
      <c r="E38" s="63" t="s">
        <v>1188</v>
      </c>
      <c r="F38" s="63"/>
      <c r="G38" s="63" t="s">
        <v>2026</v>
      </c>
      <c r="H38" s="63" t="s">
        <v>2027</v>
      </c>
      <c r="I38" s="63" t="s">
        <v>2028</v>
      </c>
      <c r="J38" s="63" t="s">
        <v>2029</v>
      </c>
      <c r="K38" s="63" t="s">
        <v>2029</v>
      </c>
      <c r="L38" s="63" t="s">
        <v>2030</v>
      </c>
      <c r="M38" s="63" t="s">
        <v>1321</v>
      </c>
      <c r="N38" s="63" t="s">
        <v>2031</v>
      </c>
      <c r="O38" s="63"/>
      <c r="P38" s="63"/>
      <c r="Q38" s="63"/>
      <c r="R38" s="63"/>
      <c r="S38" s="63"/>
      <c r="T38" s="63"/>
      <c r="U38" s="63"/>
      <c r="V38" s="63"/>
      <c r="W38" s="63"/>
      <c r="X38" s="63"/>
      <c r="Y38" s="63"/>
      <c r="Z38" s="63"/>
      <c r="AA38" s="63"/>
      <c r="AB38" s="63"/>
      <c r="AC38" s="63"/>
      <c r="AD38" s="63"/>
      <c r="AE38" s="63"/>
      <c r="AF38" s="63" t="e">
        <f>VLOOKUP(Table18911[[#This Row],[Information Asset Reference Number16]],livesite,1,FALSE)</f>
        <v>#N/A</v>
      </c>
      <c r="AG38" s="64" t="str">
        <f>MID(Table18911[[#This Row],[CLICK HERE TO GO TO FINAL CONTENT FOR CHECKING / EDITING]],14,FIND(".",Table18911[[#This Row],[CLICK HERE TO GO TO FINAL CONTENT FOR CHECKING / EDITING]])-14)</f>
        <v>NHS</v>
      </c>
      <c r="AH38" s="64" t="str">
        <f>LEFT(Table18911[[#This Row],[CLICK HERE TO GO TO FINAL CONTENT FOR CHECKING / EDITING]],10)</f>
        <v>IAR0000328</v>
      </c>
      <c r="AI38" s="64" t="str">
        <f>VLOOKUP(Table18911[[#This Row],[Information Asset Reference Number]],ia,1,FALSE)</f>
        <v>IAR0000328</v>
      </c>
      <c r="AJ38" s="64" t="e">
        <f>VLOOKUP(Table18911[[#This Row],[Information Asset Reference Number]],ia,7,FALSE)</f>
        <v>#REF!</v>
      </c>
      <c r="AK38" s="64" t="str">
        <f>VLOOKUP(Table18911[[#This Row],[Information Asset Reference Number]],ia,10,FALSE)</f>
        <v>NHS Choices Live Service (MVS) P0460/04</v>
      </c>
      <c r="AL38" s="64" t="str">
        <f>VLOOKUP(Table18911[[#This Row],[Information Asset Reference Number]],ia,11,FALSE)</f>
        <v>Andy Callow ( ANCA8 )</v>
      </c>
      <c r="AM38" s="63"/>
      <c r="AN38" s="64" t="b">
        <f>ISERROR(FIND("Direction",Table18911[[#This Row],[Legal basis for the processing]]))</f>
        <v>1</v>
      </c>
      <c r="AO38" s="64" t="b">
        <f>ISERROR(FIND("Act",Table18911[[#This Row],[Legal basis for the processing]]))</f>
        <v>1</v>
      </c>
      <c r="AP38" s="64" t="b">
        <f>ISERROR(FIND("Article",Table18911[[#This Row],[Legal basis for the processing]]))</f>
        <v>1</v>
      </c>
      <c r="AQ38" s="63"/>
      <c r="AR38"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38"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38"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38"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38"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38"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38"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38"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38" s="64">
        <f>COUNTIF(Table18911[[#This Row],[Right to be informed]:[profiling]],"FALSE")</f>
        <v>8</v>
      </c>
      <c r="BA38"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38" s="63"/>
      <c r="BC38" s="63"/>
      <c r="BD38" s="64" t="str">
        <f>Table18911[[#This Row],[Information Asset Title]]</f>
        <v>NHS</v>
      </c>
      <c r="BE38" s="64" t="s">
        <v>1458</v>
      </c>
      <c r="BF38"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Details of DC and DPO detailed on updated Privacy Policy </v>
      </c>
      <c r="BG38" s="63" t="str">
        <f>IF(Table18911[[#This Row],[Purpose for the processing]]="",Table18911[[#This Row],[Purpose for the processing3]],Table18911[[#This Row],[Purpose for the processing]])</f>
        <v>To allow us to send users a monthly newsletter and other marketing emails; to personalise said emails; to collect analytics that allow us to evaluate the performance of our service</v>
      </c>
      <c r="BH38" s="63" t="str">
        <f>IF(Table18911[[#This Row],[Legal basis for the processing]]="",Table18911[[#This Row],[Legal basis for the processing4]],Table18911[[#This Row],[Legal basis for the processing]])</f>
        <v>Consent</v>
      </c>
      <c r="BI38" s="64"/>
      <c r="BJ38" s="63">
        <f>IF(Table18911[[#This Row],[Categories of personal data being processed]]="",Table18911[[#This Row],[Categories of personal data being processed5]],Table18911[[#This Row],[Categories of personal data being processed]])</f>
        <v>0</v>
      </c>
      <c r="BK38" s="63"/>
      <c r="BL38"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All data remains within UK</v>
      </c>
      <c r="BM38" s="63"/>
      <c r="BN38" s="63" t="str">
        <f>IF(Table18911[[#This Row],[Recipients or categories of recipients of the personal data.]]="",Table18911[[#This Row],[Recipients or categories of recipients of the personal data.6]],Table18911[[#This Row],[Recipients or categories of recipients of the personal data.]])</f>
        <v>NHS Digital and our data processor (Brothermailer)</v>
      </c>
      <c r="BO38"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Covered in site privacy policy (removed after 1 year of no engagement with email newsletter)</v>
      </c>
      <c r="BP38" s="64" t="b">
        <f>Table18911[[#This Row],[Right to be informed]]</f>
        <v>0</v>
      </c>
      <c r="BQ38" s="63" t="b">
        <f>Table18911[[#This Row],[Right of access]]</f>
        <v>0</v>
      </c>
      <c r="BR38" s="63" t="b">
        <f>Table18911[[#This Row],[Right to rectification]]</f>
        <v>0</v>
      </c>
      <c r="BS38" s="63" t="b">
        <f>Table18911[[#This Row],[Right to erasure]]</f>
        <v>0</v>
      </c>
      <c r="BT38" s="63" t="b">
        <f>Table18911[[#This Row],[Right to restrict processing]]</f>
        <v>0</v>
      </c>
      <c r="BU38" s="63" t="b">
        <f>Table18911[[#This Row],[Right to data portability]]</f>
        <v>0</v>
      </c>
      <c r="BV38" s="63" t="b">
        <f>Table18911[[#This Row],[Right to object]]</f>
        <v>0</v>
      </c>
      <c r="BW38" s="63" t="b">
        <f>Table18911[[#This Row],[profiling]]</f>
        <v>0</v>
      </c>
      <c r="BX38"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Highlighted on updated Privacy Policy</v>
      </c>
      <c r="BY38" s="63" t="str">
        <f>IF(Table18911[[#This Row],[The source of the personal data.]]="",Table18911[[#This Row],[The source of the personal data.12]],Table18911[[#This Row],[The source of the personal data.]])</f>
        <v>Not required</v>
      </c>
      <c r="BZ38" s="63">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0</v>
      </c>
      <c r="CA38" s="63"/>
      <c r="CB38" s="63"/>
      <c r="CC38" s="63"/>
      <c r="CD38" s="63"/>
      <c r="CE38" s="63"/>
      <c r="CF38" s="63"/>
      <c r="CG38" s="63"/>
      <c r="CH38" s="63"/>
      <c r="CI38" s="63"/>
      <c r="CJ38" s="63"/>
      <c r="CK38" s="63"/>
      <c r="CL38" s="63"/>
      <c r="CM38" s="63"/>
      <c r="CN38" s="63"/>
      <c r="CO38" s="63"/>
      <c r="CP38" s="63"/>
      <c r="CQ38" s="63"/>
      <c r="CR38" s="63"/>
      <c r="CS38" s="63"/>
      <c r="CT38" s="63"/>
      <c r="CU38" s="63"/>
      <c r="CV38" s="63"/>
      <c r="CW38" s="63"/>
      <c r="CX38" s="63"/>
      <c r="CY38" s="5"/>
      <c r="CZ38" s="28"/>
      <c r="DA38" s="9" t="s">
        <v>1458</v>
      </c>
      <c r="DB38" s="6" t="s">
        <v>1623</v>
      </c>
      <c r="DC38" s="8" t="s">
        <v>134</v>
      </c>
      <c r="DD38" s="8" t="s">
        <v>1624</v>
      </c>
      <c r="DE38" s="8" t="s">
        <v>1188</v>
      </c>
      <c r="DG38" s="8" t="s">
        <v>139</v>
      </c>
      <c r="DH38" s="8" t="s">
        <v>139</v>
      </c>
      <c r="DI38" s="8" t="s">
        <v>139</v>
      </c>
      <c r="DJ38" s="8" t="s">
        <v>2032</v>
      </c>
      <c r="DK38" s="9" t="b">
        <v>0</v>
      </c>
      <c r="DL38" s="9" t="b">
        <v>0</v>
      </c>
      <c r="DM38" s="9" t="b">
        <v>0</v>
      </c>
      <c r="DN38" s="9" t="b">
        <v>0</v>
      </c>
      <c r="DO38" s="9" t="b">
        <v>0</v>
      </c>
      <c r="DP38" s="9" t="b">
        <v>0</v>
      </c>
      <c r="DQ38" s="9" t="b">
        <v>0</v>
      </c>
      <c r="DR38" s="9" t="b">
        <v>0</v>
      </c>
      <c r="DS38" s="8" t="s">
        <v>1325</v>
      </c>
      <c r="DT38" s="8" t="s">
        <v>1245</v>
      </c>
      <c r="DU38" s="9" t="s">
        <v>139</v>
      </c>
      <c r="DV38" s="35"/>
    </row>
    <row r="39" spans="1:126" s="9" customFormat="1" ht="30" hidden="1" customHeight="1">
      <c r="A39" s="62" t="s">
        <v>2033</v>
      </c>
      <c r="B39" s="62" t="s">
        <v>110</v>
      </c>
      <c r="C39" s="63" t="s">
        <v>2034</v>
      </c>
      <c r="D39" s="63" t="s">
        <v>2035</v>
      </c>
      <c r="E39" s="63" t="s">
        <v>2036</v>
      </c>
      <c r="F39" s="63"/>
      <c r="G39" s="63" t="s">
        <v>2037</v>
      </c>
      <c r="H39" s="63" t="s">
        <v>996</v>
      </c>
      <c r="I39" s="63" t="s">
        <v>2038</v>
      </c>
      <c r="J39" s="63" t="s">
        <v>2039</v>
      </c>
      <c r="K39" s="63" t="s">
        <v>2040</v>
      </c>
      <c r="L39" s="63" t="s">
        <v>276</v>
      </c>
      <c r="M39" s="63"/>
      <c r="N39" s="63" t="s">
        <v>2041</v>
      </c>
      <c r="O39" s="63" t="s">
        <v>2042</v>
      </c>
      <c r="P39" s="63" t="s">
        <v>111</v>
      </c>
      <c r="Q39" s="63"/>
      <c r="R39" s="63"/>
      <c r="S39" s="63"/>
      <c r="T39" s="63"/>
      <c r="U39" s="63"/>
      <c r="V39" s="63"/>
      <c r="W39" s="63"/>
      <c r="X39" s="63"/>
      <c r="Y39" s="63"/>
      <c r="Z39" s="63"/>
      <c r="AA39" s="63"/>
      <c r="AB39" s="63"/>
      <c r="AC39" s="63"/>
      <c r="AD39" s="63"/>
      <c r="AE39" s="63"/>
      <c r="AF39" s="63" t="e">
        <f>VLOOKUP(Table18911[[#This Row],[Information Asset Reference Number16]],livesite,1,FALSE)</f>
        <v>#N/A</v>
      </c>
      <c r="AG39" s="64" t="str">
        <f>MID(Table18911[[#This Row],[CLICK HERE TO GO TO FINAL CONTENT FOR CHECKING / EDITING]],14,FIND(".",Table18911[[#This Row],[CLICK HERE TO GO TO FINAL CONTENT FOR CHECKING / EDITING]])-14)</f>
        <v>NHS</v>
      </c>
      <c r="AH39" s="64" t="str">
        <f>LEFT(Table18911[[#This Row],[CLICK HERE TO GO TO FINAL CONTENT FOR CHECKING / EDITING]],10)</f>
        <v>IAR0000349</v>
      </c>
      <c r="AI39" s="64" t="str">
        <f>VLOOKUP(Table18911[[#This Row],[Information Asset Reference Number]],ia,1,FALSE)</f>
        <v>IAR0000349</v>
      </c>
      <c r="AJ39" s="64">
        <f>VLOOKUP(Table18911[[#This Row],[Information Asset Reference Number]],ia,7,FALSE)</f>
        <v>40162</v>
      </c>
      <c r="AK39" s="64" t="str">
        <f>VLOOKUP(Table18911[[#This Row],[Information Asset Reference Number]],ia,10,FALSE)</f>
        <v>NHS Choices Live Service (MVS) P0460/04</v>
      </c>
      <c r="AL39" s="64" t="str">
        <f>VLOOKUP(Table18911[[#This Row],[Information Asset Reference Number]],ia,11,FALSE)</f>
        <v>Andy Callow ( ANCA8 )</v>
      </c>
      <c r="AM39" s="63"/>
      <c r="AN39" s="64" t="b">
        <f>ISERROR(FIND("Direction",Table18911[[#This Row],[Legal basis for the processing]]))</f>
        <v>1</v>
      </c>
      <c r="AO39" s="64" t="b">
        <f>ISERROR(FIND("Act",Table18911[[#This Row],[Legal basis for the processing]]))</f>
        <v>1</v>
      </c>
      <c r="AP39" s="64" t="b">
        <f>ISERROR(FIND("Article",Table18911[[#This Row],[Legal basis for the processing]]))</f>
        <v>0</v>
      </c>
      <c r="AQ39" s="63"/>
      <c r="AR39"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39"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39"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39"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39"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39"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1</v>
      </c>
      <c r="AX39"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39"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39" s="64">
        <f>COUNTIF(Table18911[[#This Row],[Right to be informed]:[profiling]],"FALSE")</f>
        <v>2</v>
      </c>
      <c r="BA39"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Contract</v>
      </c>
      <c r="BB39" s="63"/>
      <c r="BC39" s="63"/>
      <c r="BD39" s="64" t="str">
        <f>Table18911[[#This Row],[Information Asset Title]]</f>
        <v>NHS</v>
      </c>
      <c r="BE39" s="64" t="s">
        <v>2043</v>
      </c>
      <c r="BF39"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  NHS DigitalData Protection Officer: Catherine Nicholson</v>
      </c>
      <c r="BG39" s="63" t="str">
        <f>IF(Table18911[[#This Row],[Purpose for the processing]]="",Table18911[[#This Row],[Purpose for the processing3]],Table18911[[#This Row],[Purpose for the processing]])</f>
        <v>When a user registers to the API Developer Portal we require some personal information for contractual purposes and so that we can inform subscribers of changes to functionality, structure, or features within the Syndicated Content or if there is a breach of the agreementWe also collect cookies to understand to conduct site analytics and analyse the data to identify inactive users</v>
      </c>
      <c r="BH39" s="63" t="str">
        <f>IF(Table18911[[#This Row],[Legal basis for the processing]]="",Table18911[[#This Row],[Legal basis for the processing4]],Table18911[[#This Row],[Legal basis for the processing]])</f>
        <v>Contract Article 6 (1b) - processing is necessary for the performance of a contract to which the data subject is party or in order to take steps at the request of the data subject prior to entering into a contractFor use of cookies – Consent. Article 6 (1a) – the data subject has given consent to the processing of his or her personal data for one or more specific purposes</v>
      </c>
      <c r="BI39" s="64"/>
      <c r="BJ39" s="63">
        <f>IF(Table18911[[#This Row],[Categories of personal data being processed]]="",Table18911[[#This Row],[Categories of personal data being processed5]],Table18911[[#This Row],[Categories of personal data being processed]])</f>
        <v>0</v>
      </c>
      <c r="BK39" s="63"/>
      <c r="BL39"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Data is not transferred to third countries.</v>
      </c>
      <c r="BM39" s="63"/>
      <c r="BN39" s="63" t="str">
        <f>IF(Table18911[[#This Row],[Recipients or categories of recipients of the personal data.]]="",Table18911[[#This Row],[Recipients or categories of recipients of the personal data.6]],Table18911[[#This Row],[Recipients or categories of recipients of the personal data.]])</f>
        <v>NHS.UK Programme (syndication service)Non-identifiable tracking is shared with Google analytics and Webtrends for site analytics.</v>
      </c>
      <c r="BO39"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Until the contract is terminated by either party or there is 3 months of inactivity by the partner.</v>
      </c>
      <c r="BP39" s="64" t="b">
        <f>Table18911[[#This Row],[Right to be informed]]</f>
        <v>1</v>
      </c>
      <c r="BQ39" s="63" t="b">
        <f>Table18911[[#This Row],[Right of access]]</f>
        <v>1</v>
      </c>
      <c r="BR39" s="63" t="b">
        <f>Table18911[[#This Row],[Right to rectification]]</f>
        <v>1</v>
      </c>
      <c r="BS39" s="63" t="b">
        <f>Table18911[[#This Row],[Right to erasure]]</f>
        <v>1</v>
      </c>
      <c r="BT39" s="63" t="b">
        <f>Table18911[[#This Row],[Right to restrict processing]]</f>
        <v>1</v>
      </c>
      <c r="BU39" s="63" t="b">
        <f>Table18911[[#This Row],[Right to data portability]]</f>
        <v>1</v>
      </c>
      <c r="BV39" s="63" t="b">
        <f>Table18911[[#This Row],[Right to object]]</f>
        <v>0</v>
      </c>
      <c r="BW39" s="63" t="b">
        <f>Table18911[[#This Row],[profiling]]</f>
        <v>0</v>
      </c>
      <c r="BX39"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We link to our privacy and cookie policy in the footer and a banner is used to obtain their consent for cookies.</v>
      </c>
      <c r="BY39" s="63">
        <f>IF(Table18911[[#This Row],[The source of the personal data.]]="",Table18911[[#This Row],[The source of the personal data.12]],Table18911[[#This Row],[The source of the personal data.]])</f>
        <v>0</v>
      </c>
      <c r="BZ39"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When a user signs up we store their data on a database within Azure which is located in the EEA. We keep hold of that data while they are testing an API and communicate with them during this implementation stage. If after 3 months there is no activity on their account, we will contact them with a 10-day notice period before we terminate their account. The user can re-register in the future if their account has been removed. While using the feeds it is the partners duty to keep their details up to date and in cases where they have not done so and breach our terms we will also remove their account if necessary. We can use their data to feed into internal reports to identify which partners are considered active callers of the API and to improve the overall experience of the service.While they are an active user and receiving syndicated content, we will continue to store their person data. A partner can also remove their own account without admin assistance. Once an account has been closed by either the user or by an admin, we will no longer store their data.</v>
      </c>
      <c r="CA39" s="63"/>
      <c r="CB39" s="63"/>
      <c r="CC39" s="63"/>
      <c r="CD39" s="63"/>
      <c r="CE39" s="63"/>
      <c r="CF39" s="63"/>
      <c r="CG39" s="63"/>
      <c r="CH39" s="63"/>
      <c r="CI39" s="63"/>
      <c r="CJ39" s="63"/>
      <c r="CK39" s="63"/>
      <c r="CL39" s="63"/>
      <c r="CM39" s="63"/>
      <c r="CN39" s="63"/>
      <c r="CO39" s="63"/>
      <c r="CP39" s="63"/>
      <c r="CQ39" s="63"/>
      <c r="CR39" s="63"/>
      <c r="CS39" s="63"/>
      <c r="CT39" s="63"/>
      <c r="CU39" s="63"/>
      <c r="CV39" s="63"/>
      <c r="CW39" s="63"/>
      <c r="CX39" s="63"/>
      <c r="CY39" s="5"/>
      <c r="CZ39" s="28" t="s">
        <v>1889</v>
      </c>
      <c r="DA39" s="9" t="s">
        <v>2043</v>
      </c>
      <c r="DB39" s="6" t="s">
        <v>2044</v>
      </c>
      <c r="DC39" s="8" t="s">
        <v>134</v>
      </c>
      <c r="DD39" s="9" t="s">
        <v>2035</v>
      </c>
      <c r="DE39" s="8" t="s">
        <v>1188</v>
      </c>
      <c r="DH39" s="8" t="s">
        <v>139</v>
      </c>
      <c r="DI39" s="9" t="s">
        <v>2037</v>
      </c>
      <c r="DJ39" s="9" t="s">
        <v>2038</v>
      </c>
      <c r="DK39" s="9" t="b">
        <v>1</v>
      </c>
      <c r="DL39" s="9" t="b">
        <v>1</v>
      </c>
      <c r="DM39" s="9" t="b">
        <v>1</v>
      </c>
      <c r="DN39" s="9" t="b">
        <v>1</v>
      </c>
      <c r="DO39" s="9" t="b">
        <v>1</v>
      </c>
      <c r="DP39" s="9" t="b">
        <v>1</v>
      </c>
      <c r="DQ39" s="9" t="b">
        <v>0</v>
      </c>
      <c r="DR39" s="9" t="b">
        <v>0</v>
      </c>
      <c r="DS39" s="9" t="s">
        <v>2040</v>
      </c>
      <c r="DU39" s="8" t="s">
        <v>139</v>
      </c>
    </row>
    <row r="40" spans="1:126" s="9" customFormat="1" ht="133.5" hidden="1" customHeight="1">
      <c r="A40" s="62" t="s">
        <v>2045</v>
      </c>
      <c r="B40" s="63" t="s">
        <v>2023</v>
      </c>
      <c r="C40" s="63" t="s">
        <v>2046</v>
      </c>
      <c r="D40" s="63" t="s">
        <v>2047</v>
      </c>
      <c r="E40" s="63" t="s">
        <v>2048</v>
      </c>
      <c r="F40" s="63"/>
      <c r="G40" s="63" t="s">
        <v>2049</v>
      </c>
      <c r="H40" s="63" t="s">
        <v>2050</v>
      </c>
      <c r="I40" s="63" t="s">
        <v>2051</v>
      </c>
      <c r="J40" s="63" t="s">
        <v>2052</v>
      </c>
      <c r="K40" s="63" t="s">
        <v>2053</v>
      </c>
      <c r="L40" s="63" t="s">
        <v>2052</v>
      </c>
      <c r="M40" s="63" t="s">
        <v>1321</v>
      </c>
      <c r="N40" s="63" t="s">
        <v>2054</v>
      </c>
      <c r="O40" s="63"/>
      <c r="P40" s="63"/>
      <c r="Q40" s="63"/>
      <c r="R40" s="63"/>
      <c r="S40" s="63"/>
      <c r="T40" s="63"/>
      <c r="U40" s="63"/>
      <c r="V40" s="63"/>
      <c r="W40" s="63"/>
      <c r="X40" s="63"/>
      <c r="Y40" s="63"/>
      <c r="Z40" s="63"/>
      <c r="AA40" s="63"/>
      <c r="AB40" s="63"/>
      <c r="AC40" s="63"/>
      <c r="AD40" s="63"/>
      <c r="AE40" s="63"/>
      <c r="AF40" s="63" t="e">
        <f>VLOOKUP(Table18911[[#This Row],[Information Asset Reference Number16]],livesite,1,FALSE)</f>
        <v>#N/A</v>
      </c>
      <c r="AG40" s="64" t="str">
        <f>MID(Table18911[[#This Row],[CLICK HERE TO GO TO FINAL CONTENT FOR CHECKING / EDITING]],14,FIND(".",Table18911[[#This Row],[CLICK HERE TO GO TO FINAL CONTENT FOR CHECKING / EDITING]])-14)</f>
        <v>NHS</v>
      </c>
      <c r="AH40" s="64" t="str">
        <f>LEFT(Table18911[[#This Row],[CLICK HERE TO GO TO FINAL CONTENT FOR CHECKING / EDITING]],10)</f>
        <v>IAR0000358</v>
      </c>
      <c r="AI40" s="64" t="str">
        <f>VLOOKUP(Table18911[[#This Row],[Information Asset Reference Number]],ia,1,FALSE)</f>
        <v>IAR0000358</v>
      </c>
      <c r="AJ40" s="64">
        <f>VLOOKUP(Table18911[[#This Row],[Information Asset Reference Number]],ia,7,FALSE)</f>
        <v>37533</v>
      </c>
      <c r="AK40" s="64" t="str">
        <f>VLOOKUP(Table18911[[#This Row],[Information Asset Reference Number]],ia,10,FALSE)</f>
        <v>NHS Choices Live Service (MVS) P0460/04</v>
      </c>
      <c r="AL40" s="64" t="str">
        <f>VLOOKUP(Table18911[[#This Row],[Information Asset Reference Number]],ia,11,FALSE)</f>
        <v>Andy Callow ( ANCA8 )</v>
      </c>
      <c r="AM40" s="63"/>
      <c r="AN40" s="64" t="b">
        <f>ISERROR(FIND("Direction",Table18911[[#This Row],[Legal basis for the processing]]))</f>
        <v>1</v>
      </c>
      <c r="AO40" s="64" t="b">
        <f>ISERROR(FIND("Act",Table18911[[#This Row],[Legal basis for the processing]]))</f>
        <v>0</v>
      </c>
      <c r="AP40" s="64" t="b">
        <f>ISERROR(FIND("Article",Table18911[[#This Row],[Legal basis for the processing]]))</f>
        <v>0</v>
      </c>
      <c r="AQ40" s="63"/>
      <c r="AR40"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40"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40"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40"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40"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40"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40"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40"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40" s="64">
        <f>COUNTIF(Table18911[[#This Row],[Right to be informed]:[profiling]],"FALSE")</f>
        <v>8</v>
      </c>
      <c r="BA40"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40" s="63"/>
      <c r="BC40" s="63"/>
      <c r="BD40" s="64" t="str">
        <f>Table18911[[#This Row],[Information Asset Title]]</f>
        <v>NHS</v>
      </c>
      <c r="BE40" s="64" t="s">
        <v>2055</v>
      </c>
      <c r="BF40"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Digital1 Trevelyan SquareBoar LaneLeedsLS1 6AEenquiries@nhsdigital.nhs.uk0300 303 5678DPO Catherine Nicholson</v>
      </c>
      <c r="BG40" s="63" t="str">
        <f>IF(Table18911[[#This Row],[Purpose for the processing]]="",Table18911[[#This Row],[Purpose for the processing3]],Table18911[[#This Row],[Purpose for the processing]])</f>
        <v>Data is processed to monitor performance of the site and how users behave on the site so that we can make improvements to benefit the end user</v>
      </c>
      <c r="BH40" s="63" t="str">
        <f>IF(Table18911[[#This Row],[Legal basis for the processing]]="",Table18911[[#This Row],[Legal basis for the processing4]],Table18911[[#This Row],[Legal basis for the processing]])</f>
        <v>Schedule 18, para 10 (1) of Health and Social Care Act 2012: The Information Centre may do anything which appears to it to be necessary or expedient for the purposes of, or in connection with, the exercise of its functions. We use this data to help inform and design new content around nhs.uk and other NHS Digital programs and Webtrends is a tool used as part of thisFor cookies - Article 6 (1a) - the data subject has given consent to the processing of his or her personal data for one or more specific purposes</v>
      </c>
      <c r="BI40" s="64"/>
      <c r="BJ40" s="63">
        <f>IF(Table18911[[#This Row],[Categories of personal data being processed]]="",Table18911[[#This Row],[Categories of personal data being processed5]],Table18911[[#This Row],[Categories of personal data being processed]])</f>
        <v>0</v>
      </c>
      <c r="BK40" s="63"/>
      <c r="BL40"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Webtrends leverages data collection centres in Australia, Netherlands, and the United States. All data is processed and stored in the United States.This is covered on the EU-US privacy shield. From their data protection addendum:5.1. U.S.-EU Privacy Shield Self-Certification. Webtrends self-certifies that: (i) it complies with the U.S.-EU Privacy Shieldprinciples and meets the requirements of the U.S.-EU Privacy Shield framework; and (ii) all Client Data transferred fromthe EU to the U.S. will be processed in accordance with those requirements. Webtrends’ Privacy Statement providesfurther information.</v>
      </c>
      <c r="BM40" s="63"/>
      <c r="BN40" s="63" t="str">
        <f>IF(Table18911[[#This Row],[Recipients or categories of recipients of the personal data.]]="",Table18911[[#This Row],[Recipients or categories of recipients of the personal data.6]],Table18911[[#This Row],[Recipients or categories of recipients of the personal data.]])</f>
        <v xml:space="preserve">Web analysts, content design and delivery teams and user researchers within NHS Digital, along with Webtrends themselves. Their privacy policy can be found here: https://www.webtrends.com/terms-policies/privacy/privacy-statement/ </v>
      </c>
      <c r="BO40"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All personal data within Webtrends will be stored up until May 25th 2019 as we are leaving Webtrends prior to that date.</v>
      </c>
      <c r="BP40" s="64" t="b">
        <f>Table18911[[#This Row],[Right to be informed]]</f>
        <v>0</v>
      </c>
      <c r="BQ40" s="63" t="b">
        <f>Table18911[[#This Row],[Right of access]]</f>
        <v>0</v>
      </c>
      <c r="BR40" s="63" t="b">
        <f>Table18911[[#This Row],[Right to rectification]]</f>
        <v>0</v>
      </c>
      <c r="BS40" s="63" t="b">
        <f>Table18911[[#This Row],[Right to erasure]]</f>
        <v>0</v>
      </c>
      <c r="BT40" s="63" t="b">
        <f>Table18911[[#This Row],[Right to restrict processing]]</f>
        <v>0</v>
      </c>
      <c r="BU40" s="63" t="b">
        <f>Table18911[[#This Row],[Right to data portability]]</f>
        <v>0</v>
      </c>
      <c r="BV40" s="63" t="b">
        <f>Table18911[[#This Row],[Right to object]]</f>
        <v>0</v>
      </c>
      <c r="BW40" s="63" t="b">
        <f>Table18911[[#This Row],[profiling]]</f>
        <v>0</v>
      </c>
      <c r="BX40"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Webtrends cookies are classed as required for use on nhs.uk as IP addresses are anonymised and the only personal data passed by default is a user id from a cookie that is only used by the nhs.uk installation of Webtrends, not a user ID that can be recognised in any other data set.</v>
      </c>
      <c r="BY40" s="63" t="str">
        <f>IF(Table18911[[#This Row],[The source of the personal data.]]="",Table18911[[#This Row],[The source of the personal data.12]],Table18911[[#This Row],[The source of the personal data.]])</f>
        <v>Not required</v>
      </c>
      <c r="BZ40" s="63">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0</v>
      </c>
      <c r="CA40" s="63"/>
      <c r="CB40" s="63"/>
      <c r="CC40" s="63"/>
      <c r="CD40" s="63"/>
      <c r="CE40" s="63"/>
      <c r="CF40" s="63"/>
      <c r="CG40" s="63"/>
      <c r="CH40" s="63"/>
      <c r="CI40" s="63"/>
      <c r="CJ40" s="63"/>
      <c r="CK40" s="63"/>
      <c r="CL40" s="63"/>
      <c r="CM40" s="63"/>
      <c r="CN40" s="63"/>
      <c r="CO40" s="63"/>
      <c r="CP40" s="63"/>
      <c r="CQ40" s="63"/>
      <c r="CR40" s="63"/>
      <c r="CS40" s="63"/>
      <c r="CT40" s="63"/>
      <c r="CU40" s="63"/>
      <c r="CV40" s="63"/>
      <c r="CW40" s="63"/>
      <c r="CX40" s="63"/>
      <c r="CY40" s="5"/>
      <c r="CZ40" s="28" t="s">
        <v>1889</v>
      </c>
      <c r="DA40" s="9" t="s">
        <v>2055</v>
      </c>
      <c r="DB40" s="6" t="s">
        <v>2056</v>
      </c>
      <c r="DC40" s="8" t="s">
        <v>134</v>
      </c>
      <c r="DD40" s="9" t="s">
        <v>2047</v>
      </c>
      <c r="DE40" s="8" t="s">
        <v>2021</v>
      </c>
      <c r="DH40" s="9" t="s">
        <v>2050</v>
      </c>
      <c r="DI40" s="9" t="s">
        <v>2049</v>
      </c>
      <c r="DJ40" s="9" t="s">
        <v>2051</v>
      </c>
      <c r="DK40" s="9" t="b">
        <v>0</v>
      </c>
      <c r="DL40" s="9" t="b">
        <v>0</v>
      </c>
      <c r="DM40" s="9" t="b">
        <v>0</v>
      </c>
      <c r="DN40" s="9" t="b">
        <v>0</v>
      </c>
      <c r="DO40" s="9" t="b">
        <v>0</v>
      </c>
      <c r="DP40" s="9" t="b">
        <v>0</v>
      </c>
      <c r="DQ40" s="9" t="b">
        <v>0</v>
      </c>
      <c r="DR40" s="9" t="b">
        <v>0</v>
      </c>
      <c r="DS40" s="9" t="s">
        <v>2053</v>
      </c>
      <c r="DT40" s="9" t="s">
        <v>1321</v>
      </c>
    </row>
    <row r="41" spans="1:126" s="9" customFormat="1" ht="30" hidden="1" customHeight="1">
      <c r="A41" s="62" t="s">
        <v>2057</v>
      </c>
      <c r="B41" s="63" t="s">
        <v>2023</v>
      </c>
      <c r="C41" s="63" t="s">
        <v>2046</v>
      </c>
      <c r="D41" s="63" t="s">
        <v>2047</v>
      </c>
      <c r="E41" s="63" t="s">
        <v>2058</v>
      </c>
      <c r="F41" s="63"/>
      <c r="G41" s="63" t="s">
        <v>2059</v>
      </c>
      <c r="H41" s="63" t="s">
        <v>2060</v>
      </c>
      <c r="I41" s="63" t="s">
        <v>2061</v>
      </c>
      <c r="J41" s="63" t="s">
        <v>2062</v>
      </c>
      <c r="K41" s="63" t="s">
        <v>2063</v>
      </c>
      <c r="L41" s="63" t="s">
        <v>276</v>
      </c>
      <c r="M41" s="63" t="s">
        <v>1321</v>
      </c>
      <c r="N41" s="63" t="s">
        <v>2054</v>
      </c>
      <c r="O41" s="63"/>
      <c r="P41" s="63"/>
      <c r="Q41" s="63"/>
      <c r="R41" s="63"/>
      <c r="S41" s="63"/>
      <c r="T41" s="63"/>
      <c r="U41" s="63"/>
      <c r="V41" s="63"/>
      <c r="W41" s="63"/>
      <c r="X41" s="63"/>
      <c r="Y41" s="63"/>
      <c r="Z41" s="63"/>
      <c r="AA41" s="63"/>
      <c r="AB41" s="63"/>
      <c r="AC41" s="63"/>
      <c r="AD41" s="63"/>
      <c r="AE41" s="63"/>
      <c r="AF41" s="63" t="e">
        <f>VLOOKUP(Table18911[[#This Row],[Information Asset Reference Number16]],livesite,1,FALSE)</f>
        <v>#N/A</v>
      </c>
      <c r="AG41" s="64" t="str">
        <f>MID(Table18911[[#This Row],[CLICK HERE TO GO TO FINAL CONTENT FOR CHECKING / EDITING]],14,FIND(".",Table18911[[#This Row],[CLICK HERE TO GO TO FINAL CONTENT FOR CHECKING / EDITING]])-14)</f>
        <v>NHS</v>
      </c>
      <c r="AH41" s="64" t="str">
        <f>LEFT(Table18911[[#This Row],[CLICK HERE TO GO TO FINAL CONTENT FOR CHECKING / EDITING]],10)</f>
        <v>IAR0000361</v>
      </c>
      <c r="AI41" s="64" t="str">
        <f>VLOOKUP(Table18911[[#This Row],[Information Asset Reference Number]],ia,1,FALSE)</f>
        <v>IAR0000361</v>
      </c>
      <c r="AJ41" s="64">
        <f>VLOOKUP(Table18911[[#This Row],[Information Asset Reference Number]],ia,7,FALSE)</f>
        <v>40057</v>
      </c>
      <c r="AK41" s="64" t="str">
        <f>VLOOKUP(Table18911[[#This Row],[Information Asset Reference Number]],ia,10,FALSE)</f>
        <v>NHS Choices Live Service (MVS) P0460/04</v>
      </c>
      <c r="AL41" s="64" t="str">
        <f>VLOOKUP(Table18911[[#This Row],[Information Asset Reference Number]],ia,11,FALSE)</f>
        <v>Andy Callow ( ANCA8 )</v>
      </c>
      <c r="AM41" s="63"/>
      <c r="AN41" s="64" t="b">
        <f>ISERROR(FIND("Direction",Table18911[[#This Row],[Legal basis for the processing]]))</f>
        <v>1</v>
      </c>
      <c r="AO41" s="64" t="b">
        <f>ISERROR(FIND("Act",Table18911[[#This Row],[Legal basis for the processing]]))</f>
        <v>0</v>
      </c>
      <c r="AP41" s="64" t="b">
        <f>ISERROR(FIND("Article",Table18911[[#This Row],[Legal basis for the processing]]))</f>
        <v>1</v>
      </c>
      <c r="AQ41" s="63"/>
      <c r="AR41"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41"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41"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41"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41"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41"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41"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41"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41" s="64">
        <f>COUNTIF(Table18911[[#This Row],[Right to be informed]:[profiling]],"FALSE")</f>
        <v>8</v>
      </c>
      <c r="BA41"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41" s="63"/>
      <c r="BC41" s="63"/>
      <c r="BD41" s="64" t="str">
        <f>Table18911[[#This Row],[Information Asset Title]]</f>
        <v>NHS</v>
      </c>
      <c r="BE41" s="64" t="s">
        <v>2064</v>
      </c>
      <c r="BF41"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Digital1 Trevelyan SquareBoar LaneLeedsLS1 6AEenquiries@nhsdigital.nhs.uk0300 303 5678DPO Catherine Nicholson</v>
      </c>
      <c r="BG41" s="63" t="str">
        <f>IF(Table18911[[#This Row],[Purpose for the processing]]="",Table18911[[#This Row],[Purpose for the processing3]],Table18911[[#This Row],[Purpose for the processing]])</f>
        <v>Data is processed to monitor performance of the site and how users behave on the site so that we can make improvements to benefit the end user</v>
      </c>
      <c r="BH41" s="63" t="str">
        <f>IF(Table18911[[#This Row],[Legal basis for the processing]]="",Table18911[[#This Row],[Legal basis for the processing4]],Table18911[[#This Row],[Legal basis for the processing]])</f>
        <v>Schedule 18, para 10 (1) of Health and Social Care Act 2012: The Information Centre may do anything which appears to it to be necessary or expedient for the purposes of, or in connection with, the exercise of its functions. We use this data to help inform and design new content around nhs.uk and other NHS Digital programs and Google Analytics is a tool used as part of this</v>
      </c>
      <c r="BI41" s="64"/>
      <c r="BJ41" s="63">
        <f>IF(Table18911[[#This Row],[Categories of personal data being processed]]="",Table18911[[#This Row],[Categories of personal data being processed5]],Table18911[[#This Row],[Categories of personal data being processed]])</f>
        <v>0</v>
      </c>
      <c r="BK41" s="63"/>
      <c r="BL41"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Data can be moved to the US under the US-EU Privacy Shield. As set out in Googles data processing agreement:10.1 Data Storage and Processing Facilities. Customer agrees that Google may, subject to Section 10.2 (Transfers of Data Out of the EEA and Switzerland), store and process Customer Personal Data in the United States of America and any other country in which Google or any of its Subprocessors maintains facilities.10.2 Transfers of Data Out of the EEA and Switzerland. Google will ensure that:(a) the parent company of the Google group, Google LLC, remains self-certified under Privacy Shield on behalf of itself and its wholly-owned U.S. subsidiaries; and(b) the scope of Google LLC’s Privacy Shield certification includes Customer Personal Data.10.3 Data Centre Information. Information about the locations of Google data centres is available at www.google.com/about/datacenters/inside/locations/index.html</v>
      </c>
      <c r="BM41" s="63"/>
      <c r="BN41" s="63" t="str">
        <f>IF(Table18911[[#This Row],[Recipients or categories of recipients of the personal data.]]="",Table18911[[#This Row],[Recipients or categories of recipients of the personal data.6]],Table18911[[#This Row],[Recipients or categories of recipients of the personal data.]])</f>
        <v xml:space="preserve">Web analysts, content design and delivery teams and user researchers within NHS Digital and Google themselves. You can find their privacy policy here: https://policies.google.com/privacy?hl=en </v>
      </c>
      <c r="BO41"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The data will be stored for 25 months which will not be renewed by more recent visits</v>
      </c>
      <c r="BP41" s="64" t="b">
        <f>Table18911[[#This Row],[Right to be informed]]</f>
        <v>0</v>
      </c>
      <c r="BQ41" s="63" t="b">
        <f>Table18911[[#This Row],[Right of access]]</f>
        <v>0</v>
      </c>
      <c r="BR41" s="63" t="b">
        <f>Table18911[[#This Row],[Right to rectification]]</f>
        <v>0</v>
      </c>
      <c r="BS41" s="63" t="b">
        <f>Table18911[[#This Row],[Right to erasure]]</f>
        <v>0</v>
      </c>
      <c r="BT41" s="63" t="b">
        <f>Table18911[[#This Row],[Right to restrict processing]]</f>
        <v>0</v>
      </c>
      <c r="BU41" s="63" t="b">
        <f>Table18911[[#This Row],[Right to data portability]]</f>
        <v>0</v>
      </c>
      <c r="BV41" s="63" t="b">
        <f>Table18911[[#This Row],[Right to object]]</f>
        <v>0</v>
      </c>
      <c r="BW41" s="63" t="b">
        <f>Table18911[[#This Row],[profiling]]</f>
        <v>0</v>
      </c>
      <c r="BX41"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Google Analytics cookies are classed as required for use on nhs.uk as IP addresses are anonymised and the only personal data passed by default is a user id from a cookie that is only used by the nhs.uk installation of Webtrends, not a user ID that can be recognised in any other data set.</v>
      </c>
      <c r="BY41" s="63" t="str">
        <f>IF(Table18911[[#This Row],[The source of the personal data.]]="",Table18911[[#This Row],[The source of the personal data.12]],Table18911[[#This Row],[The source of the personal data.]])</f>
        <v>Not required</v>
      </c>
      <c r="BZ41" s="63">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0</v>
      </c>
      <c r="CA41" s="63"/>
      <c r="CB41" s="63"/>
      <c r="CC41" s="63"/>
      <c r="CD41" s="63"/>
      <c r="CE41" s="63"/>
      <c r="CF41" s="63"/>
      <c r="CG41" s="63"/>
      <c r="CH41" s="63"/>
      <c r="CI41" s="63"/>
      <c r="CJ41" s="63"/>
      <c r="CK41" s="63"/>
      <c r="CL41" s="63"/>
      <c r="CM41" s="63"/>
      <c r="CN41" s="63"/>
      <c r="CO41" s="63"/>
      <c r="CP41" s="63"/>
      <c r="CQ41" s="63"/>
      <c r="CR41" s="63"/>
      <c r="CS41" s="63"/>
      <c r="CT41" s="63"/>
      <c r="CU41" s="63"/>
      <c r="CV41" s="63"/>
      <c r="CW41" s="63"/>
      <c r="CX41" s="63"/>
      <c r="CY41" s="5"/>
      <c r="CZ41" s="28" t="s">
        <v>1889</v>
      </c>
      <c r="DA41" s="9" t="s">
        <v>2064</v>
      </c>
      <c r="DB41" s="6" t="s">
        <v>2065</v>
      </c>
      <c r="DC41" s="8" t="s">
        <v>134</v>
      </c>
      <c r="DD41" s="9" t="s">
        <v>2047</v>
      </c>
      <c r="DE41" s="8" t="s">
        <v>2021</v>
      </c>
      <c r="DH41" s="9" t="s">
        <v>2060</v>
      </c>
      <c r="DI41" s="9" t="s">
        <v>2059</v>
      </c>
      <c r="DJ41" s="8" t="s">
        <v>2066</v>
      </c>
      <c r="DK41" s="9" t="b">
        <v>0</v>
      </c>
      <c r="DL41" s="9" t="b">
        <v>0</v>
      </c>
      <c r="DM41" s="9" t="b">
        <v>0</v>
      </c>
      <c r="DN41" s="9" t="b">
        <v>0</v>
      </c>
      <c r="DO41" s="9" t="b">
        <v>0</v>
      </c>
      <c r="DP41" s="9" t="b">
        <v>0</v>
      </c>
      <c r="DQ41" s="9" t="b">
        <v>0</v>
      </c>
      <c r="DR41" s="9" t="b">
        <v>0</v>
      </c>
      <c r="DS41" s="9" t="s">
        <v>2063</v>
      </c>
      <c r="DT41" s="9" t="s">
        <v>1321</v>
      </c>
    </row>
    <row r="42" spans="1:126" s="9" customFormat="1" ht="30" hidden="1" customHeight="1">
      <c r="A42" s="62" t="s">
        <v>2067</v>
      </c>
      <c r="B42" s="63" t="s">
        <v>2023</v>
      </c>
      <c r="C42" s="63" t="s">
        <v>2046</v>
      </c>
      <c r="D42" s="63" t="s">
        <v>2047</v>
      </c>
      <c r="E42" s="63" t="s">
        <v>2068</v>
      </c>
      <c r="F42" s="63"/>
      <c r="G42" s="63" t="s">
        <v>2069</v>
      </c>
      <c r="H42" s="63" t="s">
        <v>2070</v>
      </c>
      <c r="I42" s="63" t="s">
        <v>2071</v>
      </c>
      <c r="J42" s="63" t="s">
        <v>2072</v>
      </c>
      <c r="K42" s="63" t="s">
        <v>2073</v>
      </c>
      <c r="L42" s="63" t="s">
        <v>276</v>
      </c>
      <c r="M42" s="63" t="s">
        <v>1321</v>
      </c>
      <c r="N42" s="63" t="s">
        <v>2054</v>
      </c>
      <c r="O42" s="63"/>
      <c r="P42" s="63"/>
      <c r="Q42" s="63"/>
      <c r="R42" s="63"/>
      <c r="S42" s="63"/>
      <c r="T42" s="63"/>
      <c r="U42" s="63"/>
      <c r="V42" s="63"/>
      <c r="W42" s="63"/>
      <c r="X42" s="63"/>
      <c r="Y42" s="63"/>
      <c r="Z42" s="63"/>
      <c r="AA42" s="63"/>
      <c r="AB42" s="63"/>
      <c r="AC42" s="63"/>
      <c r="AD42" s="63"/>
      <c r="AE42" s="63"/>
      <c r="AF42" s="63" t="e">
        <f>VLOOKUP(Table18911[[#This Row],[Information Asset Reference Number16]],livesite,1,FALSE)</f>
        <v>#N/A</v>
      </c>
      <c r="AG42" s="64" t="str">
        <f>MID(Table18911[[#This Row],[CLICK HERE TO GO TO FINAL CONTENT FOR CHECKING / EDITING]],14,FIND(".",Table18911[[#This Row],[CLICK HERE TO GO TO FINAL CONTENT FOR CHECKING / EDITING]])-14)</f>
        <v>NHS</v>
      </c>
      <c r="AH42" s="64" t="str">
        <f>LEFT(Table18911[[#This Row],[CLICK HERE TO GO TO FINAL CONTENT FOR CHECKING / EDITING]],10)</f>
        <v>IAR0000362</v>
      </c>
      <c r="AI42" s="64" t="str">
        <f>VLOOKUP(Table18911[[#This Row],[Information Asset Reference Number]],ia,1,FALSE)</f>
        <v>IAR0000362</v>
      </c>
      <c r="AJ42" s="64">
        <f>VLOOKUP(Table18911[[#This Row],[Information Asset Reference Number]],ia,7,FALSE)</f>
        <v>42594</v>
      </c>
      <c r="AK42" s="64" t="str">
        <f>VLOOKUP(Table18911[[#This Row],[Information Asset Reference Number]],ia,10,FALSE)</f>
        <v>NHS Choices Live Service (MVS) P0460/04</v>
      </c>
      <c r="AL42" s="64" t="str">
        <f>VLOOKUP(Table18911[[#This Row],[Information Asset Reference Number]],ia,11,FALSE)</f>
        <v>Andy Callow ( ANCA8 )</v>
      </c>
      <c r="AM42" s="63"/>
      <c r="AN42" s="64" t="b">
        <f>ISERROR(FIND("Direction",Table18911[[#This Row],[Legal basis for the processing]]))</f>
        <v>1</v>
      </c>
      <c r="AO42" s="64" t="b">
        <f>ISERROR(FIND("Act",Table18911[[#This Row],[Legal basis for the processing]]))</f>
        <v>0</v>
      </c>
      <c r="AP42" s="64" t="b">
        <f>ISERROR(FIND("Article",Table18911[[#This Row],[Legal basis for the processing]]))</f>
        <v>1</v>
      </c>
      <c r="AQ42" s="63"/>
      <c r="AR42"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42"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42"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42"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42"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42"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42"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42"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1</v>
      </c>
      <c r="AZ42" s="64">
        <f>COUNTIF(Table18911[[#This Row],[Right to be informed]:[profiling]],"FALSE")</f>
        <v>7</v>
      </c>
      <c r="BA42"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42" s="63"/>
      <c r="BC42" s="63"/>
      <c r="BD42" s="64" t="str">
        <f>Table18911[[#This Row],[Information Asset Title]]</f>
        <v>NHS</v>
      </c>
      <c r="BE42" s="64" t="s">
        <v>2074</v>
      </c>
      <c r="BF42"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Digital1 Trevelyan SquareBoar LaneLeedsLS1 6AEenquiries@nhsdigital.nhs.uk0300 303 5678DPO Catherine Nicholson</v>
      </c>
      <c r="BG42" s="63" t="str">
        <f>IF(Table18911[[#This Row],[Purpose for the processing]]="",Table18911[[#This Row],[Purpose for the processing3]],Table18911[[#This Row],[Purpose for the processing]])</f>
        <v>Data is processed to monitor performance of the site and how users behave on the site so that we can make improvements to benefit the end user</v>
      </c>
      <c r="BH42" s="63" t="str">
        <f>IF(Table18911[[#This Row],[Legal basis for the processing]]="",Table18911[[#This Row],[Legal basis for the processing4]],Table18911[[#This Row],[Legal basis for the processing]])</f>
        <v>Schedule 18, para 10 (1) of Health and Social Care Act 2012: The Information Centre may do anything which appears to it to be necessary or expedient for the purposes of, or in connection with, the exercise of its functions. We use this data to help inform and design new content around nhs.uk and other NHS Digital programs and Hotjar is a tool used as part of this</v>
      </c>
      <c r="BI42" s="64"/>
      <c r="BJ42" s="63">
        <f>IF(Table18911[[#This Row],[Categories of personal data being processed]]="",Table18911[[#This Row],[Categories of personal data being processed5]],Table18911[[#This Row],[Categories of personal data being processed]])</f>
        <v>0</v>
      </c>
      <c r="BK42" s="63"/>
      <c r="BL42"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Data is held in Ireland and remains there as part of the EEA</v>
      </c>
      <c r="BM42" s="63"/>
      <c r="BN42" s="63" t="str">
        <f>IF(Table18911[[#This Row],[Recipients or categories of recipients of the personal data.]]="",Table18911[[#This Row],[Recipients or categories of recipients of the personal data.6]],Table18911[[#This Row],[Recipients or categories of recipients of the personal data.]])</f>
        <v xml:space="preserve">Web analysts, content design and delivery teams and user researchers within NHS Digital. Hotjar will also receive the data and their privacy policy is here: https://www.hotjar.com/legal/policies/privacy </v>
      </c>
      <c r="BO42"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No personal data is retained, an IP address is anonymised before collection and processing. Aggregated data is held for 365 days.</v>
      </c>
      <c r="BP42" s="64" t="b">
        <f>Table18911[[#This Row],[Right to be informed]]</f>
        <v>0</v>
      </c>
      <c r="BQ42" s="63" t="b">
        <f>Table18911[[#This Row],[Right of access]]</f>
        <v>0</v>
      </c>
      <c r="BR42" s="63" t="b">
        <f>Table18911[[#This Row],[Right to rectification]]</f>
        <v>0</v>
      </c>
      <c r="BS42" s="63" t="b">
        <f>Table18911[[#This Row],[Right to erasure]]</f>
        <v>0</v>
      </c>
      <c r="BT42" s="63" t="b">
        <f>Table18911[[#This Row],[Right to restrict processing]]</f>
        <v>0</v>
      </c>
      <c r="BU42" s="63" t="b">
        <f>Table18911[[#This Row],[Right to data portability]]</f>
        <v>0</v>
      </c>
      <c r="BV42" s="63" t="b">
        <f>Table18911[[#This Row],[Right to object]]</f>
        <v>0</v>
      </c>
      <c r="BW42" s="63" t="b">
        <f>Table18911[[#This Row],[profiling]]</f>
        <v>1</v>
      </c>
      <c r="BX42"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As the Hotjar cookie has user preferences to stop surveys popping out and a user ID that is local to nhs.uk and Hotjar and not any other data set, Hotjar cookies have been deemed as required for use on nhs.uk</v>
      </c>
      <c r="BY42" s="63" t="str">
        <f>IF(Table18911[[#This Row],[The source of the personal data.]]="",Table18911[[#This Row],[The source of the personal data.12]],Table18911[[#This Row],[The source of the personal data.]])</f>
        <v>Not required</v>
      </c>
      <c r="BZ42" s="63">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0</v>
      </c>
      <c r="CA42" s="63"/>
      <c r="CB42" s="63"/>
      <c r="CC42" s="63"/>
      <c r="CD42" s="63"/>
      <c r="CE42" s="63"/>
      <c r="CF42" s="63"/>
      <c r="CG42" s="63"/>
      <c r="CH42" s="63"/>
      <c r="CI42" s="63"/>
      <c r="CJ42" s="63"/>
      <c r="CK42" s="63"/>
      <c r="CL42" s="63"/>
      <c r="CM42" s="63"/>
      <c r="CN42" s="63"/>
      <c r="CO42" s="63"/>
      <c r="CP42" s="63"/>
      <c r="CQ42" s="63"/>
      <c r="CR42" s="63"/>
      <c r="CS42" s="63"/>
      <c r="CT42" s="63"/>
      <c r="CU42" s="63"/>
      <c r="CV42" s="63"/>
      <c r="CW42" s="63"/>
      <c r="CX42" s="63"/>
      <c r="CY42" s="5"/>
      <c r="CZ42" s="28" t="s">
        <v>1889</v>
      </c>
      <c r="DA42" s="9" t="s">
        <v>2074</v>
      </c>
      <c r="DB42" s="6" t="s">
        <v>2075</v>
      </c>
      <c r="DC42" s="8" t="s">
        <v>134</v>
      </c>
      <c r="DD42" s="9" t="s">
        <v>2047</v>
      </c>
      <c r="DE42" s="8" t="s">
        <v>2021</v>
      </c>
      <c r="DH42" s="8" t="s">
        <v>489</v>
      </c>
      <c r="DI42" s="9" t="s">
        <v>2069</v>
      </c>
      <c r="DJ42" s="9" t="s">
        <v>2071</v>
      </c>
      <c r="DK42" s="9" t="b">
        <v>0</v>
      </c>
      <c r="DL42" s="9" t="b">
        <v>0</v>
      </c>
      <c r="DM42" s="9" t="b">
        <v>0</v>
      </c>
      <c r="DN42" s="9" t="b">
        <v>0</v>
      </c>
      <c r="DO42" s="9" t="b">
        <v>0</v>
      </c>
      <c r="DP42" s="9" t="b">
        <v>0</v>
      </c>
      <c r="DQ42" s="9" t="b">
        <v>0</v>
      </c>
      <c r="DR42" s="9" t="b">
        <v>1</v>
      </c>
      <c r="DS42" s="9" t="s">
        <v>2073</v>
      </c>
      <c r="DT42" s="9" t="s">
        <v>1321</v>
      </c>
    </row>
    <row r="43" spans="1:126" s="9" customFormat="1" ht="30" hidden="1" customHeight="1">
      <c r="A43" s="62" t="s">
        <v>2076</v>
      </c>
      <c r="B43" s="63" t="s">
        <v>2023</v>
      </c>
      <c r="C43" s="63" t="s">
        <v>993</v>
      </c>
      <c r="D43" s="63"/>
      <c r="E43" s="63"/>
      <c r="F43" s="63"/>
      <c r="G43" s="63"/>
      <c r="H43" s="63"/>
      <c r="I43" s="63"/>
      <c r="J43" s="63"/>
      <c r="K43" s="63"/>
      <c r="L43" s="63"/>
      <c r="M43" s="63" t="s">
        <v>1321</v>
      </c>
      <c r="N43" s="63"/>
      <c r="O43" s="63"/>
      <c r="P43" s="63"/>
      <c r="Q43" s="63"/>
      <c r="R43" s="63"/>
      <c r="S43" s="63"/>
      <c r="T43" s="63"/>
      <c r="U43" s="63"/>
      <c r="V43" s="63"/>
      <c r="W43" s="63"/>
      <c r="X43" s="63"/>
      <c r="Y43" s="63"/>
      <c r="Z43" s="63"/>
      <c r="AA43" s="63"/>
      <c r="AB43" s="63"/>
      <c r="AC43" s="63"/>
      <c r="AD43" s="63"/>
      <c r="AE43" s="63"/>
      <c r="AF43" s="63" t="e">
        <f>VLOOKUP(Table18911[[#This Row],[Information Asset Reference Number16]],livesite,1,FALSE)</f>
        <v>#N/A</v>
      </c>
      <c r="AG43" s="64" t="str">
        <f>MID(Table18911[[#This Row],[CLICK HERE TO GO TO FINAL CONTENT FOR CHECKING / EDITING]],14,FIND(".",Table18911[[#This Row],[CLICK HERE TO GO TO FINAL CONTENT FOR CHECKING / EDITING]])-14)</f>
        <v>NHS</v>
      </c>
      <c r="AH43" s="64" t="str">
        <f>LEFT(Table18911[[#This Row],[CLICK HERE TO GO TO FINAL CONTENT FOR CHECKING / EDITING]],10)</f>
        <v>IAR0000367</v>
      </c>
      <c r="AI43" s="64" t="str">
        <f>VLOOKUP(Table18911[[#This Row],[Information Asset Reference Number]],ia,1,FALSE)</f>
        <v>IAR0000367</v>
      </c>
      <c r="AJ43" s="64" t="e">
        <f>VLOOKUP(Table18911[[#This Row],[Information Asset Reference Number]],ia,7,FALSE)</f>
        <v>#REF!</v>
      </c>
      <c r="AK43" s="64" t="str">
        <f>VLOOKUP(Table18911[[#This Row],[Information Asset Reference Number]],ia,10,FALSE)</f>
        <v>NHS Choices Live Service (MVS) P0460/04</v>
      </c>
      <c r="AL43" s="64" t="str">
        <f>VLOOKUP(Table18911[[#This Row],[Information Asset Reference Number]],ia,11,FALSE)</f>
        <v>Andy Callow ( ANCA8 )</v>
      </c>
      <c r="AM43" s="63"/>
      <c r="AN43" s="64" t="b">
        <f>ISERROR(FIND("Direction",Table18911[[#This Row],[Legal basis for the processing]]))</f>
        <v>1</v>
      </c>
      <c r="AO43" s="64" t="b">
        <f>ISERROR(FIND("Act",Table18911[[#This Row],[Legal basis for the processing]]))</f>
        <v>1</v>
      </c>
      <c r="AP43" s="64" t="b">
        <f>ISERROR(FIND("Article",Table18911[[#This Row],[Legal basis for the processing]]))</f>
        <v>1</v>
      </c>
      <c r="AQ43" s="63"/>
      <c r="AR43"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43"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43"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43"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43"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43"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43"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43"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43" s="64">
        <f>COUNTIF(Table18911[[#This Row],[Right to be informed]:[profiling]],"FALSE")</f>
        <v>8</v>
      </c>
      <c r="BA43"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43" s="63"/>
      <c r="BC43" s="63"/>
      <c r="BD43" s="64" t="str">
        <f>Table18911[[#This Row],[Information Asset Title]]</f>
        <v>NHS</v>
      </c>
      <c r="BE43" s="64" t="s">
        <v>2077</v>
      </c>
      <c r="BF43"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 </v>
      </c>
      <c r="BG43" s="63">
        <f>IF(Table18911[[#This Row],[Purpose for the processing]]="",Table18911[[#This Row],[Purpose for the processing3]],Table18911[[#This Row],[Purpose for the processing]])</f>
        <v>0</v>
      </c>
      <c r="BH43" s="63">
        <f>IF(Table18911[[#This Row],[Legal basis for the processing]]="",Table18911[[#This Row],[Legal basis for the processing4]],Table18911[[#This Row],[Legal basis for the processing]])</f>
        <v>0</v>
      </c>
      <c r="BI43" s="64"/>
      <c r="BJ43" s="63">
        <f>IF(Table18911[[#This Row],[Categories of personal data being processed]]="",Table18911[[#This Row],[Categories of personal data being processed5]],Table18911[[#This Row],[Categories of personal data being processed]])</f>
        <v>0</v>
      </c>
      <c r="BK43" s="63"/>
      <c r="BL43" s="63">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0</v>
      </c>
      <c r="BM43" s="63"/>
      <c r="BN43" s="63">
        <f>IF(Table18911[[#This Row],[Recipients or categories of recipients of the personal data.]]="",Table18911[[#This Row],[Recipients or categories of recipients of the personal data.6]],Table18911[[#This Row],[Recipients or categories of recipients of the personal data.]])</f>
        <v>0</v>
      </c>
      <c r="BO43" s="63">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0</v>
      </c>
      <c r="BP43" s="64" t="b">
        <f>Table18911[[#This Row],[Right to be informed]]</f>
        <v>0</v>
      </c>
      <c r="BQ43" s="63" t="b">
        <f>Table18911[[#This Row],[Right of access]]</f>
        <v>0</v>
      </c>
      <c r="BR43" s="63" t="b">
        <f>Table18911[[#This Row],[Right to rectification]]</f>
        <v>0</v>
      </c>
      <c r="BS43" s="63" t="b">
        <f>Table18911[[#This Row],[Right to erasure]]</f>
        <v>0</v>
      </c>
      <c r="BT43" s="63" t="b">
        <f>Table18911[[#This Row],[Right to restrict processing]]</f>
        <v>0</v>
      </c>
      <c r="BU43" s="63" t="b">
        <f>Table18911[[#This Row],[Right to data portability]]</f>
        <v>0</v>
      </c>
      <c r="BV43" s="63" t="b">
        <f>Table18911[[#This Row],[Right to object]]</f>
        <v>0</v>
      </c>
      <c r="BW43" s="63" t="b">
        <f>Table18911[[#This Row],[profiling]]</f>
        <v>0</v>
      </c>
      <c r="BX43" s="63">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0</v>
      </c>
      <c r="BY43" s="63" t="str">
        <f>IF(Table18911[[#This Row],[The source of the personal data.]]="",Table18911[[#This Row],[The source of the personal data.12]],Table18911[[#This Row],[The source of the personal data.]])</f>
        <v>Not required</v>
      </c>
      <c r="BZ43" s="63">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0</v>
      </c>
      <c r="CA43" s="63"/>
      <c r="CB43" s="63"/>
      <c r="CC43" s="63"/>
      <c r="CD43" s="63"/>
      <c r="CE43" s="63"/>
      <c r="CF43" s="63"/>
      <c r="CG43" s="63"/>
      <c r="CH43" s="63"/>
      <c r="CI43" s="63"/>
      <c r="CJ43" s="63"/>
      <c r="CK43" s="63"/>
      <c r="CL43" s="63"/>
      <c r="CM43" s="63"/>
      <c r="CN43" s="63"/>
      <c r="CO43" s="63"/>
      <c r="CP43" s="63"/>
      <c r="CQ43" s="63"/>
      <c r="CR43" s="63"/>
      <c r="CS43" s="63"/>
      <c r="CT43" s="63"/>
      <c r="CU43" s="63"/>
      <c r="CV43" s="63"/>
      <c r="CW43" s="63"/>
      <c r="CX43" s="63"/>
      <c r="CY43" s="5"/>
      <c r="CZ43" s="28" t="s">
        <v>1889</v>
      </c>
      <c r="DA43" s="9" t="s">
        <v>2077</v>
      </c>
      <c r="DB43" s="6" t="s">
        <v>2078</v>
      </c>
      <c r="DC43" s="9" t="s">
        <v>993</v>
      </c>
      <c r="DK43" s="9" t="b">
        <v>0</v>
      </c>
      <c r="DL43" s="9" t="b">
        <v>0</v>
      </c>
      <c r="DM43" s="9" t="b">
        <v>0</v>
      </c>
      <c r="DN43" s="9" t="b">
        <v>0</v>
      </c>
      <c r="DO43" s="9" t="b">
        <v>0</v>
      </c>
      <c r="DP43" s="9" t="b">
        <v>0</v>
      </c>
      <c r="DQ43" s="9" t="b">
        <v>0</v>
      </c>
      <c r="DR43" s="9" t="b">
        <v>0</v>
      </c>
      <c r="DT43" s="9" t="s">
        <v>1321</v>
      </c>
    </row>
    <row r="44" spans="1:126" s="9" customFormat="1" ht="30" hidden="1" customHeight="1">
      <c r="A44" s="62" t="s">
        <v>2079</v>
      </c>
      <c r="B44" s="62"/>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c r="AE44" s="63"/>
      <c r="AF44" s="63" t="e">
        <f>VLOOKUP(Table18911[[#This Row],[Information Asset Reference Number16]],livesite,1,FALSE)</f>
        <v>#N/A</v>
      </c>
      <c r="AG44" s="64" t="str">
        <f>MID(Table18911[[#This Row],[CLICK HERE TO GO TO FINAL CONTENT FOR CHECKING / EDITING]],14,FIND(".",Table18911[[#This Row],[CLICK HERE TO GO TO FINAL CONTENT FOR CHECKING / EDITING]])-14)</f>
        <v>Civil Registration of Deaths</v>
      </c>
      <c r="AH44" s="64" t="str">
        <f>LEFT(Table18911[[#This Row],[CLICK HERE TO GO TO FINAL CONTENT FOR CHECKING / EDITING]],10)</f>
        <v>IAR0000374</v>
      </c>
      <c r="AI44" s="64" t="str">
        <f>VLOOKUP(Table18911[[#This Row],[Information Asset Reference Number]],ia,1,FALSE)</f>
        <v>IAR0000374</v>
      </c>
      <c r="AJ44" s="64">
        <f>VLOOKUP(Table18911[[#This Row],[Information Asset Reference Number]],ia,7,FALSE)</f>
        <v>33970</v>
      </c>
      <c r="AK44" s="64" t="str">
        <f>VLOOKUP(Table18911[[#This Row],[Information Asset Reference Number]],ia,10,FALSE)</f>
        <v>Data Management Environment P0449/04</v>
      </c>
      <c r="AL44" s="64" t="str">
        <f>VLOOKUP(Table18911[[#This Row],[Information Asset Reference Number]],ia,11,FALSE)</f>
        <v>Stephen Smith ( STSM )</v>
      </c>
      <c r="AM44" s="63"/>
      <c r="AN44" s="64" t="b">
        <f>ISERROR(FIND("Direction",Table18911[[#This Row],[Legal basis for the processing]]))</f>
        <v>1</v>
      </c>
      <c r="AO44" s="64" t="b">
        <f>ISERROR(FIND("Act",Table18911[[#This Row],[Legal basis for the processing]]))</f>
        <v>1</v>
      </c>
      <c r="AP44" s="64" t="b">
        <f>ISERROR(FIND("Article",Table18911[[#This Row],[Legal basis for the processing]]))</f>
        <v>1</v>
      </c>
      <c r="AQ44" s="63"/>
      <c r="AR44"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44"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44"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44"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44"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44"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44"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44"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44" s="64">
        <f>COUNTIF(Table18911[[#This Row],[Right to be informed]:[profiling]],"FALSE")</f>
        <v>8</v>
      </c>
      <c r="BA44"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44" s="63"/>
      <c r="BC44" s="63"/>
      <c r="BD44" s="64" t="str">
        <f>Table18911[[#This Row],[Information Asset Title]]</f>
        <v>Civil Registration of Deaths</v>
      </c>
      <c r="BE44" s="64" t="s">
        <v>2080</v>
      </c>
      <c r="BF44" s="63">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0</v>
      </c>
      <c r="BG44" s="63">
        <f>IF(Table18911[[#This Row],[Purpose for the processing]]="",Table18911[[#This Row],[Purpose for the processing3]],Table18911[[#This Row],[Purpose for the processing]])</f>
        <v>0</v>
      </c>
      <c r="BH44" s="63">
        <f>IF(Table18911[[#This Row],[Legal basis for the processing]]="",Table18911[[#This Row],[Legal basis for the processing4]],Table18911[[#This Row],[Legal basis for the processing]])</f>
        <v>0</v>
      </c>
      <c r="BI44" s="64"/>
      <c r="BJ44" s="63">
        <f>IF(Table18911[[#This Row],[Categories of personal data being processed]]="",Table18911[[#This Row],[Categories of personal data being processed5]],Table18911[[#This Row],[Categories of personal data being processed]])</f>
        <v>0</v>
      </c>
      <c r="BK44" s="63"/>
      <c r="BL44" s="63">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0</v>
      </c>
      <c r="BM44" s="63"/>
      <c r="BN44" s="63">
        <f>IF(Table18911[[#This Row],[Recipients or categories of recipients of the personal data.]]="",Table18911[[#This Row],[Recipients or categories of recipients of the personal data.6]],Table18911[[#This Row],[Recipients or categories of recipients of the personal data.]])</f>
        <v>0</v>
      </c>
      <c r="BO44" s="63">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0</v>
      </c>
      <c r="BP44" s="64" t="b">
        <f>Table18911[[#This Row],[Right to be informed]]</f>
        <v>0</v>
      </c>
      <c r="BQ44" s="63" t="b">
        <f>Table18911[[#This Row],[Right of access]]</f>
        <v>0</v>
      </c>
      <c r="BR44" s="63" t="b">
        <f>Table18911[[#This Row],[Right to rectification]]</f>
        <v>0</v>
      </c>
      <c r="BS44" s="63" t="b">
        <f>Table18911[[#This Row],[Right to erasure]]</f>
        <v>0</v>
      </c>
      <c r="BT44" s="63" t="b">
        <f>Table18911[[#This Row],[Right to restrict processing]]</f>
        <v>0</v>
      </c>
      <c r="BU44" s="63" t="b">
        <f>Table18911[[#This Row],[Right to data portability]]</f>
        <v>0</v>
      </c>
      <c r="BV44" s="63" t="b">
        <f>Table18911[[#This Row],[Right to object]]</f>
        <v>0</v>
      </c>
      <c r="BW44" s="63" t="b">
        <f>Table18911[[#This Row],[profiling]]</f>
        <v>0</v>
      </c>
      <c r="BX44" s="63">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0</v>
      </c>
      <c r="BY44" s="63">
        <f>IF(Table18911[[#This Row],[The source of the personal data.]]="",Table18911[[#This Row],[The source of the personal data.12]],Table18911[[#This Row],[The source of the personal data.]])</f>
        <v>0</v>
      </c>
      <c r="BZ44" s="63">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0</v>
      </c>
      <c r="CA44" s="63"/>
      <c r="CB44" s="63"/>
      <c r="CC44" s="63"/>
      <c r="CD44" s="63"/>
      <c r="CE44" s="63"/>
      <c r="CF44" s="63"/>
      <c r="CG44" s="63"/>
      <c r="CH44" s="63"/>
      <c r="CI44" s="63"/>
      <c r="CJ44" s="63"/>
      <c r="CK44" s="63"/>
      <c r="CL44" s="63"/>
      <c r="CM44" s="63"/>
      <c r="CN44" s="63"/>
      <c r="CO44" s="63"/>
      <c r="CP44" s="63"/>
      <c r="CQ44" s="63"/>
      <c r="CR44" s="63"/>
      <c r="CS44" s="63"/>
      <c r="CT44" s="63"/>
      <c r="CU44" s="63"/>
      <c r="CV44" s="63"/>
      <c r="CW44" s="63"/>
      <c r="CX44" s="63"/>
      <c r="CY44" s="5"/>
      <c r="CZ44" s="28" t="s">
        <v>1889</v>
      </c>
      <c r="DA44" s="9" t="s">
        <v>2080</v>
      </c>
      <c r="DB44" s="9" t="s">
        <v>2081</v>
      </c>
    </row>
    <row r="45" spans="1:126" s="9" customFormat="1" ht="30" hidden="1" customHeight="1">
      <c r="A45" s="62" t="s">
        <v>2082</v>
      </c>
      <c r="B45" s="62"/>
      <c r="C45" s="63"/>
      <c r="D45" s="63"/>
      <c r="E45" s="63"/>
      <c r="F45" s="63"/>
      <c r="G45" s="63"/>
      <c r="H45" s="63"/>
      <c r="I45" s="63"/>
      <c r="J45" s="63"/>
      <c r="K45" s="63"/>
      <c r="L45" s="63"/>
      <c r="M45" s="63"/>
      <c r="N45" s="63"/>
      <c r="O45" s="63"/>
      <c r="P45" s="63"/>
      <c r="Q45" s="63"/>
      <c r="R45" s="63"/>
      <c r="S45" s="63"/>
      <c r="T45" s="63"/>
      <c r="U45" s="63"/>
      <c r="V45" s="63"/>
      <c r="W45" s="63"/>
      <c r="X45" s="63"/>
      <c r="Y45" s="63"/>
      <c r="Z45" s="63"/>
      <c r="AA45" s="63"/>
      <c r="AB45" s="63"/>
      <c r="AC45" s="63"/>
      <c r="AD45" s="63"/>
      <c r="AE45" s="63"/>
      <c r="AF45" s="63" t="e">
        <f>VLOOKUP(Table18911[[#This Row],[Information Asset Reference Number16]],livesite,1,FALSE)</f>
        <v>#N/A</v>
      </c>
      <c r="AG45" s="64" t="str">
        <f>MID(Table18911[[#This Row],[CLICK HERE TO GO TO FINAL CONTENT FOR CHECKING / EDITING]],14,FIND(".",Table18911[[#This Row],[CLICK HERE TO GO TO FINAL CONTENT FOR CHECKING / EDITING]])-14)</f>
        <v>Civil Registration of Births</v>
      </c>
      <c r="AH45" s="64" t="str">
        <f>LEFT(Table18911[[#This Row],[CLICK HERE TO GO TO FINAL CONTENT FOR CHECKING / EDITING]],10)</f>
        <v>IAR0000375</v>
      </c>
      <c r="AI45" s="64" t="str">
        <f>VLOOKUP(Table18911[[#This Row],[Information Asset Reference Number]],ia,1,FALSE)</f>
        <v>IAR0000375</v>
      </c>
      <c r="AJ45" s="64">
        <f>VLOOKUP(Table18911[[#This Row],[Information Asset Reference Number]],ia,7,FALSE)</f>
        <v>33970</v>
      </c>
      <c r="AK45" s="64" t="str">
        <f>VLOOKUP(Table18911[[#This Row],[Information Asset Reference Number]],ia,10,FALSE)</f>
        <v>Data Management Environment P0449/04</v>
      </c>
      <c r="AL45" s="64" t="str">
        <f>VLOOKUP(Table18911[[#This Row],[Information Asset Reference Number]],ia,11,FALSE)</f>
        <v>Stephen Smith ( STSM )</v>
      </c>
      <c r="AM45" s="63"/>
      <c r="AN45" s="64" t="b">
        <f>ISERROR(FIND("Direction",Table18911[[#This Row],[Legal basis for the processing]]))</f>
        <v>1</v>
      </c>
      <c r="AO45" s="64" t="b">
        <f>ISERROR(FIND("Act",Table18911[[#This Row],[Legal basis for the processing]]))</f>
        <v>1</v>
      </c>
      <c r="AP45" s="64" t="b">
        <f>ISERROR(FIND("Article",Table18911[[#This Row],[Legal basis for the processing]]))</f>
        <v>1</v>
      </c>
      <c r="AQ45" s="63"/>
      <c r="AR45"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45"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45"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45"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45"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45"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45"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45"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45" s="64">
        <f>COUNTIF(Table18911[[#This Row],[Right to be informed]:[profiling]],"FALSE")</f>
        <v>8</v>
      </c>
      <c r="BA45"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45" s="63"/>
      <c r="BC45" s="63"/>
      <c r="BD45" s="64" t="str">
        <f>Table18911[[#This Row],[Information Asset Title]]</f>
        <v>Civil Registration of Births</v>
      </c>
      <c r="BE45" s="64" t="s">
        <v>2083</v>
      </c>
      <c r="BF45" s="63">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0</v>
      </c>
      <c r="BG45" s="63">
        <f>IF(Table18911[[#This Row],[Purpose for the processing]]="",Table18911[[#This Row],[Purpose for the processing3]],Table18911[[#This Row],[Purpose for the processing]])</f>
        <v>0</v>
      </c>
      <c r="BH45" s="63">
        <f>IF(Table18911[[#This Row],[Legal basis for the processing]]="",Table18911[[#This Row],[Legal basis for the processing4]],Table18911[[#This Row],[Legal basis for the processing]])</f>
        <v>0</v>
      </c>
      <c r="BI45" s="64"/>
      <c r="BJ45" s="63">
        <f>IF(Table18911[[#This Row],[Categories of personal data being processed]]="",Table18911[[#This Row],[Categories of personal data being processed5]],Table18911[[#This Row],[Categories of personal data being processed]])</f>
        <v>0</v>
      </c>
      <c r="BK45" s="63"/>
      <c r="BL45" s="63">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0</v>
      </c>
      <c r="BM45" s="63"/>
      <c r="BN45" s="63">
        <f>IF(Table18911[[#This Row],[Recipients or categories of recipients of the personal data.]]="",Table18911[[#This Row],[Recipients or categories of recipients of the personal data.6]],Table18911[[#This Row],[Recipients or categories of recipients of the personal data.]])</f>
        <v>0</v>
      </c>
      <c r="BO45" s="63">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0</v>
      </c>
      <c r="BP45" s="64" t="b">
        <f>Table18911[[#This Row],[Right to be informed]]</f>
        <v>0</v>
      </c>
      <c r="BQ45" s="63" t="b">
        <f>Table18911[[#This Row],[Right of access]]</f>
        <v>0</v>
      </c>
      <c r="BR45" s="63" t="b">
        <f>Table18911[[#This Row],[Right to rectification]]</f>
        <v>0</v>
      </c>
      <c r="BS45" s="63" t="b">
        <f>Table18911[[#This Row],[Right to erasure]]</f>
        <v>0</v>
      </c>
      <c r="BT45" s="63" t="b">
        <f>Table18911[[#This Row],[Right to restrict processing]]</f>
        <v>0</v>
      </c>
      <c r="BU45" s="63" t="b">
        <f>Table18911[[#This Row],[Right to data portability]]</f>
        <v>0</v>
      </c>
      <c r="BV45" s="63" t="b">
        <f>Table18911[[#This Row],[Right to object]]</f>
        <v>0</v>
      </c>
      <c r="BW45" s="63" t="b">
        <f>Table18911[[#This Row],[profiling]]</f>
        <v>0</v>
      </c>
      <c r="BX45" s="63">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0</v>
      </c>
      <c r="BY45" s="63">
        <f>IF(Table18911[[#This Row],[The source of the personal data.]]="",Table18911[[#This Row],[The source of the personal data.12]],Table18911[[#This Row],[The source of the personal data.]])</f>
        <v>0</v>
      </c>
      <c r="BZ45" s="63">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0</v>
      </c>
      <c r="CA45" s="63"/>
      <c r="CB45" s="63"/>
      <c r="CC45" s="63"/>
      <c r="CD45" s="63"/>
      <c r="CE45" s="63"/>
      <c r="CF45" s="63"/>
      <c r="CG45" s="63"/>
      <c r="CH45" s="63"/>
      <c r="CI45" s="63"/>
      <c r="CJ45" s="63"/>
      <c r="CK45" s="63"/>
      <c r="CL45" s="63"/>
      <c r="CM45" s="63"/>
      <c r="CN45" s="63"/>
      <c r="CO45" s="63"/>
      <c r="CP45" s="63"/>
      <c r="CQ45" s="63"/>
      <c r="CR45" s="63"/>
      <c r="CS45" s="63"/>
      <c r="CT45" s="63"/>
      <c r="CU45" s="63"/>
      <c r="CV45" s="63"/>
      <c r="CW45" s="63"/>
      <c r="CX45" s="63"/>
      <c r="CY45" s="5"/>
      <c r="CZ45" s="28" t="s">
        <v>1889</v>
      </c>
      <c r="DA45" s="9" t="s">
        <v>2083</v>
      </c>
      <c r="DB45" s="9" t="s">
        <v>2084</v>
      </c>
    </row>
    <row r="46" spans="1:126" s="9" customFormat="1" ht="30" customHeight="1">
      <c r="A46" s="62" t="s">
        <v>2085</v>
      </c>
      <c r="B46" s="62" t="s">
        <v>110</v>
      </c>
      <c r="C46" s="63" t="s">
        <v>1850</v>
      </c>
      <c r="D46" s="63" t="s">
        <v>254</v>
      </c>
      <c r="E46" s="63" t="s">
        <v>254</v>
      </c>
      <c r="F46" s="63"/>
      <c r="G46" s="63" t="s">
        <v>254</v>
      </c>
      <c r="H46" s="63" t="s">
        <v>254</v>
      </c>
      <c r="I46" s="63" t="s">
        <v>254</v>
      </c>
      <c r="J46" s="63" t="s">
        <v>254</v>
      </c>
      <c r="K46" s="63" t="s">
        <v>254</v>
      </c>
      <c r="L46" s="63" t="s">
        <v>254</v>
      </c>
      <c r="M46" s="63"/>
      <c r="N46" s="63" t="s">
        <v>254</v>
      </c>
      <c r="O46" s="63" t="s">
        <v>254</v>
      </c>
      <c r="P46" s="63" t="s">
        <v>111</v>
      </c>
      <c r="Q46" s="63" t="s">
        <v>1850</v>
      </c>
      <c r="R46" s="63" t="s">
        <v>1851</v>
      </c>
      <c r="S46" s="63" t="s">
        <v>1852</v>
      </c>
      <c r="T46" s="63" t="s">
        <v>1853</v>
      </c>
      <c r="U46" s="63" t="s">
        <v>1854</v>
      </c>
      <c r="V46" s="63" t="s">
        <v>254</v>
      </c>
      <c r="W46" s="63" t="s">
        <v>1855</v>
      </c>
      <c r="X46" s="63" t="s">
        <v>254</v>
      </c>
      <c r="Y46" s="63" t="s">
        <v>254</v>
      </c>
      <c r="Z46" s="63" t="s">
        <v>254</v>
      </c>
      <c r="AA46" s="63" t="s">
        <v>1854</v>
      </c>
      <c r="AB46" s="63"/>
      <c r="AC46" s="63" t="s">
        <v>254</v>
      </c>
      <c r="AD46" s="63"/>
      <c r="AE46" s="63"/>
      <c r="AF46" s="63" t="e">
        <f>VLOOKUP(Table18911[[#This Row],[Information Asset Reference Number16]],livesite,1,FALSE)</f>
        <v>#N/A</v>
      </c>
      <c r="AG46" s="64" t="str">
        <f>MID(Table18911[[#This Row],[CLICK HERE TO GO TO FINAL CONTENT FOR CHECKING / EDITING]],14,FIND(".",Table18911[[#This Row],[CLICK HERE TO GO TO FINAL CONTENT FOR CHECKING / EDITING]])-14)</f>
        <v>National Back Office NBO Tracing Service Audit Log</v>
      </c>
      <c r="AH46" s="64" t="str">
        <f>LEFT(Table18911[[#This Row],[CLICK HERE TO GO TO FINAL CONTENT FOR CHECKING / EDITING]],10)</f>
        <v>IAR0000381</v>
      </c>
      <c r="AI46" s="64" t="str">
        <f>VLOOKUP(Table18911[[#This Row],[Information Asset Reference Number]],ia,1,FALSE)</f>
        <v>IAR0000381</v>
      </c>
      <c r="AJ46" s="64">
        <f>VLOOKUP(Table18911[[#This Row],[Information Asset Reference Number]],ia,7,FALSE)</f>
        <v>41821</v>
      </c>
      <c r="AK46" s="64" t="str">
        <f>VLOOKUP(Table18911[[#This Row],[Information Asset Reference Number]],ia,10,FALSE)</f>
        <v>NBO and Demographics P0449/08</v>
      </c>
      <c r="AL46" s="64" t="str">
        <f>VLOOKUP(Table18911[[#This Row],[Information Asset Reference Number]],ia,11,FALSE)</f>
        <v>Stephen Smith ( STSM )</v>
      </c>
      <c r="AM46" s="63"/>
      <c r="AN46" s="64" t="b">
        <f>ISERROR(FIND("Direction",Table18911[[#This Row],[Legal basis for the processing]]))</f>
        <v>1</v>
      </c>
      <c r="AO46" s="64" t="b">
        <f>ISERROR(FIND("Act",Table18911[[#This Row],[Legal basis for the processing]]))</f>
        <v>1</v>
      </c>
      <c r="AP46" s="64" t="b">
        <f>ISERROR(FIND("Article",Table18911[[#This Row],[Legal basis for the processing]]))</f>
        <v>1</v>
      </c>
      <c r="AQ46" s="63"/>
      <c r="AR46"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46"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46"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46"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46"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46"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46"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46"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46" s="64">
        <f>COUNTIF(Table18911[[#This Row],[Right to be informed]:[profiling]],"FALSE")</f>
        <v>8</v>
      </c>
      <c r="BA46"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46" s="63"/>
      <c r="BC46" s="63"/>
      <c r="BD46" s="64" t="str">
        <f>Table18911[[#This Row],[Information Asset Title]]</f>
        <v>National Back Office NBO Tracing Service Audit Log</v>
      </c>
      <c r="BE46" s="64" t="s">
        <v>1463</v>
      </c>
      <c r="BF46"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Digital1 Trevelyan SquareBoar LaneLeedsLS1 6AEenquiries@nhsdigital.nhs.uk0300 303 5678Data Protection Officer  - Catherine Nicholson</v>
      </c>
      <c r="BG46" s="63" t="str">
        <f>IF(Table18911[[#This Row],[Purpose for the processing]]="",Table18911[[#This Row],[Purpose for the processing3]],Table18911[[#This Row],[Purpose for the processing]])</f>
        <v>N/A</v>
      </c>
      <c r="BH46" s="63" t="str">
        <f>IF(Table18911[[#This Row],[Legal basis for the processing]]="",Table18911[[#This Row],[Legal basis for the processing4]],Table18911[[#This Row],[Legal basis for the processing]])</f>
        <v>N/A</v>
      </c>
      <c r="BI46" s="64"/>
      <c r="BJ46" s="63" t="str">
        <f>IF(Table18911[[#This Row],[Categories of personal data being processed]]="",Table18911[[#This Row],[Categories of personal data being processed5]],Table18911[[#This Row],[Categories of personal data being processed]])</f>
        <v xml:space="preserve">Core Demographic Data </v>
      </c>
      <c r="BK46" s="63"/>
      <c r="BL46"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46" s="63"/>
      <c r="BN46" s="63" t="str">
        <f>IF(Table18911[[#This Row],[Recipients or categories of recipients of the personal data.]]="",Table18911[[#This Row],[Recipients or categories of recipients of the personal data.6]],Table18911[[#This Row],[Recipients or categories of recipients of the personal data.]])</f>
        <v>N/A</v>
      </c>
      <c r="BO46"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N/A</v>
      </c>
      <c r="BP46" s="64" t="b">
        <f>Table18911[[#This Row],[Right to be informed]]</f>
        <v>0</v>
      </c>
      <c r="BQ46" s="63" t="b">
        <f>Table18911[[#This Row],[Right of access]]</f>
        <v>0</v>
      </c>
      <c r="BR46" s="63" t="b">
        <f>Table18911[[#This Row],[Right to rectification]]</f>
        <v>0</v>
      </c>
      <c r="BS46" s="63" t="b">
        <f>Table18911[[#This Row],[Right to erasure]]</f>
        <v>0</v>
      </c>
      <c r="BT46" s="63" t="b">
        <f>Table18911[[#This Row],[Right to restrict processing]]</f>
        <v>0</v>
      </c>
      <c r="BU46" s="63" t="b">
        <f>Table18911[[#This Row],[Right to data portability]]</f>
        <v>0</v>
      </c>
      <c r="BV46" s="63" t="b">
        <f>Table18911[[#This Row],[Right to object]]</f>
        <v>0</v>
      </c>
      <c r="BW46" s="63" t="b">
        <f>Table18911[[#This Row],[profiling]]</f>
        <v>0</v>
      </c>
      <c r="BX46"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46" s="63" t="str">
        <f>IF(Table18911[[#This Row],[The source of the personal data.]]="",Table18911[[#This Row],[The source of the personal data.12]],Table18911[[#This Row],[The source of the personal data.]])</f>
        <v>Health Care related organisationsRegistered CharitiesAdoption Agencies Law Enforcement AgenciesCourts of law</v>
      </c>
      <c r="BZ46"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46" s="63"/>
      <c r="CB46" s="63"/>
      <c r="CC46" s="63"/>
      <c r="CD46" s="63"/>
      <c r="CE46" s="63"/>
      <c r="CF46" s="63"/>
      <c r="CG46" s="63"/>
      <c r="CH46" s="63"/>
      <c r="CI46" s="63"/>
      <c r="CJ46" s="63"/>
      <c r="CK46" s="63"/>
      <c r="CL46" s="63"/>
      <c r="CM46" s="63"/>
      <c r="CN46" s="63"/>
      <c r="CO46" s="63"/>
      <c r="CP46" s="63"/>
      <c r="CQ46" s="63"/>
      <c r="CR46" s="63"/>
      <c r="CS46" s="63"/>
      <c r="CT46" s="63"/>
      <c r="CU46" s="63"/>
      <c r="CV46" s="63"/>
      <c r="CW46" s="63"/>
      <c r="CX46" s="63"/>
      <c r="CY46" s="5"/>
      <c r="CZ46" s="28"/>
      <c r="DA46" s="9" t="s">
        <v>1463</v>
      </c>
      <c r="DB46" s="9" t="s">
        <v>1625</v>
      </c>
      <c r="DC46" s="8" t="s">
        <v>134</v>
      </c>
      <c r="DD46" s="8" t="s">
        <v>1578</v>
      </c>
      <c r="DE46" s="8" t="s">
        <v>137</v>
      </c>
      <c r="DG46" s="8" t="s">
        <v>139</v>
      </c>
      <c r="DH46" s="8" t="s">
        <v>139</v>
      </c>
      <c r="DI46" s="8" t="s">
        <v>139</v>
      </c>
      <c r="DJ46" s="8" t="s">
        <v>1856</v>
      </c>
      <c r="DK46" s="9" t="b">
        <v>0</v>
      </c>
      <c r="DL46" s="9" t="b">
        <v>0</v>
      </c>
      <c r="DM46" s="9" t="b">
        <v>0</v>
      </c>
      <c r="DN46" s="9" t="b">
        <v>0</v>
      </c>
      <c r="DO46" s="9" t="b">
        <v>0</v>
      </c>
      <c r="DP46" s="9" t="b">
        <v>0</v>
      </c>
      <c r="DQ46" s="9" t="b">
        <v>0</v>
      </c>
      <c r="DR46" s="9" t="b">
        <v>0</v>
      </c>
      <c r="DS46" s="8" t="s">
        <v>142</v>
      </c>
      <c r="DT46" s="8" t="s">
        <v>1375</v>
      </c>
      <c r="DU46" s="8" t="s">
        <v>139</v>
      </c>
    </row>
    <row r="47" spans="1:126" s="9" customFormat="1" ht="130.9" customHeight="1">
      <c r="A47" s="62" t="s">
        <v>2086</v>
      </c>
      <c r="B47" s="62" t="s">
        <v>110</v>
      </c>
      <c r="C47" s="63"/>
      <c r="D47" s="63"/>
      <c r="E47" s="63"/>
      <c r="F47" s="63"/>
      <c r="G47" s="63"/>
      <c r="H47" s="63"/>
      <c r="I47" s="63"/>
      <c r="J47" s="63"/>
      <c r="K47" s="63"/>
      <c r="L47" s="63"/>
      <c r="M47" s="63"/>
      <c r="N47" s="63"/>
      <c r="O47" s="63"/>
      <c r="P47" s="63" t="s">
        <v>111</v>
      </c>
      <c r="Q47" s="63" t="s">
        <v>243</v>
      </c>
      <c r="R47" s="63" t="s">
        <v>1704</v>
      </c>
      <c r="S47" s="63" t="s">
        <v>2087</v>
      </c>
      <c r="T47" s="63" t="s">
        <v>2088</v>
      </c>
      <c r="U47" s="63" t="s">
        <v>2089</v>
      </c>
      <c r="V47" s="63" t="s">
        <v>2090</v>
      </c>
      <c r="W47" s="63" t="s">
        <v>2091</v>
      </c>
      <c r="X47" s="63" t="s">
        <v>2092</v>
      </c>
      <c r="Y47" s="63" t="s">
        <v>251</v>
      </c>
      <c r="Z47" s="63" t="s">
        <v>2093</v>
      </c>
      <c r="AA47" s="63" t="s">
        <v>2094</v>
      </c>
      <c r="AB47" s="63"/>
      <c r="AC47" s="63" t="s">
        <v>254</v>
      </c>
      <c r="AD47" s="63"/>
      <c r="AE47" s="63"/>
      <c r="AF47" s="63" t="e">
        <f>VLOOKUP(Table18911[[#This Row],[Information Asset Reference Number16]],livesite,1,FALSE)</f>
        <v>#N/A</v>
      </c>
      <c r="AG47" s="64" t="str">
        <f>MID(Table18911[[#This Row],[CLICK HERE TO GO TO FINAL CONTENT FOR CHECKING / EDITING]],14,FIND(".",Table18911[[#This Row],[CLICK HERE TO GO TO FINAL CONTENT FOR CHECKING / EDITING]])-14)</f>
        <v>Mental Health MHSDS Maternity MSDS linked data</v>
      </c>
      <c r="AH47" s="64" t="str">
        <f>LEFT(Table18911[[#This Row],[CLICK HERE TO GO TO FINAL CONTENT FOR CHECKING / EDITING]],10)</f>
        <v>IAR0000385</v>
      </c>
      <c r="AI47" s="64" t="str">
        <f>VLOOKUP(Table18911[[#This Row],[Information Asset Reference Number]],ia,1,FALSE)</f>
        <v>IAR0000385</v>
      </c>
      <c r="AJ47" s="64">
        <f>VLOOKUP(Table18911[[#This Row],[Information Asset Reference Number]],ia,7,FALSE)</f>
        <v>42461</v>
      </c>
      <c r="AK47" s="64" t="str">
        <f>VLOOKUP(Table18911[[#This Row],[Information Asset Reference Number]],ia,10,FALSE)</f>
        <v>Mental Health Services Data Set P0283/02</v>
      </c>
      <c r="AL47" s="64" t="str">
        <f>VLOOKUP(Table18911[[#This Row],[Information Asset Reference Number]],ia,11,FALSE)</f>
        <v>Kate Croft ( KACR3 )</v>
      </c>
      <c r="AM47" s="63"/>
      <c r="AN47" s="64" t="b">
        <f>ISERROR(FIND("Direction",Table18911[[#This Row],[Legal basis for the processing]]))</f>
        <v>1</v>
      </c>
      <c r="AO47" s="64" t="b">
        <f>ISERROR(FIND("Act",Table18911[[#This Row],[Legal basis for the processing]]))</f>
        <v>1</v>
      </c>
      <c r="AP47" s="64" t="b">
        <f>ISERROR(FIND("Article",Table18911[[#This Row],[Legal basis for the processing]]))</f>
        <v>1</v>
      </c>
      <c r="AQ47" s="63"/>
      <c r="AR47"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47"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47"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47"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47"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47"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47"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47"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47" s="64">
        <f>COUNTIF(Table18911[[#This Row],[Right to be informed]:[profiling]],"FALSE")</f>
        <v>4</v>
      </c>
      <c r="BA47"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47" s="63"/>
      <c r="BC47" s="63"/>
      <c r="BD47" s="64" t="str">
        <f>Table18911[[#This Row],[Information Asset Title]]</f>
        <v>Mental Health MHSDS Maternity MSDS linked data</v>
      </c>
      <c r="BE47" s="64" t="s">
        <v>1467</v>
      </c>
      <c r="BF47"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 1, Trevelyan Square, Boar Lane, Leeds LS1 6AE0300 303 5678enquiries@nhsdigital.nhs.ukNHS Digital’s Data Protection Officer is Catherine NICholson who is responsible for ensuring that compliance with data protection legislation and acts as the first point of contact on data protection issues. NHS Digital’s Data Protection Officer can be contacted via enquiries@nhsdigital.nhs.uk.(To be appended to https://digital.nhs.uk/data-and-information/data-collections-and-data-sets/data-sets/mental-health-services-data-set)</v>
      </c>
      <c r="BG47" s="63" t="str">
        <f>IF(Table18911[[#This Row],[Purpose for the processing]]="",Table18911[[#This Row],[Purpose for the processing3]],Table18911[[#This Row],[Purpose for the processing]])</f>
        <v>Processing is necessary for archiving purposes in the public interest, or scientific and historical research purposes or statistical purposes in accordance with Article 89(1)Processing is necessary for the purposes of preventative or occupational medicine, for assessing the working capacity of the employee, medical diagnosis, the provision of health or social care or treatment or management of health or social care systems and services on the basis of Union or Member State law or a contract with a health professional.MHSDS supports a variety of secondary use functions such as:commissioningclinical auditresearchservice planninginspection and regulationmonitoring government policies and legislationlocal and national performance management and benchmarkingnational reporting and analysisThe MHSDS is the data source used for the implementation of Mental Health Currencies and Payment (formerly PbR). As such, the Mental Health Care Clusters, and Mental Health Clustering Tool are implemented through the MHSDS. MHSDS is also planned to be the future source of the Learning Disabilities payment system once requirements are determined.MHSDS statistics are for anyone wanting a comprehensive national picture of the use of specialist mental health, learning disabilities or autism spectrum disorder services in England, including:policy makerscommissionersmental health service usersmembers of the public (https://digital.nhs.uk/data-and-information/data-collections-and-data-sets/data-sets/mental-health-services-data-set)</v>
      </c>
      <c r="BH47" s="63" t="str">
        <f>IF(Table18911[[#This Row],[Legal basis for the processing]]="",Table18911[[#This Row],[Legal basis for the processing4]],Table18911[[#This Row],[Legal basis for the processing]])</f>
        <v>The data collection is the subject of Directions under section 254 of the Health and Social Care Act 2012, from NHSE to NHS Digital: https://www.gov.uk/government/uploads/system/uploads/attachment_data/file/455853/Mental_Health_Services.pdf which will be reviewed prior to publication of the MHSDS v4.0 ISN.NHS Digital have issued a section 259 Date Provision Notice (DPN) under the Act, to notify providers of the requirement to supply data. This is currently published on the NHS Digital Data provision notices web page: https://digital.nhs.uk/about-nhs-digital/corporate-information-and-documents/directions-and-data-provision-notices/data-provision-notices-dpns The DPN will be reviewed as part of this v4.0 proposal and re-issued if necessary.The MHSDS v4.0 information standard will be published as authorised by Section 250 of the Health and Social Care Act 2012 and with due regard for implementation guidance resources.(https://digital.nhs.uk/about-nhs-digital/corporate-information-and-documents/directions-and-data-provision-notices/nhs-england-directions/establishment-of-information-systems-for-nhs-services-mental-health-services-directions-2015Currently unclear what the legal basis is for ‘processing’ as opposed to collection. Under investigation.Directions will be reviewed as part of development and implementation of MHSDS v4.0.)</v>
      </c>
      <c r="BI47" s="64"/>
      <c r="BJ47" s="63" t="str">
        <f>IF(Table18911[[#This Row],[Categories of personal data being processed]]="",Table18911[[#This Row],[Categories of personal data being processed5]],Table18911[[#This Row],[Categories of personal data being processed]])</f>
        <v>Mental health data about about patients.(https://digital.nhs.uk/data-and-information/data-collections-and-data-sets/data-sets/mental-health-services-data-set)</v>
      </c>
      <c r="BK47" s="63"/>
      <c r="BL47"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There is no transfer of data to third countries(To be appended to https://digital.nhs.uk/data-and-information/data-collections-and-data-sets/data-sets/mental-health-services-data-set)</v>
      </c>
      <c r="BM47" s="63"/>
      <c r="BN47" s="63" t="str">
        <f>IF(Table18911[[#This Row],[Recipients or categories of recipients of the personal data.]]="",Table18911[[#This Row],[Recipients or categories of recipients of the personal data.6]],Table18911[[#This Row],[Recipients or categories of recipients of the personal data.]])</f>
        <v>Data is shared with government health organisations: NHS England, Public Health England, DSCROs, and CCGs. Data can potentially be shared with any individual or organisation that requests it, assuming compliance with appropriate information governance checks via the DARS process.(To be appended to https://digital.nhs.uk/data-and-information/data-collections-and-data-sets/data-sets/mental-health-services-data-set)</v>
      </c>
      <c r="BO47"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Personal data is stored in line with NHS Digitals corporate retention categories. For MHSDS, retained data will be reviewed on a 20 yearly basis.(To be appended to https://digital.nhs.uk/data-and-information/data-collections-and-data-sets/data-sets/mental-health-services-data-set)</v>
      </c>
      <c r="BP47" s="64" t="b">
        <f>Table18911[[#This Row],[Right to be informed]]</f>
        <v>1</v>
      </c>
      <c r="BQ47" s="63" t="b">
        <f>Table18911[[#This Row],[Right of access]]</f>
        <v>1</v>
      </c>
      <c r="BR47" s="63" t="b">
        <f>Table18911[[#This Row],[Right to rectification]]</f>
        <v>1</v>
      </c>
      <c r="BS47" s="63" t="b">
        <f>Table18911[[#This Row],[Right to erasure]]</f>
        <v>0</v>
      </c>
      <c r="BT47" s="63" t="b">
        <f>Table18911[[#This Row],[Right to restrict processing]]</f>
        <v>1</v>
      </c>
      <c r="BU47" s="63" t="b">
        <f>Table18911[[#This Row],[Right to data portability]]</f>
        <v>0</v>
      </c>
      <c r="BV47" s="63" t="b">
        <f>Table18911[[#This Row],[Right to object]]</f>
        <v>0</v>
      </c>
      <c r="BW47" s="63" t="b">
        <f>Table18911[[#This Row],[profiling]]</f>
        <v>0</v>
      </c>
      <c r="BX47"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N/A as not collected and processed under consent. Further information on the patient’s right to opt out of further dissemination of their data can be found at: https://digital.nhs.uk/about-nhs-digital/our-work/keeping-patient-data-safe/how-we-look-after-your-health-and-care-information/your-choices-on-information-about-you </v>
      </c>
      <c r="BY47" s="63" t="str">
        <f>IF(Table18911[[#This Row],[The source of the personal data.]]="",Table18911[[#This Row],[The source of the personal data.12]],Table18911[[#This Row],[The source of the personal data.]])</f>
        <v>Data is collected from range of service providers and organisations that provide specialist secondary mental health and/or learning disabilities and/or autism spectrum disorder services (irrespective of funding arrangements) including:NHS Mental Health TrustsNHS Learning Disabilities TrustsNHS Acute TrustsNHS Care Trusts1Independent sector providers offering a service model that includes NHS funded patients1Any qualified provider offering specialist secondary mental health, learning disabilities or autism spectrum disorder servicesCommunity services offering secondary care to children(To be appended to https://digital.nhs.uk/data-and-information/data-collections-and-data-sets/data-sets/mental-health-services-data-set)</v>
      </c>
      <c r="BZ47"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47" s="63"/>
      <c r="CB47" s="63"/>
      <c r="CC47" s="63"/>
      <c r="CD47" s="63"/>
      <c r="CE47" s="63"/>
      <c r="CF47" s="63"/>
      <c r="CG47" s="63"/>
      <c r="CH47" s="63"/>
      <c r="CI47" s="63"/>
      <c r="CJ47" s="63"/>
      <c r="CK47" s="63"/>
      <c r="CL47" s="63"/>
      <c r="CM47" s="63"/>
      <c r="CN47" s="63"/>
      <c r="CO47" s="63"/>
      <c r="CP47" s="63"/>
      <c r="CQ47" s="63"/>
      <c r="CR47" s="63"/>
      <c r="CS47" s="63"/>
      <c r="CT47" s="63"/>
      <c r="CU47" s="63"/>
      <c r="CV47" s="63"/>
      <c r="CW47" s="63"/>
      <c r="CX47" s="63"/>
      <c r="CY47" s="5"/>
      <c r="CZ47" s="28"/>
      <c r="DA47" s="9" t="s">
        <v>1467</v>
      </c>
      <c r="DB47" s="9" t="s">
        <v>1626</v>
      </c>
      <c r="DC47" s="8" t="s">
        <v>134</v>
      </c>
      <c r="DD47" s="8" t="s">
        <v>1627</v>
      </c>
      <c r="DE47" s="8" t="s">
        <v>137</v>
      </c>
      <c r="DG47" s="8" t="s">
        <v>132</v>
      </c>
      <c r="DH47" s="8" t="s">
        <v>489</v>
      </c>
      <c r="DI47" s="8" t="s">
        <v>1922</v>
      </c>
      <c r="DJ47" s="8" t="s">
        <v>1987</v>
      </c>
      <c r="DK47" s="9" t="b">
        <v>1</v>
      </c>
      <c r="DL47" s="9" t="b">
        <v>1</v>
      </c>
      <c r="DM47" s="9" t="b">
        <v>1</v>
      </c>
      <c r="DN47" s="9" t="b">
        <v>0</v>
      </c>
      <c r="DO47" s="9" t="b">
        <v>1</v>
      </c>
      <c r="DP47" s="9" t="b">
        <v>0</v>
      </c>
      <c r="DQ47" s="9" t="b">
        <v>0</v>
      </c>
      <c r="DR47" s="9" t="b">
        <v>0</v>
      </c>
      <c r="DS47" s="8" t="s">
        <v>1908</v>
      </c>
      <c r="DT47" s="8" t="s">
        <v>2095</v>
      </c>
      <c r="DU47" s="8" t="s">
        <v>139</v>
      </c>
    </row>
    <row r="48" spans="1:126" s="9" customFormat="1" ht="30" customHeight="1">
      <c r="A48" s="62" t="s">
        <v>2096</v>
      </c>
      <c r="B48" s="62" t="s">
        <v>110</v>
      </c>
      <c r="C48" s="63" t="s">
        <v>492</v>
      </c>
      <c r="D48" s="63" t="s">
        <v>2097</v>
      </c>
      <c r="E48" s="63" t="s">
        <v>2098</v>
      </c>
      <c r="F48" s="63"/>
      <c r="G48" s="63" t="s">
        <v>2099</v>
      </c>
      <c r="H48" s="63" t="s">
        <v>225</v>
      </c>
      <c r="I48" s="63" t="s">
        <v>2100</v>
      </c>
      <c r="J48" s="63" t="s">
        <v>2101</v>
      </c>
      <c r="K48" s="63" t="s">
        <v>2102</v>
      </c>
      <c r="L48" s="63" t="s">
        <v>132</v>
      </c>
      <c r="M48" s="63"/>
      <c r="N48" s="63" t="s">
        <v>2103</v>
      </c>
      <c r="O48" s="63" t="s">
        <v>254</v>
      </c>
      <c r="P48" s="63" t="s">
        <v>111</v>
      </c>
      <c r="Q48" s="63" t="s">
        <v>492</v>
      </c>
      <c r="R48" s="63" t="s">
        <v>2097</v>
      </c>
      <c r="S48" s="63" t="s">
        <v>2098</v>
      </c>
      <c r="T48" s="63" t="s">
        <v>2104</v>
      </c>
      <c r="U48" s="63" t="s">
        <v>2099</v>
      </c>
      <c r="V48" s="63" t="s">
        <v>225</v>
      </c>
      <c r="W48" s="63" t="s">
        <v>2100</v>
      </c>
      <c r="X48" s="63" t="s">
        <v>2101</v>
      </c>
      <c r="Y48" s="63" t="s">
        <v>132</v>
      </c>
      <c r="Z48" s="63" t="s">
        <v>132</v>
      </c>
      <c r="AA48" s="63" t="s">
        <v>134</v>
      </c>
      <c r="AB48" s="63"/>
      <c r="AC48" s="63" t="s">
        <v>254</v>
      </c>
      <c r="AD48" s="63"/>
      <c r="AE48" s="63"/>
      <c r="AF48" s="63" t="e">
        <f>VLOOKUP(Table18911[[#This Row],[Information Asset Reference Number16]],livesite,1,FALSE)</f>
        <v>#N/A</v>
      </c>
      <c r="AG48" s="64" t="str">
        <f>MID(Table18911[[#This Row],[CLICK HERE TO GO TO FINAL CONTENT FOR CHECKING / EDITING]],14,FIND(".",Table18911[[#This Row],[CLICK HERE TO GO TO FINAL CONTENT FOR CHECKING / EDITING]])-14)</f>
        <v>Information Requests processed by Operational IG Team</v>
      </c>
      <c r="AH48" s="64" t="str">
        <f>LEFT(Table18911[[#This Row],[CLICK HERE TO GO TO FINAL CONTENT FOR CHECKING / EDITING]],10)</f>
        <v>IAR0000391</v>
      </c>
      <c r="AI48" s="64" t="str">
        <f>VLOOKUP(Table18911[[#This Row],[Information Asset Reference Number]],ia,1,FALSE)</f>
        <v>IAR0000391</v>
      </c>
      <c r="AJ48" s="64">
        <f>VLOOKUP(Table18911[[#This Row],[Information Asset Reference Number]],ia,7,FALSE)</f>
        <v>43192</v>
      </c>
      <c r="AK48" s="64" t="str">
        <f>VLOOKUP(Table18911[[#This Row],[Information Asset Reference Number]],ia,10,FALSE)</f>
        <v>Internal IG P0479/02</v>
      </c>
      <c r="AL48" s="64" t="str">
        <f>VLOOKUP(Table18911[[#This Row],[Information Asset Reference Number]],ia,11,FALSE)</f>
        <v>Vanessa Kaliapermall ( VASA )</v>
      </c>
      <c r="AM48" s="63"/>
      <c r="AN48" s="64" t="b">
        <f>ISERROR(FIND("Direction",Table18911[[#This Row],[Legal basis for the processing]]))</f>
        <v>1</v>
      </c>
      <c r="AO48" s="64" t="b">
        <f>ISERROR(FIND("Act",Table18911[[#This Row],[Legal basis for the processing]]))</f>
        <v>0</v>
      </c>
      <c r="AP48" s="64" t="b">
        <f>ISERROR(FIND("Article",Table18911[[#This Row],[Legal basis for the processing]]))</f>
        <v>0</v>
      </c>
      <c r="AQ48" s="63"/>
      <c r="AR48"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48"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48"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48"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48"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48"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48"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48"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48" s="64">
        <f>COUNTIF(Table18911[[#This Row],[Right to be informed]:[profiling]],"FALSE")</f>
        <v>8</v>
      </c>
      <c r="BA48"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48" s="63"/>
      <c r="BC48" s="63"/>
      <c r="BD48" s="64" t="str">
        <f>Table18911[[#This Row],[Information Asset Title]]</f>
        <v>Information Requests processed by Operational IG Team</v>
      </c>
      <c r="BE48" s="64" t="s">
        <v>1472</v>
      </c>
      <c r="BF48"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DigitalCatherine Nicholson</v>
      </c>
      <c r="BG48" s="63" t="str">
        <f>IF(Table18911[[#This Row],[Purpose for the processing]]="",Table18911[[#This Row],[Purpose for the processing3]],Table18911[[#This Row],[Purpose for the processing]])</f>
        <v>To provide information/data held by NHS Digital to the data subject making a request for access and whose personal data it is. A subject access request (SAR) is a written request made by or on behalf of an individual for the information which he or she is entitled to ask for (currently) under section 7 of the Data Protection Act 1998 (DPA).</v>
      </c>
      <c r="BH48" s="63" t="str">
        <f>IF(Table18911[[#This Row],[Legal basis for the processing]]="",Table18911[[#This Row],[Legal basis for the processing4]],Table18911[[#This Row],[Legal basis for the processing]])</f>
        <v>Relevant extracts of GDPR:Recitals: 63 &amp; 64Articles: 12, Article 15 – more related to Rights of Data SubjectsRelevant extracts of Data Protection Act 1998 or Data Protection Bill 2017:Sections: DP Bill 11 – 13, 171-174Schedules:Other relevant legislation, standards, codes of practice or guidance:Data Protection Act,  ICO Guidance “the right to Access” Recital 63Human Rights Act, Health and Social Care Act 2012Access to Health Records Act</v>
      </c>
      <c r="BI48" s="64"/>
      <c r="BJ48" s="63" t="str">
        <f>IF(Table18911[[#This Row],[Categories of personal data being processed]]="",Table18911[[#This Row],[Categories of personal data being processed5]],Table18911[[#This Row],[Categories of personal data being processed]])</f>
        <v>Health and employment related data</v>
      </c>
      <c r="BK48" s="63"/>
      <c r="BL48"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48" s="63"/>
      <c r="BN48" s="63" t="str">
        <f>IF(Table18911[[#This Row],[Recipients or categories of recipients of the personal data.]]="",Table18911[[#This Row],[Recipients or categories of recipients of the personal data.6]],Table18911[[#This Row],[Recipients or categories of recipients of the personal data.]])</f>
        <v>OIG Team members for all request types.Relevant Business Teams depending on the request (SARs) i.e. applicable system – and subject</v>
      </c>
      <c r="BO48"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3 years or 8 years</v>
      </c>
      <c r="BP48" s="64" t="b">
        <f>Table18911[[#This Row],[Right to be informed]]</f>
        <v>0</v>
      </c>
      <c r="BQ48" s="63" t="b">
        <f>Table18911[[#This Row],[Right of access]]</f>
        <v>0</v>
      </c>
      <c r="BR48" s="63" t="b">
        <f>Table18911[[#This Row],[Right to rectification]]</f>
        <v>0</v>
      </c>
      <c r="BS48" s="63" t="b">
        <f>Table18911[[#This Row],[Right to erasure]]</f>
        <v>0</v>
      </c>
      <c r="BT48" s="63" t="b">
        <f>Table18911[[#This Row],[Right to restrict processing]]</f>
        <v>0</v>
      </c>
      <c r="BU48" s="63" t="b">
        <f>Table18911[[#This Row],[Right to data portability]]</f>
        <v>0</v>
      </c>
      <c r="BV48" s="63" t="b">
        <f>Table18911[[#This Row],[Right to object]]</f>
        <v>0</v>
      </c>
      <c r="BW48" s="63" t="b">
        <f>Table18911[[#This Row],[profiling]]</f>
        <v>0</v>
      </c>
      <c r="BX48"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Yes- However in relation to requests , consent is only applicable in terms of the subject withdrawing their requests</v>
      </c>
      <c r="BY48" s="63" t="str">
        <f>IF(Table18911[[#This Row],[The source of the personal data.]]="",Table18911[[#This Row],[The source of the personal data.12]],Table18911[[#This Row],[The source of the personal data.]])</f>
        <v>NHS Digital</v>
      </c>
      <c r="BZ48"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48" s="63"/>
      <c r="CB48" s="63"/>
      <c r="CC48" s="63"/>
      <c r="CD48" s="63"/>
      <c r="CE48" s="63"/>
      <c r="CF48" s="63"/>
      <c r="CG48" s="63"/>
      <c r="CH48" s="63"/>
      <c r="CI48" s="63"/>
      <c r="CJ48" s="63"/>
      <c r="CK48" s="63"/>
      <c r="CL48" s="63"/>
      <c r="CM48" s="63"/>
      <c r="CN48" s="63"/>
      <c r="CO48" s="63"/>
      <c r="CP48" s="63"/>
      <c r="CQ48" s="63"/>
      <c r="CR48" s="63"/>
      <c r="CS48" s="63"/>
      <c r="CT48" s="63"/>
      <c r="CU48" s="63"/>
      <c r="CV48" s="63"/>
      <c r="CW48" s="63"/>
      <c r="CX48" s="63"/>
      <c r="CY48" s="5"/>
      <c r="CZ48" s="28"/>
      <c r="DA48" s="9" t="s">
        <v>1472</v>
      </c>
      <c r="DB48" s="9" t="s">
        <v>2105</v>
      </c>
      <c r="DC48" s="8" t="s">
        <v>134</v>
      </c>
      <c r="DD48" s="7" t="s">
        <v>1629</v>
      </c>
      <c r="DE48" s="8" t="s">
        <v>1630</v>
      </c>
      <c r="DG48" s="8" t="s">
        <v>132</v>
      </c>
      <c r="DH48" s="8" t="s">
        <v>139</v>
      </c>
      <c r="DJ48" s="8" t="s">
        <v>1907</v>
      </c>
      <c r="DK48" s="9" t="b">
        <v>0</v>
      </c>
      <c r="DL48" s="9" t="b">
        <v>0</v>
      </c>
      <c r="DM48" s="9" t="b">
        <v>0</v>
      </c>
      <c r="DN48" s="9" t="b">
        <v>0</v>
      </c>
      <c r="DO48" s="9" t="b">
        <v>0</v>
      </c>
      <c r="DP48" s="9" t="b">
        <v>0</v>
      </c>
      <c r="DQ48" s="9" t="b">
        <v>0</v>
      </c>
      <c r="DR48" s="9" t="b">
        <v>0</v>
      </c>
      <c r="DS48" s="8" t="s">
        <v>1325</v>
      </c>
      <c r="DT48" s="8" t="s">
        <v>1245</v>
      </c>
      <c r="DU48" s="8" t="s">
        <v>139</v>
      </c>
    </row>
    <row r="49" spans="1:125" s="9" customFormat="1" ht="30" customHeight="1">
      <c r="A49" s="62" t="s">
        <v>2106</v>
      </c>
      <c r="B49" s="62" t="s">
        <v>110</v>
      </c>
      <c r="C49" s="63" t="s">
        <v>221</v>
      </c>
      <c r="D49" s="63" t="s">
        <v>970</v>
      </c>
      <c r="E49" s="63" t="s">
        <v>971</v>
      </c>
      <c r="F49" s="63"/>
      <c r="G49" s="63" t="s">
        <v>972</v>
      </c>
      <c r="H49" s="63" t="s">
        <v>973</v>
      </c>
      <c r="I49" s="63" t="s">
        <v>974</v>
      </c>
      <c r="J49" s="63" t="s">
        <v>623</v>
      </c>
      <c r="K49" s="63" t="s">
        <v>228</v>
      </c>
      <c r="L49" s="63" t="s">
        <v>276</v>
      </c>
      <c r="M49" s="63"/>
      <c r="N49" s="63" t="s">
        <v>975</v>
      </c>
      <c r="O49" s="63" t="s">
        <v>754</v>
      </c>
      <c r="P49" s="63" t="s">
        <v>111</v>
      </c>
      <c r="Q49" s="63"/>
      <c r="R49" s="63"/>
      <c r="S49" s="63"/>
      <c r="T49" s="63"/>
      <c r="U49" s="63"/>
      <c r="V49" s="63"/>
      <c r="W49" s="63"/>
      <c r="X49" s="63"/>
      <c r="Y49" s="63"/>
      <c r="Z49" s="63"/>
      <c r="AA49" s="63"/>
      <c r="AB49" s="63"/>
      <c r="AC49" s="63"/>
      <c r="AD49" s="63"/>
      <c r="AE49" s="63"/>
      <c r="AF49" s="63" t="e">
        <f>VLOOKUP(Table18911[[#This Row],[Information Asset Reference Number16]],livesite,1,FALSE)</f>
        <v>#N/A</v>
      </c>
      <c r="AG49" s="64" t="str">
        <f>MID(Table18911[[#This Row],[CLICK HERE TO GO TO FINAL CONTENT FOR CHECKING / EDITING]],14,FIND(".",Table18911[[#This Row],[CLICK HERE TO GO TO FINAL CONTENT FOR CHECKING / EDITING]])-14)</f>
        <v>CN Customer Contacts</v>
      </c>
      <c r="AH49" s="64" t="str">
        <f>LEFT(Table18911[[#This Row],[CLICK HERE TO GO TO FINAL CONTENT FOR CHECKING / EDITING]],10)</f>
        <v>IAR0000394</v>
      </c>
      <c r="AI49" s="64" t="str">
        <f>VLOOKUP(Table18911[[#This Row],[Information Asset Reference Number]],ia,1,FALSE)</f>
        <v>IAR0000394</v>
      </c>
      <c r="AJ49" s="64">
        <f>VLOOKUP(Table18911[[#This Row],[Information Asset Reference Number]],ia,7,FALSE)</f>
        <v>38718</v>
      </c>
      <c r="AK49" s="64" t="str">
        <f>VLOOKUP(Table18911[[#This Row],[Information Asset Reference Number]],ia,10,FALSE)</f>
        <v>HSCN Delivery P0190/13</v>
      </c>
      <c r="AL49" s="64" t="str">
        <f>VLOOKUP(Table18911[[#This Row],[Information Asset Reference Number]],ia,11,FALSE)</f>
        <v>John Wilson ( JOWI57 )</v>
      </c>
      <c r="AM49" s="63"/>
      <c r="AN49" s="64" t="b">
        <f>ISERROR(FIND("Direction",Table18911[[#This Row],[Legal basis for the processing]]))</f>
        <v>0</v>
      </c>
      <c r="AO49" s="64" t="b">
        <f>ISERROR(FIND("Act",Table18911[[#This Row],[Legal basis for the processing]]))</f>
        <v>0</v>
      </c>
      <c r="AP49" s="64" t="b">
        <f>ISERROR(FIND("Article",Table18911[[#This Row],[Legal basis for the processing]]))</f>
        <v>0</v>
      </c>
      <c r="AQ49" s="63"/>
      <c r="AR49"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49"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49"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49"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49"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49"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49"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49"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49" s="64">
        <f>COUNTIF(Table18911[[#This Row],[Right to be informed]:[profiling]],"FALSE")</f>
        <v>4</v>
      </c>
      <c r="BA49"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49" s="63"/>
      <c r="BC49" s="63"/>
      <c r="BD49" s="64" t="str">
        <f>Table18911[[#This Row],[Information Asset Title]]</f>
        <v>CN Customer Contacts</v>
      </c>
      <c r="BE49" s="64" t="s">
        <v>1477</v>
      </c>
      <c r="BF49"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49" s="63" t="str">
        <f>IF(Table18911[[#This Row],[Purpose for the processing]]="",Table18911[[#This Row],[Purpose for the processing3]],Table18911[[#This Row],[Purpose for the processing]])</f>
        <v>The HSCN Programme holds data about Customers who currently consume HSCN Services - including those provided under the Transition Network, or those who are considering the use of HSCN in the future. Customer data was obtained during the initial procurement of Services from N3 (now the Transition Network) and directly from customers during ongoing customer management activities. Customers provide this information to enable the: discussion of HSCN and it's Services; implementation of new services; resolution of incidents and issues; management of exit and migration activities; discussions and allocation of funding.</v>
      </c>
      <c r="BH49" s="63" t="str">
        <f>IF(Table18911[[#This Row],[Legal basis for the processing]]="",Table18911[[#This Row],[Legal basis for the processing4]],Table18911[[#This Row],[Legal basis for the processing]])</f>
        <v>Direction from Secretary of State under sections 254(1) and (6), 274(2), 304(9) and (10) of the Health and Social Care Act 2012 to establish and operate informatics systems for the collection or analysis of information, and to exercise systems delivery functions.Article 6 (1c) –processing is necessary for compliance with a legal obligation to which the controller is subject</v>
      </c>
      <c r="BI49" s="64"/>
      <c r="BJ49" s="63">
        <f>IF(Table18911[[#This Row],[Categories of personal data being processed]]="",Table18911[[#This Row],[Categories of personal data being processed5]],Table18911[[#This Row],[Categories of personal data being processed]])</f>
        <v>0</v>
      </c>
      <c r="BK49" s="63"/>
      <c r="BL49"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 HSCN Contact data is not transferred to third countries.</v>
      </c>
      <c r="BM49" s="63"/>
      <c r="BN49" s="63" t="str">
        <f>IF(Table18911[[#This Row],[Recipients or categories of recipients of the personal data.]]="",Table18911[[#This Row],[Recipients or categories of recipients of the personal data.6]],Table18911[[#This Row],[Recipients or categories of recipients of the personal data.]])</f>
        <v>N/A: the Contact data is not shared with any party outside the HSCN Programme / other parts of NHS Digitial who are acting on behalf of the HSCN Programme, e.g. the CRM Team as part of the Connection Agreement Process.</v>
      </c>
      <c r="BO49"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The HSCN Customer Contact lists are continually updated based on the 'live' Services provided by HSCN - Customers who no longer consume HSCN Services are removed from lists.</v>
      </c>
      <c r="BP49" s="64" t="b">
        <f>Table18911[[#This Row],[Right to be informed]]</f>
        <v>1</v>
      </c>
      <c r="BQ49" s="63" t="b">
        <f>Table18911[[#This Row],[Right of access]]</f>
        <v>1</v>
      </c>
      <c r="BR49" s="63" t="b">
        <f>Table18911[[#This Row],[Right to rectification]]</f>
        <v>0</v>
      </c>
      <c r="BS49" s="63" t="b">
        <f>Table18911[[#This Row],[Right to erasure]]</f>
        <v>1</v>
      </c>
      <c r="BT49" s="63" t="b">
        <f>Table18911[[#This Row],[Right to restrict processing]]</f>
        <v>1</v>
      </c>
      <c r="BU49" s="63" t="b">
        <f>Table18911[[#This Row],[Right to data portability]]</f>
        <v>0</v>
      </c>
      <c r="BV49" s="63" t="b">
        <f>Table18911[[#This Row],[Right to object]]</f>
        <v>0</v>
      </c>
      <c r="BW49" s="63" t="b">
        <f>Table18911[[#This Row],[profiling]]</f>
        <v>0</v>
      </c>
      <c r="BX49"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49" s="63">
        <f>IF(Table18911[[#This Row],[The source of the personal data.]]="",Table18911[[#This Row],[The source of the personal data.12]],Table18911[[#This Row],[The source of the personal data.]])</f>
        <v>0</v>
      </c>
      <c r="BZ49"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applied to the Contact information.</v>
      </c>
      <c r="CA49" s="63"/>
      <c r="CB49" s="63"/>
      <c r="CC49" s="63"/>
      <c r="CD49" s="63"/>
      <c r="CE49" s="63"/>
      <c r="CF49" s="63"/>
      <c r="CG49" s="63"/>
      <c r="CH49" s="63"/>
      <c r="CI49" s="63"/>
      <c r="CJ49" s="63"/>
      <c r="CK49" s="63"/>
      <c r="CL49" s="63"/>
      <c r="CM49" s="63"/>
      <c r="CN49" s="63"/>
      <c r="CO49" s="63"/>
      <c r="CP49" s="63"/>
      <c r="CQ49" s="63"/>
      <c r="CR49" s="63"/>
      <c r="CS49" s="63"/>
      <c r="CT49" s="63"/>
      <c r="CU49" s="63"/>
      <c r="CV49" s="63"/>
      <c r="CW49" s="63"/>
      <c r="CX49" s="63"/>
      <c r="CY49" s="5"/>
      <c r="CZ49" s="28"/>
      <c r="DA49" s="9" t="s">
        <v>1477</v>
      </c>
      <c r="DB49" s="9" t="s">
        <v>1632</v>
      </c>
      <c r="DC49" s="8" t="s">
        <v>134</v>
      </c>
      <c r="DD49" s="9" t="s">
        <v>970</v>
      </c>
      <c r="DE49" s="8" t="s">
        <v>137</v>
      </c>
      <c r="DG49" s="8" t="s">
        <v>139</v>
      </c>
      <c r="DH49" s="8" t="s">
        <v>489</v>
      </c>
      <c r="DI49" s="8" t="s">
        <v>139</v>
      </c>
      <c r="DJ49" s="8" t="s">
        <v>2032</v>
      </c>
      <c r="DK49" s="9" t="b">
        <v>1</v>
      </c>
      <c r="DL49" s="9" t="b">
        <v>1</v>
      </c>
      <c r="DM49" s="9" t="b">
        <v>0</v>
      </c>
      <c r="DN49" s="9" t="b">
        <v>1</v>
      </c>
      <c r="DO49" s="9" t="b">
        <v>1</v>
      </c>
      <c r="DP49" s="9" t="b">
        <v>0</v>
      </c>
      <c r="DQ49" s="9" t="b">
        <v>0</v>
      </c>
      <c r="DR49" s="9" t="b">
        <v>0</v>
      </c>
      <c r="DS49" s="8" t="s">
        <v>142</v>
      </c>
      <c r="DT49" s="8" t="s">
        <v>1245</v>
      </c>
      <c r="DU49" s="8" t="s">
        <v>139</v>
      </c>
    </row>
    <row r="50" spans="1:125" s="9" customFormat="1" ht="30" hidden="1" customHeight="1">
      <c r="A50" s="62" t="s">
        <v>2107</v>
      </c>
      <c r="B50" s="63" t="s">
        <v>2023</v>
      </c>
      <c r="C50" s="63" t="s">
        <v>2108</v>
      </c>
      <c r="D50" s="63" t="s">
        <v>2109</v>
      </c>
      <c r="E50" s="63" t="s">
        <v>2110</v>
      </c>
      <c r="F50" s="63"/>
      <c r="G50" s="63" t="s">
        <v>2111</v>
      </c>
      <c r="H50" s="63" t="s">
        <v>139</v>
      </c>
      <c r="I50" s="63" t="s">
        <v>2112</v>
      </c>
      <c r="J50" s="63" t="s">
        <v>2113</v>
      </c>
      <c r="K50" s="63" t="s">
        <v>2114</v>
      </c>
      <c r="L50" s="63" t="s">
        <v>276</v>
      </c>
      <c r="M50" s="63" t="s">
        <v>1321</v>
      </c>
      <c r="N50" s="63" t="s">
        <v>2115</v>
      </c>
      <c r="O50" s="63"/>
      <c r="P50" s="63"/>
      <c r="Q50" s="63"/>
      <c r="R50" s="63"/>
      <c r="S50" s="63"/>
      <c r="T50" s="63"/>
      <c r="U50" s="63"/>
      <c r="V50" s="63"/>
      <c r="W50" s="63"/>
      <c r="X50" s="63"/>
      <c r="Y50" s="63"/>
      <c r="Z50" s="63"/>
      <c r="AA50" s="63"/>
      <c r="AB50" s="63"/>
      <c r="AC50" s="63"/>
      <c r="AD50" s="63"/>
      <c r="AE50" s="63"/>
      <c r="AF50" s="63" t="e">
        <f>VLOOKUP(Table18911[[#This Row],[Information Asset Reference Number16]],livesite,1,FALSE)</f>
        <v>#N/A</v>
      </c>
      <c r="AG50" s="64" t="str">
        <f>MID(Table18911[[#This Row],[CLICK HERE TO GO TO FINAL CONTENT FOR CHECKING / EDITING]],14,FIND(".",Table18911[[#This Row],[CLICK HERE TO GO TO FINAL CONTENT FOR CHECKING / EDITING]])-14)</f>
        <v>NHS</v>
      </c>
      <c r="AH50" s="64" t="str">
        <f>LEFT(Table18911[[#This Row],[CLICK HERE TO GO TO FINAL CONTENT FOR CHECKING / EDITING]],10)</f>
        <v>IAR0000414</v>
      </c>
      <c r="AI50" s="64" t="str">
        <f>VLOOKUP(Table18911[[#This Row],[Information Asset Reference Number]],ia,1,FALSE)</f>
        <v>IAR0000414</v>
      </c>
      <c r="AJ50" s="64">
        <f>VLOOKUP(Table18911[[#This Row],[Information Asset Reference Number]],ia,7,FALSE)</f>
        <v>43174</v>
      </c>
      <c r="AK50" s="64" t="str">
        <f>VLOOKUP(Table18911[[#This Row],[Information Asset Reference Number]],ia,10,FALSE)</f>
        <v>NHS Choices Live Service (MVS) P0460/04</v>
      </c>
      <c r="AL50" s="64" t="str">
        <f>VLOOKUP(Table18911[[#This Row],[Information Asset Reference Number]],ia,11,FALSE)</f>
        <v>Andy Callow ( ANCA8 )</v>
      </c>
      <c r="AM50" s="63"/>
      <c r="AN50" s="64" t="b">
        <f>ISERROR(FIND("Direction",Table18911[[#This Row],[Legal basis for the processing]]))</f>
        <v>0</v>
      </c>
      <c r="AO50" s="64" t="b">
        <f>ISERROR(FIND("Act",Table18911[[#This Row],[Legal basis for the processing]]))</f>
        <v>1</v>
      </c>
      <c r="AP50" s="64" t="b">
        <f>ISERROR(FIND("Article",Table18911[[#This Row],[Legal basis for the processing]]))</f>
        <v>0</v>
      </c>
      <c r="AQ50" s="63"/>
      <c r="AR50"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50"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50"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50"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50"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50"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50"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50"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50" s="64">
        <f>COUNTIF(Table18911[[#This Row],[Right to be informed]:[profiling]],"FALSE")</f>
        <v>8</v>
      </c>
      <c r="BA50"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50" s="63"/>
      <c r="BC50" s="63"/>
      <c r="BD50" s="64" t="str">
        <f>Table18911[[#This Row],[Information Asset Title]]</f>
        <v>NHS</v>
      </c>
      <c r="BE50" s="64" t="s">
        <v>2116</v>
      </c>
      <c r="BF50"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DPO Catherine Nicholson Further details can be found in the nhs.uk privacy policy</v>
      </c>
      <c r="BG50" s="63" t="str">
        <f>IF(Table18911[[#This Row],[Purpose for the processing]]="",Table18911[[#This Row],[Purpose for the processing3]],Table18911[[#This Row],[Purpose for the processing]])</f>
        <v>To obtain insight into about how well the site is working so we can ensure a positive user experience</v>
      </c>
      <c r="BH50" s="63" t="str">
        <f>IF(Table18911[[#This Row],[Legal basis for the processing]]="",Table18911[[#This Row],[Legal basis for the processing4]],Table18911[[#This Row],[Legal basis for the processing]])</f>
        <v>2008 Contract with Capita and Secretary of State for Health; Health and Social Care Information Centre (Systems Delivery Functions for NHS Choices and Additional Systems Delivery Functions for NHS Choices) Directions 2013 and Electronic Prescription Service, Health and Social Care Network, NHS Choices, N3, NHS e-Referral Service, Secondary Uses Service 1 2012 c.7 2 S.I. 2013/259 (SUS), Spine 2 (Named Programmes) Directions 2016.Article 6 (1e) – processing is necessary for the performance of a task carried out in the public interest or in the exercise of official authority vested in the controller</v>
      </c>
      <c r="BI50" s="64"/>
      <c r="BJ50" s="63">
        <f>IF(Table18911[[#This Row],[Categories of personal data being processed]]="",Table18911[[#This Row],[Categories of personal data being processed5]],Table18911[[#This Row],[Categories of personal data being processed]])</f>
        <v>0</v>
      </c>
      <c r="BK50" s="63"/>
      <c r="BL50"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v>
      </c>
      <c r="BM50" s="63"/>
      <c r="BN50" s="63" t="str">
        <f>IF(Table18911[[#This Row],[Recipients or categories of recipients of the personal data.]]="",Table18911[[#This Row],[Recipients or categories of recipients of the personal data.6]],Table18911[[#This Row],[Recipients or categories of recipients of the personal data.]])</f>
        <v>Internal use only Further details can be found in the nhs.uk privacy policy</v>
      </c>
      <c r="BO50"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3 years. Further details can be found in the nhs.uk privacy policy</v>
      </c>
      <c r="BP50" s="64" t="b">
        <f>Table18911[[#This Row],[Right to be informed]]</f>
        <v>0</v>
      </c>
      <c r="BQ50" s="63" t="b">
        <f>Table18911[[#This Row],[Right of access]]</f>
        <v>0</v>
      </c>
      <c r="BR50" s="63" t="b">
        <f>Table18911[[#This Row],[Right to rectification]]</f>
        <v>0</v>
      </c>
      <c r="BS50" s="63" t="b">
        <f>Table18911[[#This Row],[Right to erasure]]</f>
        <v>0</v>
      </c>
      <c r="BT50" s="63" t="b">
        <f>Table18911[[#This Row],[Right to restrict processing]]</f>
        <v>0</v>
      </c>
      <c r="BU50" s="63" t="b">
        <f>Table18911[[#This Row],[Right to data portability]]</f>
        <v>0</v>
      </c>
      <c r="BV50" s="63" t="b">
        <f>Table18911[[#This Row],[Right to object]]</f>
        <v>0</v>
      </c>
      <c r="BW50" s="63" t="b">
        <f>Table18911[[#This Row],[profiling]]</f>
        <v>0</v>
      </c>
      <c r="BX50"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Cookie information and user details submitted via general site feedback is stored in line with NHS Choices service desk and analytics team policy.Further details can be found in the nhs.uk privacy policy</v>
      </c>
      <c r="BY50" s="63" t="str">
        <f>IF(Table18911[[#This Row],[The source of the personal data.]]="",Table18911[[#This Row],[The source of the personal data.12]],Table18911[[#This Row],[The source of the personal data.]])</f>
        <v>Not required</v>
      </c>
      <c r="BZ50" s="63">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0</v>
      </c>
      <c r="CA50" s="63"/>
      <c r="CB50" s="63"/>
      <c r="CC50" s="63"/>
      <c r="CD50" s="63"/>
      <c r="CE50" s="63"/>
      <c r="CF50" s="63"/>
      <c r="CG50" s="63"/>
      <c r="CH50" s="63"/>
      <c r="CI50" s="63"/>
      <c r="CJ50" s="63"/>
      <c r="CK50" s="63"/>
      <c r="CL50" s="63"/>
      <c r="CM50" s="63"/>
      <c r="CN50" s="63"/>
      <c r="CO50" s="63"/>
      <c r="CP50" s="63"/>
      <c r="CQ50" s="63"/>
      <c r="CR50" s="63"/>
      <c r="CS50" s="63"/>
      <c r="CT50" s="63"/>
      <c r="CU50" s="63"/>
      <c r="CV50" s="63"/>
      <c r="CW50" s="63"/>
      <c r="CX50" s="63"/>
      <c r="CY50" s="5"/>
      <c r="CZ50" s="28" t="s">
        <v>1889</v>
      </c>
      <c r="DA50" s="9" t="s">
        <v>2116</v>
      </c>
      <c r="DB50" s="9" t="s">
        <v>2117</v>
      </c>
      <c r="DC50" s="8" t="s">
        <v>134</v>
      </c>
      <c r="DD50" s="9" t="s">
        <v>2109</v>
      </c>
      <c r="DE50" s="8" t="s">
        <v>137</v>
      </c>
      <c r="DH50" s="8" t="s">
        <v>139</v>
      </c>
      <c r="DI50" s="8" t="s">
        <v>139</v>
      </c>
      <c r="DJ50" s="8" t="s">
        <v>1907</v>
      </c>
      <c r="DK50" s="9" t="b">
        <v>0</v>
      </c>
      <c r="DL50" s="9" t="b">
        <v>0</v>
      </c>
      <c r="DM50" s="9" t="b">
        <v>0</v>
      </c>
      <c r="DN50" s="9" t="b">
        <v>0</v>
      </c>
      <c r="DO50" s="9" t="b">
        <v>0</v>
      </c>
      <c r="DP50" s="9" t="b">
        <v>0</v>
      </c>
      <c r="DQ50" s="9" t="b">
        <v>0</v>
      </c>
      <c r="DR50" s="9" t="b">
        <v>0</v>
      </c>
      <c r="DS50" s="9" t="s">
        <v>2114</v>
      </c>
      <c r="DT50" s="9" t="s">
        <v>1321</v>
      </c>
      <c r="DU50" s="8" t="s">
        <v>139</v>
      </c>
    </row>
    <row r="51" spans="1:125" s="9" customFormat="1" ht="30" hidden="1" customHeight="1">
      <c r="A51" s="62" t="s">
        <v>2118</v>
      </c>
      <c r="B51" s="63" t="s">
        <v>2023</v>
      </c>
      <c r="C51" s="63" t="s">
        <v>2108</v>
      </c>
      <c r="D51" s="63" t="s">
        <v>2109</v>
      </c>
      <c r="E51" s="63" t="s">
        <v>2119</v>
      </c>
      <c r="F51" s="63"/>
      <c r="G51" s="63" t="s">
        <v>2120</v>
      </c>
      <c r="H51" s="63" t="s">
        <v>139</v>
      </c>
      <c r="I51" s="63" t="s">
        <v>2121</v>
      </c>
      <c r="J51" s="63" t="s">
        <v>2113</v>
      </c>
      <c r="K51" s="63" t="s">
        <v>2113</v>
      </c>
      <c r="L51" s="63" t="s">
        <v>276</v>
      </c>
      <c r="M51" s="63" t="s">
        <v>1321</v>
      </c>
      <c r="N51" s="63" t="s">
        <v>2122</v>
      </c>
      <c r="O51" s="63"/>
      <c r="P51" s="63"/>
      <c r="Q51" s="63"/>
      <c r="R51" s="63"/>
      <c r="S51" s="63"/>
      <c r="T51" s="63"/>
      <c r="U51" s="63"/>
      <c r="V51" s="63"/>
      <c r="W51" s="63"/>
      <c r="X51" s="63"/>
      <c r="Y51" s="63"/>
      <c r="Z51" s="63"/>
      <c r="AA51" s="63"/>
      <c r="AB51" s="63"/>
      <c r="AC51" s="63"/>
      <c r="AD51" s="63"/>
      <c r="AE51" s="63"/>
      <c r="AF51" s="63" t="e">
        <f>VLOOKUP(Table18911[[#This Row],[Information Asset Reference Number16]],livesite,1,FALSE)</f>
        <v>#N/A</v>
      </c>
      <c r="AG51" s="64" t="str">
        <f>MID(Table18911[[#This Row],[CLICK HERE TO GO TO FINAL CONTENT FOR CHECKING / EDITING]],14,FIND(".",Table18911[[#This Row],[CLICK HERE TO GO TO FINAL CONTENT FOR CHECKING / EDITING]])-14)</f>
        <v>MyNHS</v>
      </c>
      <c r="AH51" s="64" t="str">
        <f>LEFT(Table18911[[#This Row],[CLICK HERE TO GO TO FINAL CONTENT FOR CHECKING / EDITING]],10)</f>
        <v>IAR0000436</v>
      </c>
      <c r="AI51" s="64" t="str">
        <f>VLOOKUP(Table18911[[#This Row],[Information Asset Reference Number]],ia,1,FALSE)</f>
        <v>IAR0000436</v>
      </c>
      <c r="AJ51" s="64">
        <f>VLOOKUP(Table18911[[#This Row],[Information Asset Reference Number]],ia,7,FALSE)</f>
        <v>42978</v>
      </c>
      <c r="AK51" s="64" t="str">
        <f>VLOOKUP(Table18911[[#This Row],[Information Asset Reference Number]],ia,10,FALSE)</f>
        <v>NHS Choices Live Service (MVS) P0460/03</v>
      </c>
      <c r="AL51" s="64" t="str">
        <f>VLOOKUP(Table18911[[#This Row],[Information Asset Reference Number]],ia,11,FALSE)</f>
        <v>Andy Callow ( ANCA8 )</v>
      </c>
      <c r="AM51" s="63"/>
      <c r="AN51" s="64" t="b">
        <f>ISERROR(FIND("Direction",Table18911[[#This Row],[Legal basis for the processing]]))</f>
        <v>1</v>
      </c>
      <c r="AO51" s="64" t="b">
        <f>ISERROR(FIND("Act",Table18911[[#This Row],[Legal basis for the processing]]))</f>
        <v>1</v>
      </c>
      <c r="AP51" s="64" t="b">
        <f>ISERROR(FIND("Article",Table18911[[#This Row],[Legal basis for the processing]]))</f>
        <v>1</v>
      </c>
      <c r="AQ51" s="63"/>
      <c r="AR51"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51"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51"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51"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51"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51"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51"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51"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51" s="64">
        <f>COUNTIF(Table18911[[#This Row],[Right to be informed]:[profiling]],"FALSE")</f>
        <v>8</v>
      </c>
      <c r="BA51"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51" s="63"/>
      <c r="BC51" s="63"/>
      <c r="BD51" s="64" t="str">
        <f>Table18911[[#This Row],[Information Asset Title]]</f>
        <v>MyNHS</v>
      </c>
      <c r="BE51" s="64" t="s">
        <v>2123</v>
      </c>
      <c r="BF51"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DPO Catherine Nicholson Further details can be found in the nhs.uk privacy policy</v>
      </c>
      <c r="BG51" s="63" t="str">
        <f>IF(Table18911[[#This Row],[Purpose for the processing]]="",Table18911[[#This Row],[Purpose for the processing3]],Table18911[[#This Row],[Purpose for the processing]])</f>
        <v>To obtain insight into about how well the site is working so we can ensure a positive user experience</v>
      </c>
      <c r="BH51" s="63" t="str">
        <f>IF(Table18911[[#This Row],[Legal basis for the processing]]="",Table18911[[#This Row],[Legal basis for the processing4]],Table18911[[#This Row],[Legal basis for the processing]])</f>
        <v>User Opt-in to feedback and collection of cookies</v>
      </c>
      <c r="BI51" s="64"/>
      <c r="BJ51" s="63">
        <f>IF(Table18911[[#This Row],[Categories of personal data being processed]]="",Table18911[[#This Row],[Categories of personal data being processed5]],Table18911[[#This Row],[Categories of personal data being processed]])</f>
        <v>0</v>
      </c>
      <c r="BK51" s="63"/>
      <c r="BL51"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v>
      </c>
      <c r="BM51" s="63"/>
      <c r="BN51" s="63" t="str">
        <f>IF(Table18911[[#This Row],[Recipients or categories of recipients of the personal data.]]="",Table18911[[#This Row],[Recipients or categories of recipients of the personal data.6]],Table18911[[#This Row],[Recipients or categories of recipients of the personal data.]])</f>
        <v>Staff internal to nhs.uk.</v>
      </c>
      <c r="BO51"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Personal information of users who have opted in to be part of the MyNHS user panel is stored for 6 months.Cookie information and user details submitted via general site feedback is stored in line with NHS Choices service desk and analytics team policy.Further details can be found in the nhs.uk privacy policy</v>
      </c>
      <c r="BP51" s="64" t="b">
        <f>Table18911[[#This Row],[Right to be informed]]</f>
        <v>0</v>
      </c>
      <c r="BQ51" s="63" t="b">
        <f>Table18911[[#This Row],[Right of access]]</f>
        <v>0</v>
      </c>
      <c r="BR51" s="63" t="b">
        <f>Table18911[[#This Row],[Right to rectification]]</f>
        <v>0</v>
      </c>
      <c r="BS51" s="63" t="b">
        <f>Table18911[[#This Row],[Right to erasure]]</f>
        <v>0</v>
      </c>
      <c r="BT51" s="63" t="b">
        <f>Table18911[[#This Row],[Right to restrict processing]]</f>
        <v>0</v>
      </c>
      <c r="BU51" s="63" t="b">
        <f>Table18911[[#This Row],[Right to data portability]]</f>
        <v>0</v>
      </c>
      <c r="BV51" s="63" t="b">
        <f>Table18911[[#This Row],[Right to object]]</f>
        <v>0</v>
      </c>
      <c r="BW51" s="63" t="b">
        <f>Table18911[[#This Row],[profiling]]</f>
        <v>0</v>
      </c>
      <c r="BX51"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Further details can be found in the nhs.uk privacy policy</v>
      </c>
      <c r="BY51" s="63" t="str">
        <f>IF(Table18911[[#This Row],[The source of the personal data.]]="",Table18911[[#This Row],[The source of the personal data.12]],Table18911[[#This Row],[The source of the personal data.]])</f>
        <v>Not required</v>
      </c>
      <c r="BZ51" s="63">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0</v>
      </c>
      <c r="CA51" s="63"/>
      <c r="CB51" s="63"/>
      <c r="CC51" s="63"/>
      <c r="CD51" s="63"/>
      <c r="CE51" s="63"/>
      <c r="CF51" s="63"/>
      <c r="CG51" s="63"/>
      <c r="CH51" s="63"/>
      <c r="CI51" s="63"/>
      <c r="CJ51" s="63"/>
      <c r="CK51" s="63"/>
      <c r="CL51" s="63"/>
      <c r="CM51" s="63"/>
      <c r="CN51" s="63"/>
      <c r="CO51" s="63"/>
      <c r="CP51" s="63"/>
      <c r="CQ51" s="63"/>
      <c r="CR51" s="63"/>
      <c r="CS51" s="63"/>
      <c r="CT51" s="63"/>
      <c r="CU51" s="63"/>
      <c r="CV51" s="63"/>
      <c r="CW51" s="63"/>
      <c r="CX51" s="63"/>
      <c r="CY51" s="5"/>
      <c r="CZ51" s="28" t="s">
        <v>1889</v>
      </c>
      <c r="DA51" s="9" t="s">
        <v>2123</v>
      </c>
      <c r="DB51" s="9" t="s">
        <v>2124</v>
      </c>
      <c r="DC51" s="8" t="s">
        <v>134</v>
      </c>
      <c r="DD51" s="9" t="s">
        <v>2109</v>
      </c>
      <c r="DE51" s="8" t="s">
        <v>1188</v>
      </c>
      <c r="DH51" s="8" t="s">
        <v>139</v>
      </c>
      <c r="DI51" s="8" t="s">
        <v>139</v>
      </c>
      <c r="DJ51" s="8" t="s">
        <v>2125</v>
      </c>
      <c r="DK51" s="9" t="b">
        <v>0</v>
      </c>
      <c r="DL51" s="9" t="b">
        <v>0</v>
      </c>
      <c r="DM51" s="9" t="b">
        <v>0</v>
      </c>
      <c r="DN51" s="9" t="b">
        <v>0</v>
      </c>
      <c r="DO51" s="9" t="b">
        <v>0</v>
      </c>
      <c r="DP51" s="9" t="b">
        <v>0</v>
      </c>
      <c r="DQ51" s="9" t="b">
        <v>0</v>
      </c>
      <c r="DR51" s="9" t="b">
        <v>0</v>
      </c>
      <c r="DS51" s="9" t="s">
        <v>2113</v>
      </c>
      <c r="DT51" s="8" t="s">
        <v>1245</v>
      </c>
    </row>
    <row r="52" spans="1:125" s="9" customFormat="1" ht="30" customHeight="1">
      <c r="A52" s="62" t="s">
        <v>2126</v>
      </c>
      <c r="B52" s="62" t="s">
        <v>110</v>
      </c>
      <c r="C52" s="63"/>
      <c r="D52" s="63"/>
      <c r="E52" s="63"/>
      <c r="F52" s="63"/>
      <c r="G52" s="63"/>
      <c r="H52" s="63"/>
      <c r="I52" s="63"/>
      <c r="J52" s="63"/>
      <c r="K52" s="63"/>
      <c r="L52" s="63"/>
      <c r="M52" s="63"/>
      <c r="N52" s="63"/>
      <c r="O52" s="63"/>
      <c r="P52" s="63" t="s">
        <v>111</v>
      </c>
      <c r="Q52" s="63" t="s">
        <v>813</v>
      </c>
      <c r="R52" s="63" t="s">
        <v>814</v>
      </c>
      <c r="S52" s="63" t="s">
        <v>815</v>
      </c>
      <c r="T52" s="63" t="s">
        <v>816</v>
      </c>
      <c r="U52" s="63" t="s">
        <v>817</v>
      </c>
      <c r="V52" s="63" t="s">
        <v>818</v>
      </c>
      <c r="W52" s="63" t="s">
        <v>819</v>
      </c>
      <c r="X52" s="63" t="s">
        <v>820</v>
      </c>
      <c r="Y52" s="63" t="s">
        <v>821</v>
      </c>
      <c r="Z52" s="63" t="s">
        <v>822</v>
      </c>
      <c r="AA52" s="63" t="s">
        <v>2127</v>
      </c>
      <c r="AB52" s="63"/>
      <c r="AC52" s="63" t="s">
        <v>143</v>
      </c>
      <c r="AD52" s="63"/>
      <c r="AE52" s="63"/>
      <c r="AF52" s="63" t="e">
        <f>VLOOKUP(Table18911[[#This Row],[Information Asset Reference Number16]],livesite,1,FALSE)</f>
        <v>#N/A</v>
      </c>
      <c r="AG52" s="64" t="str">
        <f>MID(Table18911[[#This Row],[CLICK HERE TO GO TO FINAL CONTENT FOR CHECKING / EDITING]],14,FIND(".",Table18911[[#This Row],[CLICK HERE TO GO TO FINAL CONTENT FOR CHECKING / EDITING]])-14)</f>
        <v xml:space="preserve"> DSCRO v</v>
      </c>
      <c r="AH52" s="64" t="str">
        <f>LEFT(Table18911[[#This Row],[CLICK HERE TO GO TO FINAL CONTENT FOR CHECKING / EDITING]],10)</f>
        <v>IAR0000523</v>
      </c>
      <c r="AI52" s="64" t="e">
        <f>VLOOKUP(Table18911[[#This Row],[Information Asset Reference Number]],ia,1,FALSE)</f>
        <v>#N/A</v>
      </c>
      <c r="AJ52" s="64" t="e">
        <f>VLOOKUP(Table18911[[#This Row],[Information Asset Reference Number]],ia,7,FALSE)</f>
        <v>#N/A</v>
      </c>
      <c r="AK52" s="64" t="e">
        <f>VLOOKUP(Table18911[[#This Row],[Information Asset Reference Number]],ia,10,FALSE)</f>
        <v>#N/A</v>
      </c>
      <c r="AL52" s="64" t="e">
        <f>VLOOKUP(Table18911[[#This Row],[Information Asset Reference Number]],ia,11,FALSE)</f>
        <v>#N/A</v>
      </c>
      <c r="AM52" s="63"/>
      <c r="AN52" s="64" t="b">
        <f>ISERROR(FIND("Direction",Table18911[[#This Row],[Legal basis for the processing]]))</f>
        <v>1</v>
      </c>
      <c r="AO52" s="64" t="b">
        <f>ISERROR(FIND("Act",Table18911[[#This Row],[Legal basis for the processing]]))</f>
        <v>1</v>
      </c>
      <c r="AP52" s="64" t="b">
        <f>ISERROR(FIND("Article",Table18911[[#This Row],[Legal basis for the processing]]))</f>
        <v>1</v>
      </c>
      <c r="AQ52" s="63"/>
      <c r="AR52"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52"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52"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52"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52"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52"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52"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52"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52" s="64">
        <f>COUNTIF(Table18911[[#This Row],[Right to be informed]:[profiling]],"FALSE")</f>
        <v>4</v>
      </c>
      <c r="BA52"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52" s="63"/>
      <c r="BC52" s="63"/>
      <c r="BD52" s="64" t="str">
        <f>Table18911[[#This Row],[Information Asset Title]]</f>
        <v xml:space="preserve"> DSCRO v</v>
      </c>
      <c r="BE52" s="64" t="s">
        <v>825</v>
      </c>
      <c r="BF52"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Ln, Leeds LS1 6AE0300 303 5678Catherine Nicholson </v>
      </c>
      <c r="BG52" s="63" t="str">
        <f>IF(Table18911[[#This Row],[Purpose for the processing]]="",Table18911[[#This Row],[Purpose for the processing3]],Table18911[[#This Row],[Purpose for the processing]])</f>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
      <c r="BH52" s="63" t="str">
        <f>IF(Table18911[[#This Row],[Legal basis for the processing]]="",Table18911[[#This Row],[Legal basis for the processing4]],Table18911[[#This Row],[Legal basis for the processing]])</f>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52" s="64"/>
      <c r="BJ52" s="63" t="str">
        <f>IF(Table18911[[#This Row],[Categories of personal data being processed]]="",Table18911[[#This Row],[Categories of personal data being processed5]],Table18911[[#This Row],[Categories of personal data being processed]])</f>
        <v xml:space="preserve">Health data </v>
      </c>
      <c r="BK52" s="63"/>
      <c r="BL52"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M52" s="63"/>
      <c r="BN52" s="63" t="str">
        <f>IF(Table18911[[#This Row],[Recipients or categories of recipients of the personal data.]]="",Table18911[[#This Row],[Recipients or categories of recipients of the personal data.6]],Table18911[[#This Row],[Recipients or categories of recipients of the personal data.]])</f>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
      <c r="BO52"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10 years</v>
      </c>
      <c r="BP52" s="64" t="b">
        <f>Table18911[[#This Row],[Right to be informed]]</f>
        <v>1</v>
      </c>
      <c r="BQ52" s="63" t="b">
        <f>Table18911[[#This Row],[Right of access]]</f>
        <v>1</v>
      </c>
      <c r="BR52" s="63" t="b">
        <f>Table18911[[#This Row],[Right to rectification]]</f>
        <v>1</v>
      </c>
      <c r="BS52" s="63" t="b">
        <f>Table18911[[#This Row],[Right to erasure]]</f>
        <v>0</v>
      </c>
      <c r="BT52" s="63" t="b">
        <f>Table18911[[#This Row],[Right to restrict processing]]</f>
        <v>1</v>
      </c>
      <c r="BU52" s="63" t="b">
        <f>Table18911[[#This Row],[Right to data portability]]</f>
        <v>0</v>
      </c>
      <c r="BV52" s="63" t="b">
        <f>Table18911[[#This Row],[Right to object]]</f>
        <v>0</v>
      </c>
      <c r="BW52" s="63" t="b">
        <f>Table18911[[#This Row],[profiling]]</f>
        <v>0</v>
      </c>
      <c r="BX52"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52" s="63" t="str">
        <f>IF(Table18911[[#This Row],[The source of the personal data.]]="",Table18911[[#This Row],[The source of the personal data.12]],Table18911[[#This Row],[The source of the personal data.]])</f>
        <v xml:space="preserve">The DSCRO Local Provider Flows (LPFs) are sourced direct from hospitals, clinics, community health bodies, etc.They come into DSCROs from contracting systems/local databases within the above organisations. </v>
      </c>
      <c r="BZ52"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52" s="63"/>
      <c r="CB52" s="63"/>
      <c r="CC52" s="63"/>
      <c r="CD52" s="63"/>
      <c r="CE52" s="63"/>
      <c r="CF52" s="63"/>
      <c r="CG52" s="63"/>
      <c r="CH52" s="63"/>
      <c r="CI52" s="63"/>
      <c r="CJ52" s="63"/>
      <c r="CK52" s="63"/>
      <c r="CL52" s="63"/>
      <c r="CM52" s="63"/>
      <c r="CN52" s="63"/>
      <c r="CO52" s="63"/>
      <c r="CP52" s="63"/>
      <c r="CQ52" s="63"/>
      <c r="CR52" s="63"/>
      <c r="CS52" s="63"/>
      <c r="CT52" s="63"/>
      <c r="CU52" s="63"/>
      <c r="CV52" s="63"/>
      <c r="CW52" s="63"/>
      <c r="CX52" s="63"/>
      <c r="CY52" s="5"/>
      <c r="CZ52" s="28"/>
      <c r="DA52" s="9" t="s">
        <v>825</v>
      </c>
      <c r="DB52" s="9" t="s">
        <v>2128</v>
      </c>
      <c r="DC52" s="8" t="s">
        <v>134</v>
      </c>
      <c r="DD52" s="9" t="s">
        <v>814</v>
      </c>
      <c r="DE52" s="8" t="s">
        <v>137</v>
      </c>
      <c r="DG52" s="8" t="s">
        <v>132</v>
      </c>
      <c r="DH52" s="8" t="s">
        <v>489</v>
      </c>
      <c r="DI52" s="8" t="s">
        <v>1922</v>
      </c>
      <c r="DJ52" s="8" t="s">
        <v>2129</v>
      </c>
      <c r="DK52" s="9" t="b">
        <v>1</v>
      </c>
      <c r="DL52" s="9" t="b">
        <v>1</v>
      </c>
      <c r="DM52" s="9" t="b">
        <v>1</v>
      </c>
      <c r="DN52" s="9" t="b">
        <v>0</v>
      </c>
      <c r="DO52" s="9" t="b">
        <v>1</v>
      </c>
      <c r="DP52" s="9" t="b">
        <v>0</v>
      </c>
      <c r="DQ52" s="9" t="b">
        <v>0</v>
      </c>
      <c r="DR52" s="9" t="b">
        <v>0</v>
      </c>
      <c r="DS52" s="8" t="s">
        <v>142</v>
      </c>
      <c r="DT52" s="7" t="s">
        <v>1482</v>
      </c>
      <c r="DU52" s="8" t="s">
        <v>139</v>
      </c>
    </row>
    <row r="53" spans="1:125" s="9" customFormat="1" ht="30" customHeight="1">
      <c r="A53" s="63" t="s">
        <v>2130</v>
      </c>
      <c r="B53" s="63" t="s">
        <v>110</v>
      </c>
      <c r="C53" s="63"/>
      <c r="D53" s="63"/>
      <c r="E53" s="63"/>
      <c r="F53" s="63"/>
      <c r="G53" s="63"/>
      <c r="H53" s="63"/>
      <c r="I53" s="63"/>
      <c r="J53" s="63"/>
      <c r="K53" s="63"/>
      <c r="L53" s="63"/>
      <c r="M53" s="63"/>
      <c r="N53" s="63"/>
      <c r="O53" s="63"/>
      <c r="P53" s="63" t="s">
        <v>111</v>
      </c>
      <c r="Q53" s="63" t="s">
        <v>813</v>
      </c>
      <c r="R53" s="63" t="s">
        <v>814</v>
      </c>
      <c r="S53" s="63" t="s">
        <v>815</v>
      </c>
      <c r="T53" s="63" t="s">
        <v>816</v>
      </c>
      <c r="U53" s="63" t="s">
        <v>817</v>
      </c>
      <c r="V53" s="63" t="s">
        <v>818</v>
      </c>
      <c r="W53" s="63" t="s">
        <v>2131</v>
      </c>
      <c r="X53" s="63" t="s">
        <v>820</v>
      </c>
      <c r="Y53" s="63" t="s">
        <v>821</v>
      </c>
      <c r="Z53" s="63" t="s">
        <v>822</v>
      </c>
      <c r="AA53" s="63" t="s">
        <v>2127</v>
      </c>
      <c r="AB53" s="63"/>
      <c r="AC53" s="63" t="s">
        <v>143</v>
      </c>
      <c r="AD53" s="63"/>
      <c r="AE53" s="63"/>
      <c r="AF53" s="63" t="e">
        <f>VLOOKUP(Table18911[[#This Row],[Information Asset Reference Number16]],livesite,1,FALSE)</f>
        <v>#N/A</v>
      </c>
      <c r="AG53" s="64" t="str">
        <f>MID(Table18911[[#This Row],[CLICK HERE TO GO TO FINAL CONTENT FOR CHECKING / EDITING]],14,FIND(".",Table18911[[#This Row],[CLICK HERE TO GO TO FINAL CONTENT FOR CHECKING / EDITING]])-14)</f>
        <v>Emergency Care - DSCRO</v>
      </c>
      <c r="AH53" s="64" t="str">
        <f>LEFT(Table18911[[#This Row],[CLICK HERE TO GO TO FINAL CONTENT FOR CHECKING / EDITING]],10)</f>
        <v>IAR0000527</v>
      </c>
      <c r="AI53" s="64" t="str">
        <f>VLOOKUP(Table18911[[#This Row],[Information Asset Reference Number]],ia,1,FALSE)</f>
        <v>IAR0000527</v>
      </c>
      <c r="AJ53" s="64">
        <f>VLOOKUP(Table18911[[#This Row],[Information Asset Reference Number]],ia,7,FALSE)</f>
        <v>41730</v>
      </c>
      <c r="AK53" s="64" t="str">
        <f>VLOOKUP(Table18911[[#This Row],[Information Asset Reference Number]],ia,10,FALSE)</f>
        <v>DSfC SUS Live Service P0563/01</v>
      </c>
      <c r="AL53" s="64" t="str">
        <f>VLOOKUP(Table18911[[#This Row],[Information Asset Reference Number]],ia,11,FALSE)</f>
        <v>Stuart Richardson ( STRI1 )</v>
      </c>
      <c r="AM53" s="63"/>
      <c r="AN53" s="64" t="b">
        <f>ISERROR(FIND("Direction",Table18911[[#This Row],[Legal basis for the processing]]))</f>
        <v>1</v>
      </c>
      <c r="AO53" s="64" t="b">
        <f>ISERROR(FIND("Act",Table18911[[#This Row],[Legal basis for the processing]]))</f>
        <v>1</v>
      </c>
      <c r="AP53" s="64" t="b">
        <f>ISERROR(FIND("Article",Table18911[[#This Row],[Legal basis for the processing]]))</f>
        <v>1</v>
      </c>
      <c r="AQ53" s="63"/>
      <c r="AR53"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53"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53"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53"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53"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53"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53"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53"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53" s="64">
        <f>COUNTIF(Table18911[[#This Row],[Right to be informed]:[profiling]],"FALSE")</f>
        <v>4</v>
      </c>
      <c r="BA53"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53" s="63"/>
      <c r="BC53" s="63"/>
      <c r="BD53" s="64" t="str">
        <f>Table18911[[#This Row],[Information Asset Title]]</f>
        <v>Emergency Care - DSCRO</v>
      </c>
      <c r="BE53" s="64" t="s">
        <v>827</v>
      </c>
      <c r="BF53"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Ln, Leeds LS1 6AE0300 303 5678Catherine Nicholson </v>
      </c>
      <c r="BG53" s="63" t="str">
        <f>IF(Table18911[[#This Row],[Purpose for the processing]]="",Table18911[[#This Row],[Purpose for the processing3]],Table18911[[#This Row],[Purpose for the processing]])</f>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
      <c r="BH53" s="63" t="str">
        <f>IF(Table18911[[#This Row],[Legal basis for the processing]]="",Table18911[[#This Row],[Legal basis for the processing4]],Table18911[[#This Row],[Legal basis for the processing]])</f>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53" s="64"/>
      <c r="BJ53" s="63" t="str">
        <f>IF(Table18911[[#This Row],[Categories of personal data being processed]]="",Table18911[[#This Row],[Categories of personal data being processed5]],Table18911[[#This Row],[Categories of personal data being processed]])</f>
        <v xml:space="preserve">Health data </v>
      </c>
      <c r="BK53" s="63"/>
      <c r="BL53"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M53" s="63"/>
      <c r="BN53" s="63" t="str">
        <f>IF(Table18911[[#This Row],[Recipients or categories of recipients of the personal data.]]="",Table18911[[#This Row],[Recipients or categories of recipients of the personal data.6]],Table18911[[#This Row],[Recipients or categories of recipients of the personal data.]])</f>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
      <c r="BO53"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20 years</v>
      </c>
      <c r="BP53" s="64" t="b">
        <f>Table18911[[#This Row],[Right to be informed]]</f>
        <v>1</v>
      </c>
      <c r="BQ53" s="63" t="b">
        <f>Table18911[[#This Row],[Right of access]]</f>
        <v>1</v>
      </c>
      <c r="BR53" s="63" t="b">
        <f>Table18911[[#This Row],[Right to rectification]]</f>
        <v>1</v>
      </c>
      <c r="BS53" s="63" t="b">
        <f>Table18911[[#This Row],[Right to erasure]]</f>
        <v>0</v>
      </c>
      <c r="BT53" s="63" t="b">
        <f>Table18911[[#This Row],[Right to restrict processing]]</f>
        <v>1</v>
      </c>
      <c r="BU53" s="63" t="b">
        <f>Table18911[[#This Row],[Right to data portability]]</f>
        <v>0</v>
      </c>
      <c r="BV53" s="63" t="b">
        <f>Table18911[[#This Row],[Right to object]]</f>
        <v>0</v>
      </c>
      <c r="BW53" s="63" t="b">
        <f>Table18911[[#This Row],[profiling]]</f>
        <v>0</v>
      </c>
      <c r="BX53"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53" s="63" t="str">
        <f>IF(Table18911[[#This Row],[The source of the personal data.]]="",Table18911[[#This Row],[The source of the personal data.12]],Table18911[[#This Row],[The source of the personal data.]])</f>
        <v xml:space="preserve">The DSCRO Local Provider Flows (LPFs) are sourced direct from hospitals, clinics, community health bodies, etc.They come into DSCROs from contracting systems/local databases within the above organisations. </v>
      </c>
      <c r="BZ53"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53" s="63"/>
      <c r="CB53" s="63"/>
      <c r="CC53" s="63"/>
      <c r="CD53" s="63"/>
      <c r="CE53" s="63"/>
      <c r="CF53" s="63"/>
      <c r="CG53" s="63"/>
      <c r="CH53" s="63"/>
      <c r="CI53" s="63"/>
      <c r="CJ53" s="63"/>
      <c r="CK53" s="63"/>
      <c r="CL53" s="63"/>
      <c r="CM53" s="63"/>
      <c r="CN53" s="63"/>
      <c r="CO53" s="63"/>
      <c r="CP53" s="63"/>
      <c r="CQ53" s="63"/>
      <c r="CR53" s="63"/>
      <c r="CS53" s="63"/>
      <c r="CT53" s="63"/>
      <c r="CU53" s="63"/>
      <c r="CV53" s="63"/>
      <c r="CW53" s="63"/>
      <c r="CX53" s="63"/>
      <c r="CY53" s="5"/>
      <c r="CZ53" s="28"/>
      <c r="DA53" s="9" t="s">
        <v>827</v>
      </c>
      <c r="DB53" s="9" t="s">
        <v>2132</v>
      </c>
      <c r="DC53" s="8" t="s">
        <v>134</v>
      </c>
      <c r="DD53" s="9" t="s">
        <v>814</v>
      </c>
      <c r="DE53" s="8" t="s">
        <v>137</v>
      </c>
      <c r="DG53" s="8" t="s">
        <v>132</v>
      </c>
      <c r="DH53" s="8" t="s">
        <v>489</v>
      </c>
      <c r="DI53" s="8" t="s">
        <v>1922</v>
      </c>
      <c r="DJ53" s="8" t="s">
        <v>2133</v>
      </c>
      <c r="DK53" s="9" t="b">
        <v>1</v>
      </c>
      <c r="DL53" s="9" t="b">
        <v>1</v>
      </c>
      <c r="DM53" s="9" t="b">
        <v>1</v>
      </c>
      <c r="DN53" s="9" t="b">
        <v>0</v>
      </c>
      <c r="DO53" s="9" t="b">
        <v>1</v>
      </c>
      <c r="DP53" s="9" t="b">
        <v>0</v>
      </c>
      <c r="DQ53" s="9" t="b">
        <v>0</v>
      </c>
      <c r="DR53" s="9" t="b">
        <v>0</v>
      </c>
      <c r="DS53" s="8" t="s">
        <v>142</v>
      </c>
      <c r="DT53" s="7" t="s">
        <v>1482</v>
      </c>
      <c r="DU53" s="8" t="s">
        <v>139</v>
      </c>
    </row>
    <row r="54" spans="1:125" s="9" customFormat="1" ht="30" hidden="1" customHeight="1">
      <c r="A54" s="63" t="s">
        <v>2134</v>
      </c>
      <c r="B54" s="63"/>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t="e">
        <f>VLOOKUP(Table18911[[#This Row],[Information Asset Reference Number16]],livesite,1,FALSE)</f>
        <v>#N/A</v>
      </c>
      <c r="AG54" s="64" t="str">
        <f>MID(Table18911[[#This Row],[CLICK HERE TO GO TO FINAL CONTENT FOR CHECKING / EDITING]],14,FIND(".",Table18911[[#This Row],[CLICK HERE TO GO TO FINAL CONTENT FOR CHECKING / EDITING]])-14)</f>
        <v>mmunity Services Data Set  Maternity Services Data Set data linkage  Transparancy Checklist</v>
      </c>
      <c r="AH54" s="64" t="str">
        <f>LEFT(Table18911[[#This Row],[CLICK HERE TO GO TO FINAL CONTENT FOR CHECKING / EDITING]],10)</f>
        <v>IAR0000607</v>
      </c>
      <c r="AI54" s="64" t="str">
        <f>VLOOKUP(Table18911[[#This Row],[Information Asset Reference Number]],ia,1,FALSE)</f>
        <v>IAR0000607</v>
      </c>
      <c r="AJ54" s="64">
        <f>VLOOKUP(Table18911[[#This Row],[Information Asset Reference Number]],ia,7,FALSE)</f>
        <v>43132</v>
      </c>
      <c r="AK54" s="64" t="str">
        <f>VLOOKUP(Table18911[[#This Row],[Information Asset Reference Number]],ia,10,FALSE)</f>
        <v>MSDS Services P0554/01</v>
      </c>
      <c r="AL54" s="64" t="str">
        <f>VLOOKUP(Table18911[[#This Row],[Information Asset Reference Number]],ia,11,FALSE)</f>
        <v>Katharine Robbins ( KARO1 )</v>
      </c>
      <c r="AM54" s="63"/>
      <c r="AN54" s="64" t="b">
        <f>ISERROR(FIND("Direction",Table18911[[#This Row],[Legal basis for the processing]]))</f>
        <v>1</v>
      </c>
      <c r="AO54" s="64" t="b">
        <f>ISERROR(FIND("Act",Table18911[[#This Row],[Legal basis for the processing]]))</f>
        <v>1</v>
      </c>
      <c r="AP54" s="64" t="b">
        <f>ISERROR(FIND("Article",Table18911[[#This Row],[Legal basis for the processing]]))</f>
        <v>1</v>
      </c>
      <c r="AQ54" s="63"/>
      <c r="AR54"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54"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54"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54"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54"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54"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54"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54"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54" s="64">
        <f>COUNTIF(Table18911[[#This Row],[Right to be informed]:[profiling]],"FALSE")</f>
        <v>8</v>
      </c>
      <c r="BA54"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54" s="63"/>
      <c r="BC54" s="63"/>
      <c r="BD54" s="64" t="str">
        <f>Table18911[[#This Row],[Information Asset Title]]</f>
        <v>mmunity Services Data Set  Maternity Services Data Set data linkage  Transparancy Checklist</v>
      </c>
      <c r="BE54" s="64" t="s">
        <v>2135</v>
      </c>
      <c r="BF54" s="63">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0</v>
      </c>
      <c r="BG54" s="63">
        <f>IF(Table18911[[#This Row],[Purpose for the processing]]="",Table18911[[#This Row],[Purpose for the processing3]],Table18911[[#This Row],[Purpose for the processing]])</f>
        <v>0</v>
      </c>
      <c r="BH54" s="63">
        <f>IF(Table18911[[#This Row],[Legal basis for the processing]]="",Table18911[[#This Row],[Legal basis for the processing4]],Table18911[[#This Row],[Legal basis for the processing]])</f>
        <v>0</v>
      </c>
      <c r="BI54" s="64"/>
      <c r="BJ54" s="63">
        <f>IF(Table18911[[#This Row],[Categories of personal data being processed]]="",Table18911[[#This Row],[Categories of personal data being processed5]],Table18911[[#This Row],[Categories of personal data being processed]])</f>
        <v>0</v>
      </c>
      <c r="BK54" s="63"/>
      <c r="BL54" s="63">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0</v>
      </c>
      <c r="BM54" s="63"/>
      <c r="BN54" s="63">
        <f>IF(Table18911[[#This Row],[Recipients or categories of recipients of the personal data.]]="",Table18911[[#This Row],[Recipients or categories of recipients of the personal data.6]],Table18911[[#This Row],[Recipients or categories of recipients of the personal data.]])</f>
        <v>0</v>
      </c>
      <c r="BO54" s="63">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0</v>
      </c>
      <c r="BP54" s="64" t="b">
        <f>Table18911[[#This Row],[Right to be informed]]</f>
        <v>0</v>
      </c>
      <c r="BQ54" s="63" t="b">
        <f>Table18911[[#This Row],[Right of access]]</f>
        <v>0</v>
      </c>
      <c r="BR54" s="63" t="b">
        <f>Table18911[[#This Row],[Right to rectification]]</f>
        <v>0</v>
      </c>
      <c r="BS54" s="63" t="b">
        <f>Table18911[[#This Row],[Right to erasure]]</f>
        <v>0</v>
      </c>
      <c r="BT54" s="63" t="b">
        <f>Table18911[[#This Row],[Right to restrict processing]]</f>
        <v>0</v>
      </c>
      <c r="BU54" s="63" t="b">
        <f>Table18911[[#This Row],[Right to data portability]]</f>
        <v>0</v>
      </c>
      <c r="BV54" s="63" t="b">
        <f>Table18911[[#This Row],[Right to object]]</f>
        <v>0</v>
      </c>
      <c r="BW54" s="63" t="b">
        <f>Table18911[[#This Row],[profiling]]</f>
        <v>0</v>
      </c>
      <c r="BX54" s="63">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0</v>
      </c>
      <c r="BY54" s="63">
        <f>IF(Table18911[[#This Row],[The source of the personal data.]]="",Table18911[[#This Row],[The source of the personal data.12]],Table18911[[#This Row],[The source of the personal data.]])</f>
        <v>0</v>
      </c>
      <c r="BZ54" s="63">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0</v>
      </c>
      <c r="CA54" s="63"/>
      <c r="CB54" s="63"/>
      <c r="CC54" s="63"/>
      <c r="CD54" s="63"/>
      <c r="CE54" s="63"/>
      <c r="CF54" s="63"/>
      <c r="CG54" s="63"/>
      <c r="CH54" s="63"/>
      <c r="CI54" s="63"/>
      <c r="CJ54" s="63"/>
      <c r="CK54" s="63"/>
      <c r="CL54" s="63"/>
      <c r="CM54" s="63"/>
      <c r="CN54" s="63"/>
      <c r="CO54" s="63"/>
      <c r="CP54" s="63"/>
      <c r="CQ54" s="63"/>
      <c r="CR54" s="63"/>
      <c r="CS54" s="63"/>
      <c r="CT54" s="63"/>
      <c r="CU54" s="63"/>
      <c r="CV54" s="63"/>
      <c r="CW54" s="63"/>
      <c r="CX54" s="63"/>
      <c r="CY54" s="5"/>
      <c r="CZ54" s="28" t="s">
        <v>1889</v>
      </c>
      <c r="DA54" s="9" t="s">
        <v>2135</v>
      </c>
      <c r="DB54" s="9" t="s">
        <v>2136</v>
      </c>
    </row>
    <row r="55" spans="1:125" s="9" customFormat="1" ht="30" customHeight="1">
      <c r="A55" s="63" t="s">
        <v>2137</v>
      </c>
      <c r="B55" s="63" t="s">
        <v>110</v>
      </c>
      <c r="C55" s="63"/>
      <c r="D55" s="63"/>
      <c r="E55" s="63"/>
      <c r="F55" s="63"/>
      <c r="G55" s="63"/>
      <c r="H55" s="63"/>
      <c r="I55" s="63"/>
      <c r="J55" s="63"/>
      <c r="K55" s="63"/>
      <c r="L55" s="63"/>
      <c r="M55" s="63"/>
      <c r="N55" s="63"/>
      <c r="O55" s="63"/>
      <c r="P55" s="63" t="s">
        <v>111</v>
      </c>
      <c r="Q55" s="63" t="s">
        <v>243</v>
      </c>
      <c r="R55" s="63" t="s">
        <v>1704</v>
      </c>
      <c r="S55" s="63" t="s">
        <v>2087</v>
      </c>
      <c r="T55" s="63" t="s">
        <v>2088</v>
      </c>
      <c r="U55" s="63" t="s">
        <v>2089</v>
      </c>
      <c r="V55" s="63" t="s">
        <v>2090</v>
      </c>
      <c r="W55" s="63" t="s">
        <v>2091</v>
      </c>
      <c r="X55" s="63" t="s">
        <v>2092</v>
      </c>
      <c r="Y55" s="63" t="s">
        <v>251</v>
      </c>
      <c r="Z55" s="63" t="s">
        <v>2093</v>
      </c>
      <c r="AA55" s="63" t="s">
        <v>2094</v>
      </c>
      <c r="AB55" s="63"/>
      <c r="AC55" s="63" t="s">
        <v>254</v>
      </c>
      <c r="AD55" s="63"/>
      <c r="AE55" s="63"/>
      <c r="AF55" s="63" t="e">
        <f>VLOOKUP(Table18911[[#This Row],[Information Asset Reference Number16]],livesite,1,FALSE)</f>
        <v>#N/A</v>
      </c>
      <c r="AG55" s="64" t="str">
        <f>MID(Table18911[[#This Row],[CLICK HERE TO GO TO FINAL CONTENT FOR CHECKING / EDITING]],14,FIND(".",Table18911[[#This Row],[CLICK HERE TO GO TO FINAL CONTENT FOR CHECKING / EDITING]])-14)</f>
        <v>Mental Health and Learning Disabilities Data Set</v>
      </c>
      <c r="AH55" s="64" t="str">
        <f>LEFT(Table18911[[#This Row],[CLICK HERE TO GO TO FINAL CONTENT FOR CHECKING / EDITING]],10)</f>
        <v>IAR0000611</v>
      </c>
      <c r="AI55" s="64" t="str">
        <f>VLOOKUP(Table18911[[#This Row],[Information Asset Reference Number]],ia,1,FALSE)</f>
        <v>IAR0000611</v>
      </c>
      <c r="AJ55" s="64">
        <f>VLOOKUP(Table18911[[#This Row],[Information Asset Reference Number]],ia,7,FALSE)</f>
        <v>41883</v>
      </c>
      <c r="AK55" s="64" t="str">
        <f>VLOOKUP(Table18911[[#This Row],[Information Asset Reference Number]],ia,10,FALSE)</f>
        <v>Mental Health Services Data Set P0283/02</v>
      </c>
      <c r="AL55" s="64" t="str">
        <f>VLOOKUP(Table18911[[#This Row],[Information Asset Reference Number]],ia,11,FALSE)</f>
        <v>Kate Croft ( KACR3 )</v>
      </c>
      <c r="AM55" s="63"/>
      <c r="AN55" s="64" t="b">
        <f>ISERROR(FIND("Direction",Table18911[[#This Row],[Legal basis for the processing]]))</f>
        <v>1</v>
      </c>
      <c r="AO55" s="64" t="b">
        <f>ISERROR(FIND("Act",Table18911[[#This Row],[Legal basis for the processing]]))</f>
        <v>1</v>
      </c>
      <c r="AP55" s="64" t="b">
        <f>ISERROR(FIND("Article",Table18911[[#This Row],[Legal basis for the processing]]))</f>
        <v>1</v>
      </c>
      <c r="AQ55" s="63"/>
      <c r="AR55"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55"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55"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55"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55"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55"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55"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55"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55" s="64">
        <f>COUNTIF(Table18911[[#This Row],[Right to be informed]:[profiling]],"FALSE")</f>
        <v>4</v>
      </c>
      <c r="BA55"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55" s="63"/>
      <c r="BC55" s="63"/>
      <c r="BD55" s="64" t="str">
        <f>Table18911[[#This Row],[Information Asset Title]]</f>
        <v>Mental Health and Learning Disabilities Data Set</v>
      </c>
      <c r="BE55" s="64" t="s">
        <v>1485</v>
      </c>
      <c r="BF55"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 1, Trevelyan Square, Boar Lane, Leeds LS1 6AE0300 303 5678enquiries@nhsdigital.nhs.ukNHS Digital’s Data Protection Officer is Catherine NICholson who is responsible for ensuring that compliance with data protection legislation and acts as the first point of contact on data protection issues. NHS Digital’s Data Protection Officer can be contacted via enquiries@nhsdigital.nhs.uk.(To be appended to https://digital.nhs.uk/data-and-information/data-collections-and-data-sets/data-sets/mental-health-services-data-set)</v>
      </c>
      <c r="BG55" s="63" t="str">
        <f>IF(Table18911[[#This Row],[Purpose for the processing]]="",Table18911[[#This Row],[Purpose for the processing3]],Table18911[[#This Row],[Purpose for the processing]])</f>
        <v>Processing is necessary for archiving purposes in the public interest, or scientific and historical research purposes or statistical purposes in accordance with Article 89(1)Processing is necessary for the purposes of preventative or occupational medicine, for assessing the working capacity of the employee, medical diagnosis, the provision of health or social care or treatment or management of health or social care systems and services on the basis of Union or Member State law or a contract with a health professional.MHSDS supports a variety of secondary use functions such as:commissioningclinical auditresearchservice planninginspection and regulationmonitoring government policies and legislationlocal and national performance management and benchmarkingnational reporting and analysisThe MHSDS is the data source used for the implementation of Mental Health Currencies and Payment (formerly PbR). As such, the Mental Health Care Clusters, and Mental Health Clustering Tool are implemented through the MHSDS. MHSDS is also planned to be the future source of the Learning Disabilities payment system once requirements are determined.MHSDS statistics are for anyone wanting a comprehensive national picture of the use of specialist mental health, learning disabilities or autism spectrum disorder services in England, including:policy makerscommissionersmental health service usersmembers of the public (https://digital.nhs.uk/data-and-information/data-collections-and-data-sets/data-sets/mental-health-services-data-set)</v>
      </c>
      <c r="BH55" s="63" t="str">
        <f>IF(Table18911[[#This Row],[Legal basis for the processing]]="",Table18911[[#This Row],[Legal basis for the processing4]],Table18911[[#This Row],[Legal basis for the processing]])</f>
        <v>The data collection is the subject of Directions under section 254 of the Health and Social Care Act 2012, from NHSE to NHS Digital: https://www.gov.uk/government/uploads/system/uploads/attachment_data/file/455853/Mental_Health_Services.pdf which will be reviewed prior to publication of the MHSDS v4.0 ISN.NHS Digital have issued a section 259 Date Provision Notice (DPN) under the Act, to notify providers of the requirement to supply data. This is currently published on the NHS Digital Data provision notices web page: https://digital.nhs.uk/about-nhs-digital/corporate-information-and-documents/directions-and-data-provision-notices/data-provision-notices-dpns The DPN will be reviewed as part of this v4.0 proposal and re-issued if necessary.The MHSDS v4.0 information standard will be published as authorised by Section 250 of the Health and Social Care Act 2012 and with due regard for implementation guidance resources.(https://digital.nhs.uk/about-nhs-digital/corporate-information-and-documents/directions-and-data-provision-notices/nhs-england-directions/establishment-of-information-systems-for-nhs-services-mental-health-services-directions-2015Currently unclear what the legal basis is for ‘processing’ as opposed to collection. Under investigation.Directions will be reviewed as part of development and implementation of MHSDS v4.0.)</v>
      </c>
      <c r="BI55" s="64"/>
      <c r="BJ55" s="63" t="str">
        <f>IF(Table18911[[#This Row],[Categories of personal data being processed]]="",Table18911[[#This Row],[Categories of personal data being processed5]],Table18911[[#This Row],[Categories of personal data being processed]])</f>
        <v>Mental health data about about patients.(https://digital.nhs.uk/data-and-information/data-collections-and-data-sets/data-sets/mental-health-services-data-set)</v>
      </c>
      <c r="BK55" s="63"/>
      <c r="BL55"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There is no transfer of data to third countries(To be appended to https://digital.nhs.uk/data-and-information/data-collections-and-data-sets/data-sets/mental-health-services-data-set)</v>
      </c>
      <c r="BM55" s="63"/>
      <c r="BN55" s="63" t="str">
        <f>IF(Table18911[[#This Row],[Recipients or categories of recipients of the personal data.]]="",Table18911[[#This Row],[Recipients or categories of recipients of the personal data.6]],Table18911[[#This Row],[Recipients or categories of recipients of the personal data.]])</f>
        <v>Data is shared with government health organisations: NHS England, Public Health England, DSCROs, and CCGs. Data can potentially be shared with any individual or organisation that requests it, assuming compliance with appropriate information governance checks via the DARS process.(To be appended to https://digital.nhs.uk/data-and-information/data-collections-and-data-sets/data-sets/mental-health-services-data-set)</v>
      </c>
      <c r="BO55"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Personal data is stored in line with NHS Digitals corporate retention categories. For MHSDS, retained data will be reviewed on a 20 yearly basis.(To be appended to https://digital.nhs.uk/data-and-information/data-collections-and-data-sets/data-sets/mental-health-services-data-set)</v>
      </c>
      <c r="BP55" s="64" t="b">
        <f>Table18911[[#This Row],[Right to be informed]]</f>
        <v>1</v>
      </c>
      <c r="BQ55" s="63" t="b">
        <f>Table18911[[#This Row],[Right of access]]</f>
        <v>1</v>
      </c>
      <c r="BR55" s="63" t="b">
        <f>Table18911[[#This Row],[Right to rectification]]</f>
        <v>1</v>
      </c>
      <c r="BS55" s="63" t="b">
        <f>Table18911[[#This Row],[Right to erasure]]</f>
        <v>0</v>
      </c>
      <c r="BT55" s="63" t="b">
        <f>Table18911[[#This Row],[Right to restrict processing]]</f>
        <v>1</v>
      </c>
      <c r="BU55" s="63" t="b">
        <f>Table18911[[#This Row],[Right to data portability]]</f>
        <v>0</v>
      </c>
      <c r="BV55" s="63" t="b">
        <f>Table18911[[#This Row],[Right to object]]</f>
        <v>0</v>
      </c>
      <c r="BW55" s="63" t="b">
        <f>Table18911[[#This Row],[profiling]]</f>
        <v>0</v>
      </c>
      <c r="BX55"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N/A as not collected and processed under consent. Further information on the patient’s right to opt out of further dissemination of their data can be found at: https://digital.nhs.uk/about-nhs-digital/our-work/keeping-patient-data-safe/how-we-look-after-your-health-and-care-information/your-choices-on-information-about-you </v>
      </c>
      <c r="BY55" s="63" t="str">
        <f>IF(Table18911[[#This Row],[The source of the personal data.]]="",Table18911[[#This Row],[The source of the personal data.12]],Table18911[[#This Row],[The source of the personal data.]])</f>
        <v>Data is collected from range of service providers and organisations that provide specialist secondary mental health and/or learning disabilities and/or autism spectrum disorder services (irrespective of funding arrangements) including:NHS Mental Health TrustsNHS Learning Disabilities TrustsNHS Acute TrustsNHS Care Trusts1Independent sector providers offering a service model that includes NHS funded patients1Any qualified provider offering specialist secondary mental health, learning disabilities or autism spectrum disorder servicesCommunity services offering secondary care to children(To be appended to https://digital.nhs.uk/data-and-information/data-collections-and-data-sets/data-sets/mental-health-services-data-set)</v>
      </c>
      <c r="BZ55"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55" s="63"/>
      <c r="CB55" s="63"/>
      <c r="CC55" s="63"/>
      <c r="CD55" s="63"/>
      <c r="CE55" s="63"/>
      <c r="CF55" s="63"/>
      <c r="CG55" s="63"/>
      <c r="CH55" s="63"/>
      <c r="CI55" s="63"/>
      <c r="CJ55" s="63"/>
      <c r="CK55" s="63"/>
      <c r="CL55" s="63"/>
      <c r="CM55" s="63"/>
      <c r="CN55" s="63"/>
      <c r="CO55" s="63"/>
      <c r="CP55" s="63"/>
      <c r="CQ55" s="63"/>
      <c r="CR55" s="63"/>
      <c r="CS55" s="63"/>
      <c r="CT55" s="63"/>
      <c r="CU55" s="63"/>
      <c r="CV55" s="63"/>
      <c r="CW55" s="63"/>
      <c r="CX55" s="63"/>
      <c r="CY55" s="5"/>
      <c r="CZ55" s="28"/>
      <c r="DA55" s="9" t="s">
        <v>1485</v>
      </c>
      <c r="DB55" s="9" t="s">
        <v>2138</v>
      </c>
      <c r="DC55" s="8" t="s">
        <v>134</v>
      </c>
      <c r="DD55" s="8" t="s">
        <v>1627</v>
      </c>
      <c r="DE55" s="8" t="s">
        <v>137</v>
      </c>
      <c r="DG55" s="8" t="s">
        <v>132</v>
      </c>
      <c r="DH55" s="8" t="s">
        <v>489</v>
      </c>
      <c r="DI55" s="8" t="s">
        <v>1922</v>
      </c>
      <c r="DJ55" s="8" t="s">
        <v>1987</v>
      </c>
      <c r="DK55" s="9" t="b">
        <v>1</v>
      </c>
      <c r="DL55" s="9" t="b">
        <v>1</v>
      </c>
      <c r="DM55" s="9" t="b">
        <v>1</v>
      </c>
      <c r="DN55" s="9" t="b">
        <v>0</v>
      </c>
      <c r="DO55" s="9" t="b">
        <v>1</v>
      </c>
      <c r="DP55" s="9" t="b">
        <v>0</v>
      </c>
      <c r="DQ55" s="9" t="b">
        <v>0</v>
      </c>
      <c r="DR55" s="9" t="b">
        <v>0</v>
      </c>
      <c r="DS55" s="8" t="s">
        <v>142</v>
      </c>
      <c r="DT55" s="8" t="s">
        <v>2095</v>
      </c>
      <c r="DU55" s="8" t="s">
        <v>139</v>
      </c>
    </row>
    <row r="56" spans="1:125" s="9" customFormat="1" ht="30" customHeight="1">
      <c r="A56" s="63" t="s">
        <v>2139</v>
      </c>
      <c r="B56" s="63" t="s">
        <v>110</v>
      </c>
      <c r="C56" s="63"/>
      <c r="D56" s="63"/>
      <c r="E56" s="63"/>
      <c r="F56" s="63"/>
      <c r="G56" s="63"/>
      <c r="H56" s="63"/>
      <c r="I56" s="63"/>
      <c r="J56" s="63"/>
      <c r="K56" s="63"/>
      <c r="L56" s="63"/>
      <c r="M56" s="63"/>
      <c r="N56" s="63"/>
      <c r="O56" s="63"/>
      <c r="P56" s="63" t="s">
        <v>111</v>
      </c>
      <c r="Q56" s="63" t="s">
        <v>243</v>
      </c>
      <c r="R56" s="63" t="s">
        <v>1704</v>
      </c>
      <c r="S56" s="63" t="s">
        <v>2087</v>
      </c>
      <c r="T56" s="63" t="s">
        <v>2088</v>
      </c>
      <c r="U56" s="63" t="s">
        <v>2089</v>
      </c>
      <c r="V56" s="63" t="s">
        <v>2090</v>
      </c>
      <c r="W56" s="63" t="s">
        <v>2091</v>
      </c>
      <c r="X56" s="63" t="s">
        <v>2092</v>
      </c>
      <c r="Y56" s="63" t="s">
        <v>251</v>
      </c>
      <c r="Z56" s="63" t="s">
        <v>2093</v>
      </c>
      <c r="AA56" s="63" t="s">
        <v>2094</v>
      </c>
      <c r="AB56" s="63"/>
      <c r="AC56" s="63" t="s">
        <v>254</v>
      </c>
      <c r="AD56" s="63"/>
      <c r="AE56" s="63"/>
      <c r="AF56" s="63" t="e">
        <f>VLOOKUP(Table18911[[#This Row],[Information Asset Reference Number16]],livesite,1,FALSE)</f>
        <v>#N/A</v>
      </c>
      <c r="AG56" s="64" t="str">
        <f>MID(Table18911[[#This Row],[CLICK HERE TO GO TO FINAL CONTENT FOR CHECKING / EDITING]],14,FIND(".",Table18911[[#This Row],[CLICK HERE TO GO TO FINAL CONTENT FOR CHECKING / EDITING]])-14)</f>
        <v>Mental Health Minimum Data Set</v>
      </c>
      <c r="AH56" s="64" t="str">
        <f>LEFT(Table18911[[#This Row],[CLICK HERE TO GO TO FINAL CONTENT FOR CHECKING / EDITING]],10)</f>
        <v>IAR0000612</v>
      </c>
      <c r="AI56" s="64" t="str">
        <f>VLOOKUP(Table18911[[#This Row],[Information Asset Reference Number]],ia,1,FALSE)</f>
        <v>IAR0000612</v>
      </c>
      <c r="AJ56" s="64">
        <f>VLOOKUP(Table18911[[#This Row],[Information Asset Reference Number]],ia,7,FALSE)</f>
        <v>37712</v>
      </c>
      <c r="AK56" s="64" t="str">
        <f>VLOOKUP(Table18911[[#This Row],[Information Asset Reference Number]],ia,10,FALSE)</f>
        <v>Mental Health Services Data Set P0283/02</v>
      </c>
      <c r="AL56" s="64" t="str">
        <f>VLOOKUP(Table18911[[#This Row],[Information Asset Reference Number]],ia,11,FALSE)</f>
        <v>Kate Croft ( KACR3 )</v>
      </c>
      <c r="AM56" s="63"/>
      <c r="AN56" s="64" t="b">
        <f>ISERROR(FIND("Direction",Table18911[[#This Row],[Legal basis for the processing]]))</f>
        <v>1</v>
      </c>
      <c r="AO56" s="64" t="b">
        <f>ISERROR(FIND("Act",Table18911[[#This Row],[Legal basis for the processing]]))</f>
        <v>1</v>
      </c>
      <c r="AP56" s="64" t="b">
        <f>ISERROR(FIND("Article",Table18911[[#This Row],[Legal basis for the processing]]))</f>
        <v>1</v>
      </c>
      <c r="AQ56" s="63"/>
      <c r="AR56"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56"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56"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56"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56"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56"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56"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56"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56" s="64">
        <f>COUNTIF(Table18911[[#This Row],[Right to be informed]:[profiling]],"FALSE")</f>
        <v>4</v>
      </c>
      <c r="BA56"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56" s="63"/>
      <c r="BC56" s="63"/>
      <c r="BD56" s="64" t="str">
        <f>Table18911[[#This Row],[Information Asset Title]]</f>
        <v>Mental Health Minimum Data Set</v>
      </c>
      <c r="BE56" s="64" t="s">
        <v>1489</v>
      </c>
      <c r="BF56"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 1, Trevelyan Square, Boar Lane, Leeds LS1 6AE0300 303 5678enquiries@nhsdigital.nhs.ukNHS Digital’s Data Protection Officer is Catherine NICholson who is responsible for ensuring that compliance with data protection legislation and acts as the first point of contact on data protection issues. NHS Digital’s Data Protection Officer can be contacted via enquiries@nhsdigital.nhs.uk.(To be appended to https://digital.nhs.uk/data-and-information/data-collections-and-data-sets/data-sets/mental-health-services-data-set)</v>
      </c>
      <c r="BG56" s="63" t="str">
        <f>IF(Table18911[[#This Row],[Purpose for the processing]]="",Table18911[[#This Row],[Purpose for the processing3]],Table18911[[#This Row],[Purpose for the processing]])</f>
        <v>Processing is necessary for archiving purposes in the public interest, or scientific and historical research purposes or statistical purposes in accordance with Article 89(1)Processing is necessary for the purposes of preventative or occupational medicine, for assessing the working capacity of the employee, medical diagnosis, the provision of health or social care or treatment or management of health or social care systems and services on the basis of Union or Member State law or a contract with a health professional.MHSDS supports a variety of secondary use functions such as:commissioningclinical auditresearchservice planninginspection and regulationmonitoring government policies and legislationlocal and national performance management and benchmarkingnational reporting and analysisThe MHSDS is the data source used for the implementation of Mental Health Currencies and Payment (formerly PbR). As such, the Mental Health Care Clusters, and Mental Health Clustering Tool are implemented through the MHSDS. MHSDS is also planned to be the future source of the Learning Disabilities payment system once requirements are determined.MHSDS statistics are for anyone wanting a comprehensive national picture of the use of specialist mental health, learning disabilities or autism spectrum disorder services in England, including:policy makerscommissionersmental health service usersmembers of the public (https://digital.nhs.uk/data-and-information/data-collections-and-data-sets/data-sets/mental-health-services-data-set)</v>
      </c>
      <c r="BH56" s="63" t="str">
        <f>IF(Table18911[[#This Row],[Legal basis for the processing]]="",Table18911[[#This Row],[Legal basis for the processing4]],Table18911[[#This Row],[Legal basis for the processing]])</f>
        <v>The data collection is the subject of Directions under section 254 of the Health and Social Care Act 2012, from NHSE to NHS Digital: https://www.gov.uk/government/uploads/system/uploads/attachment_data/file/455853/Mental_Health_Services.pdf which will be reviewed prior to publication of the MHSDS v4.0 ISN.NHS Digital have issued a section 259 Date Provision Notice (DPN) under the Act, to notify providers of the requirement to supply data. This is currently published on the NHS Digital Data provision notices web page: https://digital.nhs.uk/about-nhs-digital/corporate-information-and-documents/directions-and-data-provision-notices/data-provision-notices-dpns The DPN will be reviewed as part of this v4.0 proposal and re-issued if necessary.The MHSDS v4.0 information standard will be published as authorised by Section 250 of the Health and Social Care Act 2012 and with due regard for implementation guidance resources.(https://digital.nhs.uk/about-nhs-digital/corporate-information-and-documents/directions-and-data-provision-notices/nhs-england-directions/establishment-of-information-systems-for-nhs-services-mental-health-services-directions-2015Currently unclear what the legal basis is for ‘processing’ as opposed to collection. Under investigation.Directions will be reviewed as part of development and implementation of MHSDS v4.0.)</v>
      </c>
      <c r="BI56" s="64"/>
      <c r="BJ56" s="63" t="str">
        <f>IF(Table18911[[#This Row],[Categories of personal data being processed]]="",Table18911[[#This Row],[Categories of personal data being processed5]],Table18911[[#This Row],[Categories of personal data being processed]])</f>
        <v>Mental health data about about patients.(https://digital.nhs.uk/data-and-information/data-collections-and-data-sets/data-sets/mental-health-services-data-set)</v>
      </c>
      <c r="BK56" s="63"/>
      <c r="BL56"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There is no transfer of data to third countries(To be appended to https://digital.nhs.uk/data-and-information/data-collections-and-data-sets/data-sets/mental-health-services-data-set)</v>
      </c>
      <c r="BM56" s="63"/>
      <c r="BN56" s="63" t="str">
        <f>IF(Table18911[[#This Row],[Recipients or categories of recipients of the personal data.]]="",Table18911[[#This Row],[Recipients or categories of recipients of the personal data.6]],Table18911[[#This Row],[Recipients or categories of recipients of the personal data.]])</f>
        <v>Data is shared with government health organisations: NHS England, Public Health England, DSCROs, and CCGs. Data can potentially be shared with any individual or organisation that requests it, assuming compliance with appropriate information governance checks via the DARS process.(To be appended to https://digital.nhs.uk/data-and-information/data-collections-and-data-sets/data-sets/mental-health-services-data-set)</v>
      </c>
      <c r="BO56"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Personal data is stored in line with NHS Digitals corporate retention categories. For MHSDS, retained data will be reviewed on a 20 yearly basis.(To be appended to https://digital.nhs.uk/data-and-information/data-collections-and-data-sets/data-sets/mental-health-services-data-set)</v>
      </c>
      <c r="BP56" s="64" t="b">
        <f>Table18911[[#This Row],[Right to be informed]]</f>
        <v>1</v>
      </c>
      <c r="BQ56" s="63" t="b">
        <f>Table18911[[#This Row],[Right of access]]</f>
        <v>1</v>
      </c>
      <c r="BR56" s="63" t="b">
        <f>Table18911[[#This Row],[Right to rectification]]</f>
        <v>1</v>
      </c>
      <c r="BS56" s="63" t="b">
        <f>Table18911[[#This Row],[Right to erasure]]</f>
        <v>0</v>
      </c>
      <c r="BT56" s="63" t="b">
        <f>Table18911[[#This Row],[Right to restrict processing]]</f>
        <v>1</v>
      </c>
      <c r="BU56" s="63" t="b">
        <f>Table18911[[#This Row],[Right to data portability]]</f>
        <v>0</v>
      </c>
      <c r="BV56" s="63" t="b">
        <f>Table18911[[#This Row],[Right to object]]</f>
        <v>0</v>
      </c>
      <c r="BW56" s="63" t="b">
        <f>Table18911[[#This Row],[profiling]]</f>
        <v>0</v>
      </c>
      <c r="BX56"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N/A as not collected and processed under consent. Further information on the patient’s right to opt out of further dissemination of their data can be found at: https://digital.nhs.uk/about-nhs-digital/our-work/keeping-patient-data-safe/how-we-look-after-your-health-and-care-information/your-choices-on-information-about-you </v>
      </c>
      <c r="BY56" s="63" t="str">
        <f>IF(Table18911[[#This Row],[The source of the personal data.]]="",Table18911[[#This Row],[The source of the personal data.12]],Table18911[[#This Row],[The source of the personal data.]])</f>
        <v>Data is collected from range of service providers and organisations that provide specialist secondary mental health and/or learning disabilities and/or autism spectrum disorder services (irrespective of funding arrangements) including:NHS Mental Health TrustsNHS Learning Disabilities TrustsNHS Acute TrustsNHS Care Trusts1Independent sector providers offering a service model that includes NHS funded patients1Any qualified provider offering specialist secondary mental health, learning disabilities or autism spectrum disorder servicesCommunity services offering secondary care to children(To be appended to https://digital.nhs.uk/data-and-information/data-collections-and-data-sets/data-sets/mental-health-services-data-set)</v>
      </c>
      <c r="BZ56"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56" s="63"/>
      <c r="CB56" s="63"/>
      <c r="CC56" s="63"/>
      <c r="CD56" s="63"/>
      <c r="CE56" s="63"/>
      <c r="CF56" s="63"/>
      <c r="CG56" s="63"/>
      <c r="CH56" s="63"/>
      <c r="CI56" s="63"/>
      <c r="CJ56" s="63"/>
      <c r="CK56" s="63"/>
      <c r="CL56" s="63"/>
      <c r="CM56" s="63"/>
      <c r="CN56" s="63"/>
      <c r="CO56" s="63"/>
      <c r="CP56" s="63"/>
      <c r="CQ56" s="63"/>
      <c r="CR56" s="63"/>
      <c r="CS56" s="63"/>
      <c r="CT56" s="63"/>
      <c r="CU56" s="63"/>
      <c r="CV56" s="63"/>
      <c r="CW56" s="63"/>
      <c r="CX56" s="63"/>
      <c r="CY56" s="5"/>
      <c r="CZ56" s="28"/>
      <c r="DA56" s="9" t="s">
        <v>1489</v>
      </c>
      <c r="DB56" s="9" t="s">
        <v>1636</v>
      </c>
      <c r="DC56" s="8" t="s">
        <v>134</v>
      </c>
      <c r="DD56" s="8" t="s">
        <v>1627</v>
      </c>
      <c r="DE56" s="8" t="s">
        <v>137</v>
      </c>
      <c r="DG56" s="8" t="s">
        <v>132</v>
      </c>
      <c r="DH56" s="8" t="s">
        <v>489</v>
      </c>
      <c r="DI56" s="8" t="s">
        <v>1922</v>
      </c>
      <c r="DJ56" s="8" t="s">
        <v>1987</v>
      </c>
      <c r="DK56" s="9" t="b">
        <v>1</v>
      </c>
      <c r="DL56" s="9" t="b">
        <v>1</v>
      </c>
      <c r="DM56" s="9" t="b">
        <v>1</v>
      </c>
      <c r="DN56" s="9" t="b">
        <v>0</v>
      </c>
      <c r="DO56" s="9" t="b">
        <v>1</v>
      </c>
      <c r="DP56" s="9" t="b">
        <v>0</v>
      </c>
      <c r="DQ56" s="9" t="b">
        <v>0</v>
      </c>
      <c r="DR56" s="9" t="b">
        <v>0</v>
      </c>
      <c r="DS56" s="8" t="s">
        <v>142</v>
      </c>
      <c r="DT56" s="8" t="s">
        <v>2095</v>
      </c>
      <c r="DU56" s="8" t="s">
        <v>139</v>
      </c>
    </row>
    <row r="57" spans="1:125" s="9" customFormat="1" ht="30" customHeight="1">
      <c r="A57" s="63" t="s">
        <v>2140</v>
      </c>
      <c r="B57" s="63" t="s">
        <v>110</v>
      </c>
      <c r="C57" s="63"/>
      <c r="D57" s="63"/>
      <c r="E57" s="63"/>
      <c r="F57" s="63"/>
      <c r="G57" s="63"/>
      <c r="H57" s="63"/>
      <c r="I57" s="63"/>
      <c r="J57" s="63"/>
      <c r="K57" s="63"/>
      <c r="L57" s="63"/>
      <c r="M57" s="63"/>
      <c r="N57" s="63"/>
      <c r="O57" s="63"/>
      <c r="P57" s="63" t="s">
        <v>111</v>
      </c>
      <c r="Q57" s="63" t="s">
        <v>2141</v>
      </c>
      <c r="R57" s="63" t="s">
        <v>2142</v>
      </c>
      <c r="S57" s="63" t="s">
        <v>2143</v>
      </c>
      <c r="T57" s="63" t="s">
        <v>2144</v>
      </c>
      <c r="U57" s="63" t="s">
        <v>2145</v>
      </c>
      <c r="V57" s="63" t="s">
        <v>2146</v>
      </c>
      <c r="W57" s="63" t="s">
        <v>2147</v>
      </c>
      <c r="X57" s="63" t="s">
        <v>2148</v>
      </c>
      <c r="Y57" s="63" t="s">
        <v>132</v>
      </c>
      <c r="Z57" s="63" t="s">
        <v>132</v>
      </c>
      <c r="AA57" s="63" t="s">
        <v>2149</v>
      </c>
      <c r="AB57" s="63" t="s">
        <v>254</v>
      </c>
      <c r="AC57" s="63" t="s">
        <v>254</v>
      </c>
      <c r="AD57" s="63"/>
      <c r="AE57" s="63"/>
      <c r="AF57" s="63" t="e">
        <f>VLOOKUP(Table18911[[#This Row],[Information Asset Reference Number16]],livesite,1,FALSE)</f>
        <v>#N/A</v>
      </c>
      <c r="AG57" s="64" t="str">
        <f>MID(Table18911[[#This Row],[CLICK HERE TO GO TO FINAL CONTENT FOR CHECKING / EDITING]],14,FIND(".",Table18911[[#This Row],[CLICK HERE TO GO TO FINAL CONTENT FOR CHECKING / EDITING]])-14)</f>
        <v>Social Media Communications</v>
      </c>
      <c r="AH57" s="64" t="str">
        <f>LEFT(Table18911[[#This Row],[CLICK HERE TO GO TO FINAL CONTENT FOR CHECKING / EDITING]],10)</f>
        <v>IAR0000621</v>
      </c>
      <c r="AI57" s="64" t="str">
        <f>VLOOKUP(Table18911[[#This Row],[Information Asset Reference Number]],ia,1,FALSE)</f>
        <v>IAR0000621</v>
      </c>
      <c r="AJ57" s="64">
        <f>VLOOKUP(Table18911[[#This Row],[Information Asset Reference Number]],ia,7,FALSE)</f>
        <v>43208</v>
      </c>
      <c r="AK57" s="64" t="e">
        <f>VLOOKUP(Table18911[[#This Row],[Information Asset Reference Number]],ia,10,FALSE)</f>
        <v>#REF!</v>
      </c>
      <c r="AL57" s="64" t="str">
        <f>VLOOKUP(Table18911[[#This Row],[Information Asset Reference Number]],ia,11,FALSE)</f>
        <v>Freya Grummit</v>
      </c>
      <c r="AM57" s="63"/>
      <c r="AN57" s="64" t="b">
        <f>ISERROR(FIND("Direction",Table18911[[#This Row],[Legal basis for the processing]]))</f>
        <v>1</v>
      </c>
      <c r="AO57" s="64" t="b">
        <f>ISERROR(FIND("Act",Table18911[[#This Row],[Legal basis for the processing]]))</f>
        <v>1</v>
      </c>
      <c r="AP57" s="64" t="b">
        <f>ISERROR(FIND("Article",Table18911[[#This Row],[Legal basis for the processing]]))</f>
        <v>1</v>
      </c>
      <c r="AQ57" s="63"/>
      <c r="AR57"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57"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57"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57"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57"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57"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57"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57"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57" s="64">
        <f>COUNTIF(Table18911[[#This Row],[Right to be informed]:[profiling]],"FALSE")</f>
        <v>7</v>
      </c>
      <c r="BA57"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57" s="63"/>
      <c r="BC57" s="63"/>
      <c r="BD57" s="64" t="str">
        <f>Table18911[[#This Row],[Information Asset Title]]</f>
        <v>Social Media Communications</v>
      </c>
      <c r="BE57" s="64" t="s">
        <v>1492</v>
      </c>
      <c r="BF57"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  is NHS Digital Data Protection Officer  is Catherine Nicholson Contact will be through the NHS Digital Contact Centre and a brief has been provided to the contact centre to facilitate contact with the Data Protection Officer.</v>
      </c>
      <c r="BG57" s="63" t="str">
        <f>IF(Table18911[[#This Row],[Purpose for the processing]]="",Table18911[[#This Row],[Purpose for the processing3]],Table18911[[#This Row],[Purpose for the processing]])</f>
        <v>Direct marketing, NHS Digital promotion and public task</v>
      </c>
      <c r="BH57" s="63" t="str">
        <f>IF(Table18911[[#This Row],[Legal basis for the processing]]="",Table18911[[#This Row],[Legal basis for the processing4]],Table18911[[#This Row],[Legal basis for the processing]])</f>
        <v>Article 6 1a - Consent</v>
      </c>
      <c r="BI57" s="64"/>
      <c r="BJ57" s="63" t="str">
        <f>IF(Table18911[[#This Row],[Categories of personal data being processed]]="",Table18911[[#This Row],[Categories of personal data being processed5]],Table18911[[#This Row],[Categories of personal data being processed]])</f>
        <v>Photographs and videos. Two separate consent froms have been prepared.</v>
      </c>
      <c r="BK57" s="63"/>
      <c r="BL57"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N/A.Images will be kept on NHS Digital computers and secure servers.</v>
      </c>
      <c r="BM57" s="63"/>
      <c r="BN57" s="63" t="str">
        <f>IF(Table18911[[#This Row],[Recipients or categories of recipients of the personal data.]]="",Table18911[[#This Row],[Recipients or categories of recipients of the personal data.6]],Table18911[[#This Row],[Recipients or categories of recipients of the personal data.]])</f>
        <v>The information will be made public to users of social media and this is explicit in the agreements with the individual.</v>
      </c>
      <c r="BO57"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Images and video will be stored and used for six years. </v>
      </c>
      <c r="BP57" s="64" t="b">
        <f>Table18911[[#This Row],[Right to be informed]]</f>
        <v>1</v>
      </c>
      <c r="BQ57" s="63" t="b">
        <f>Table18911[[#This Row],[Right of access]]</f>
        <v>0</v>
      </c>
      <c r="BR57" s="63" t="b">
        <f>Table18911[[#This Row],[Right to rectification]]</f>
        <v>0</v>
      </c>
      <c r="BS57" s="63" t="b">
        <f>Table18911[[#This Row],[Right to erasure]]</f>
        <v>0</v>
      </c>
      <c r="BT57" s="63" t="b">
        <f>Table18911[[#This Row],[Right to restrict processing]]</f>
        <v>0</v>
      </c>
      <c r="BU57" s="63" t="b">
        <f>Table18911[[#This Row],[Right to data portability]]</f>
        <v>0</v>
      </c>
      <c r="BV57" s="63" t="b">
        <f>Table18911[[#This Row],[Right to object]]</f>
        <v>0</v>
      </c>
      <c r="BW57" s="63" t="b">
        <f>Table18911[[#This Row],[profiling]]</f>
        <v>0</v>
      </c>
      <c r="BX57"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Yes</v>
      </c>
      <c r="BY57" s="63" t="str">
        <f>IF(Table18911[[#This Row],[The source of the personal data.]]="",Table18911[[#This Row],[The source of the personal data.12]],Table18911[[#This Row],[The source of the personal data.]])</f>
        <v>This will be from the individual</v>
      </c>
      <c r="BZ57"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57" s="63"/>
      <c r="CB57" s="63"/>
      <c r="CC57" s="63"/>
      <c r="CD57" s="63"/>
      <c r="CE57" s="63"/>
      <c r="CF57" s="63"/>
      <c r="CG57" s="63"/>
      <c r="CH57" s="63"/>
      <c r="CI57" s="63"/>
      <c r="CJ57" s="63"/>
      <c r="CK57" s="63"/>
      <c r="CL57" s="63"/>
      <c r="CM57" s="63"/>
      <c r="CN57" s="63"/>
      <c r="CO57" s="63"/>
      <c r="CP57" s="63"/>
      <c r="CQ57" s="63"/>
      <c r="CR57" s="63"/>
      <c r="CS57" s="63"/>
      <c r="CT57" s="63"/>
      <c r="CU57" s="63"/>
      <c r="CV57" s="63"/>
      <c r="CW57" s="63"/>
      <c r="CX57" s="63"/>
      <c r="CY57" s="5"/>
      <c r="CZ57" s="28"/>
      <c r="DA57" s="9" t="s">
        <v>1492</v>
      </c>
      <c r="DB57" s="9" t="s">
        <v>1637</v>
      </c>
      <c r="DC57" s="8" t="s">
        <v>134</v>
      </c>
      <c r="DD57" s="8" t="s">
        <v>1638</v>
      </c>
      <c r="DE57" s="8" t="s">
        <v>1188</v>
      </c>
      <c r="DG57" s="8" t="s">
        <v>132</v>
      </c>
      <c r="DH57" s="8" t="s">
        <v>139</v>
      </c>
      <c r="DI57" s="8" t="s">
        <v>2150</v>
      </c>
      <c r="DJ57" s="8" t="s">
        <v>2151</v>
      </c>
      <c r="DK57" s="9" t="b">
        <v>1</v>
      </c>
      <c r="DL57" s="9" t="b">
        <v>0</v>
      </c>
      <c r="DM57" s="9" t="b">
        <v>0</v>
      </c>
      <c r="DN57" s="9" t="b">
        <v>0</v>
      </c>
      <c r="DO57" s="9" t="b">
        <v>0</v>
      </c>
      <c r="DP57" s="9" t="b">
        <v>0</v>
      </c>
      <c r="DQ57" s="9" t="b">
        <v>0</v>
      </c>
      <c r="DR57" s="9" t="b">
        <v>0</v>
      </c>
      <c r="DS57" s="8" t="s">
        <v>1191</v>
      </c>
      <c r="DT57" s="8" t="s">
        <v>1245</v>
      </c>
      <c r="DU57" s="8" t="s">
        <v>139</v>
      </c>
    </row>
    <row r="58" spans="1:125" s="9" customFormat="1" ht="30" hidden="1" customHeight="1">
      <c r="A58" s="63" t="s">
        <v>2152</v>
      </c>
      <c r="B58" s="63" t="s">
        <v>110</v>
      </c>
      <c r="C58" s="63"/>
      <c r="D58" s="63"/>
      <c r="E58" s="63"/>
      <c r="F58" s="63"/>
      <c r="G58" s="63"/>
      <c r="H58" s="63"/>
      <c r="I58" s="63"/>
      <c r="J58" s="63"/>
      <c r="K58" s="63"/>
      <c r="L58" s="63"/>
      <c r="M58" s="63"/>
      <c r="N58" s="63"/>
      <c r="O58" s="63" t="s">
        <v>123</v>
      </c>
      <c r="P58" s="63" t="s">
        <v>111</v>
      </c>
      <c r="Q58" s="63" t="s">
        <v>2153</v>
      </c>
      <c r="R58" s="63" t="s">
        <v>2154</v>
      </c>
      <c r="S58" s="63" t="s">
        <v>2155</v>
      </c>
      <c r="T58" s="63" t="s">
        <v>2156</v>
      </c>
      <c r="U58" s="63" t="s">
        <v>2157</v>
      </c>
      <c r="V58" s="63" t="s">
        <v>254</v>
      </c>
      <c r="W58" s="63" t="s">
        <v>2158</v>
      </c>
      <c r="X58" s="63" t="s">
        <v>2159</v>
      </c>
      <c r="Y58" s="63" t="s">
        <v>2160</v>
      </c>
      <c r="Z58" s="63" t="s">
        <v>2161</v>
      </c>
      <c r="AA58" s="63" t="s">
        <v>2162</v>
      </c>
      <c r="AB58" s="63"/>
      <c r="AC58" s="63" t="s">
        <v>2163</v>
      </c>
      <c r="AD58" s="63"/>
      <c r="AE58" s="63"/>
      <c r="AF58" s="63" t="e">
        <f>VLOOKUP(Table18911[[#This Row],[Information Asset Reference Number16]],livesite,1,FALSE)</f>
        <v>#N/A</v>
      </c>
      <c r="AG58" s="64" t="e">
        <f>MID(Table18911[[#This Row],[CLICK HERE TO GO TO FINAL CONTENT FOR CHECKING / EDITING]],14,FIND(".",Table18911[[#This Row],[CLICK HERE TO GO TO FINAL CONTENT FOR CHECKING / EDITING]])-14)</f>
        <v>#VALUE!</v>
      </c>
      <c r="AH58" s="64" t="str">
        <f>LEFT(Table18911[[#This Row],[CLICK HERE TO GO TO FINAL CONTENT FOR CHECKING / EDITING]],10)</f>
        <v>IAR0000625</v>
      </c>
      <c r="AI58" s="64" t="str">
        <f>VLOOKUP(Table18911[[#This Row],[Information Asset Reference Number]],ia,1,FALSE)</f>
        <v>IAR0000625</v>
      </c>
      <c r="AJ58" s="64">
        <f>VLOOKUP(Table18911[[#This Row],[Information Asset Reference Number]],ia,7,FALSE)</f>
        <v>38387</v>
      </c>
      <c r="AK58" s="64" t="str">
        <f>VLOOKUP(Table18911[[#This Row],[Information Asset Reference Number]],ia,10,FALSE)</f>
        <v>Electronic Prescription Service Core P0581/01</v>
      </c>
      <c r="AL58" s="64" t="str">
        <f>VLOOKUP(Table18911[[#This Row],[Information Asset Reference Number]],ia,11,FALSE)</f>
        <v>Ian Lowry ( IALO )</v>
      </c>
      <c r="AM58" s="63"/>
      <c r="AN58" s="64" t="b">
        <f>ISERROR(FIND("Direction",Table18911[[#This Row],[Legal basis for the processing]]))</f>
        <v>1</v>
      </c>
      <c r="AO58" s="64" t="b">
        <f>ISERROR(FIND("Act",Table18911[[#This Row],[Legal basis for the processing]]))</f>
        <v>1</v>
      </c>
      <c r="AP58" s="64" t="b">
        <f>ISERROR(FIND("Article",Table18911[[#This Row],[Legal basis for the processing]]))</f>
        <v>1</v>
      </c>
      <c r="AQ58" s="63"/>
      <c r="AR58"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58"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58"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58"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58"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58"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58"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58"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58" s="64">
        <f>COUNTIF(Table18911[[#This Row],[Right to be informed]:[profiling]],"FALSE")</f>
        <v>3</v>
      </c>
      <c r="BA58"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58" s="63"/>
      <c r="BC58" s="63"/>
      <c r="BD58" s="64" t="e">
        <f>Table18911[[#This Row],[Information Asset Title]]</f>
        <v>#VALUE!</v>
      </c>
      <c r="BE58" s="64" t="s">
        <v>2164</v>
      </c>
      <c r="BF58"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controllers are:PrescribersDispensersNHS BSA NHS England NHS DigitalThese are referenced on NHS England website https://www.nhs.uk/NHSEngland/AboutNHSservices/pharmacists/Pages/eps.aspx</v>
      </c>
      <c r="BG58" s="63" t="str">
        <f>IF(Table18911[[#This Row],[Purpose for the processing]]="",Table18911[[#This Row],[Purpose for the processing3]],Table18911[[#This Row],[Purpose for the processing]])</f>
        <v>The Electronic Prescription Service is a delivery mechanism enabling the transmission of a prescription electronically from a prescribing system through to a dispensing system.The EPS service is used across 2 care settings: Primary Care (primarily GP Practices) and Urgent Care.  A privacy impact assessment for urgent care has also been completed, this can be found in Appendix AThe prescribing system will be securely connected to the NHS Spine through an N3 connection. Only systems with the correct authentication certificates and directory entries can connect.</v>
      </c>
      <c r="BH58" s="63" t="str">
        <f>IF(Table18911[[#This Row],[Legal basis for the processing]]="",Table18911[[#This Row],[Legal basis for the processing4]],Table18911[[#This Row],[Legal basis for the processing]])</f>
        <v>The Electronic prescription service is a Public Task necessary to satisfy directions given to NHS Digital.   The task is intended to save time and money for the NHS.https://digital.nhs.uk/about-nhs-digital/corporate-information-and-documents/directions-and-data-provision-notices/secretary-of-state-directions/spine-services-no-2-2014-direction</v>
      </c>
      <c r="BI58" s="64"/>
      <c r="BJ58" s="63" t="str">
        <f>IF(Table18911[[#This Row],[Categories of personal data being processed]]="",Table18911[[#This Row],[Categories of personal data being processed5]],Table18911[[#This Row],[Categories of personal data being processed]])</f>
        <v>Patient data – individuals that receive NHS prescriptionsHealthcare professionals information (publicly available) that are responsible for prescribing and dispensing NHS prescriptions</v>
      </c>
      <c r="BK58" s="63"/>
      <c r="BL58"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58" s="63"/>
      <c r="BN58" s="63" t="str">
        <f>IF(Table18911[[#This Row],[Recipients or categories of recipients of the personal data.]]="",Table18911[[#This Row],[Recipients or categories of recipients of the personal data.6]],Table18911[[#This Row],[Recipients or categories of recipients of the personal data.]])</f>
        <v>PrescribersDispensersBSANHS EnglandNHS Digital</v>
      </c>
      <c r="BO58"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Data are retained for at least the minimum length of time specified in Records management: NHS code of practice [http://www.dh.gov.uk/en/Publicationsandstatistics/Publications/PublicationsPolicyAndGuidance/DH_4131747]</v>
      </c>
      <c r="BP58" s="64" t="b">
        <f>Table18911[[#This Row],[Right to be informed]]</f>
        <v>1</v>
      </c>
      <c r="BQ58" s="63" t="b">
        <f>Table18911[[#This Row],[Right of access]]</f>
        <v>1</v>
      </c>
      <c r="BR58" s="63" t="b">
        <f>Table18911[[#This Row],[Right to rectification]]</f>
        <v>1</v>
      </c>
      <c r="BS58" s="63" t="b">
        <f>Table18911[[#This Row],[Right to erasure]]</f>
        <v>0</v>
      </c>
      <c r="BT58" s="63" t="b">
        <f>Table18911[[#This Row],[Right to restrict processing]]</f>
        <v>1</v>
      </c>
      <c r="BU58" s="63" t="b">
        <f>Table18911[[#This Row],[Right to data portability]]</f>
        <v>0</v>
      </c>
      <c r="BV58" s="63" t="b">
        <f>Table18911[[#This Row],[Right to object]]</f>
        <v>1</v>
      </c>
      <c r="BW58" s="63" t="b">
        <f>Table18911[[#This Row],[profiling]]</f>
        <v>0</v>
      </c>
      <c r="BX58"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The service is not consent based, so this is not applicable</v>
      </c>
      <c r="BY58" s="63" t="str">
        <f>IF(Table18911[[#This Row],[The source of the personal data.]]="",Table18911[[#This Row],[The source of the personal data.12]],Table18911[[#This Row],[The source of the personal data.]])</f>
        <v>Prescribing systems</v>
      </c>
      <c r="BZ58"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Not applicable</v>
      </c>
      <c r="CA58" s="63"/>
      <c r="CB58" s="63"/>
      <c r="CC58" s="63"/>
      <c r="CD58" s="63"/>
      <c r="CE58" s="63"/>
      <c r="CF58" s="63"/>
      <c r="CG58" s="63"/>
      <c r="CH58" s="63"/>
      <c r="CI58" s="63"/>
      <c r="CJ58" s="63"/>
      <c r="CK58" s="63"/>
      <c r="CL58" s="63"/>
      <c r="CM58" s="63"/>
      <c r="CN58" s="63"/>
      <c r="CO58" s="63"/>
      <c r="CP58" s="63"/>
      <c r="CQ58" s="63"/>
      <c r="CR58" s="63"/>
      <c r="CS58" s="63"/>
      <c r="CT58" s="63"/>
      <c r="CU58" s="63"/>
      <c r="CV58" s="63"/>
      <c r="CW58" s="63"/>
      <c r="CX58" s="63"/>
      <c r="CY58" s="5"/>
      <c r="CZ58" s="26" t="s">
        <v>1889</v>
      </c>
      <c r="DA58" s="9" t="s">
        <v>2164</v>
      </c>
      <c r="DB58" s="6" t="e">
        <v>#VALUE!</v>
      </c>
      <c r="DC58" s="9" t="s">
        <v>2153</v>
      </c>
      <c r="DD58" s="9" t="s">
        <v>2154</v>
      </c>
      <c r="DE58" s="8" t="s">
        <v>137</v>
      </c>
      <c r="DG58" s="9" t="s">
        <v>2156</v>
      </c>
      <c r="DH58" s="8" t="s">
        <v>139</v>
      </c>
      <c r="DI58" s="9" t="s">
        <v>2157</v>
      </c>
      <c r="DJ58" s="8" t="s">
        <v>2165</v>
      </c>
      <c r="DK58" s="9" t="b">
        <v>1</v>
      </c>
      <c r="DL58" s="9" t="b">
        <v>1</v>
      </c>
      <c r="DM58" s="9" t="b">
        <v>1</v>
      </c>
      <c r="DN58" s="9" t="b">
        <v>0</v>
      </c>
      <c r="DO58" s="9" t="b">
        <v>1</v>
      </c>
      <c r="DP58" s="9" t="b">
        <v>0</v>
      </c>
      <c r="DQ58" s="9" t="b">
        <v>1</v>
      </c>
      <c r="DR58" s="9" t="b">
        <v>0</v>
      </c>
      <c r="DS58" s="8" t="s">
        <v>142</v>
      </c>
      <c r="DT58" s="9" t="s">
        <v>2162</v>
      </c>
    </row>
    <row r="59" spans="1:125" s="9" customFormat="1" ht="30" customHeight="1">
      <c r="A59" s="63" t="s">
        <v>2166</v>
      </c>
      <c r="B59" s="63" t="s">
        <v>110</v>
      </c>
      <c r="C59" s="63"/>
      <c r="D59" s="63"/>
      <c r="E59" s="63"/>
      <c r="F59" s="63"/>
      <c r="G59" s="63"/>
      <c r="H59" s="63"/>
      <c r="I59" s="63"/>
      <c r="J59" s="63"/>
      <c r="K59" s="63"/>
      <c r="L59" s="63"/>
      <c r="M59" s="63"/>
      <c r="N59" s="63"/>
      <c r="O59" s="63"/>
      <c r="P59" s="63" t="s">
        <v>111</v>
      </c>
      <c r="Q59" s="63" t="s">
        <v>2167</v>
      </c>
      <c r="R59" s="63" t="s">
        <v>1640</v>
      </c>
      <c r="S59" s="63" t="s">
        <v>2168</v>
      </c>
      <c r="T59" s="63" t="s">
        <v>816</v>
      </c>
      <c r="U59" s="63" t="s">
        <v>2169</v>
      </c>
      <c r="V59" s="63" t="s">
        <v>818</v>
      </c>
      <c r="W59" s="63" t="s">
        <v>2170</v>
      </c>
      <c r="X59" s="63" t="s">
        <v>820</v>
      </c>
      <c r="Y59" s="63" t="s">
        <v>821</v>
      </c>
      <c r="Z59" s="63" t="s">
        <v>2171</v>
      </c>
      <c r="AA59" s="63" t="s">
        <v>2172</v>
      </c>
      <c r="AB59" s="63"/>
      <c r="AC59" s="63" t="s">
        <v>2173</v>
      </c>
      <c r="AD59" s="63"/>
      <c r="AE59" s="63"/>
      <c r="AF59" s="63" t="e">
        <f>VLOOKUP(Table18911[[#This Row],[Information Asset Reference Number16]],livesite,1,FALSE)</f>
        <v>#N/A</v>
      </c>
      <c r="AG59" s="64" t="str">
        <f>MID(Table18911[[#This Row],[CLICK HERE TO GO TO FINAL CONTENT FOR CHECKING / EDITING]],14,FIND(".",Table18911[[#This Row],[CLICK HERE TO GO TO FINAL CONTENT FOR CHECKING / EDITING]])-14)</f>
        <v>SUS+ data</v>
      </c>
      <c r="AH59" s="64" t="str">
        <f>LEFT(Table18911[[#This Row],[CLICK HERE TO GO TO FINAL CONTENT FOR CHECKING / EDITING]],10)</f>
        <v>IAR0000626</v>
      </c>
      <c r="AI59" s="64" t="str">
        <f>VLOOKUP(Table18911[[#This Row],[Information Asset Reference Number]],ia,1,FALSE)</f>
        <v>IAR0000626</v>
      </c>
      <c r="AJ59" s="64">
        <f>VLOOKUP(Table18911[[#This Row],[Information Asset Reference Number]],ia,7,FALSE)</f>
        <v>38808</v>
      </c>
      <c r="AK59" s="64" t="str">
        <f>VLOOKUP(Table18911[[#This Row],[Information Asset Reference Number]],ia,10,FALSE)</f>
        <v>SUS - DDC P0335/08</v>
      </c>
      <c r="AL59" s="64" t="str">
        <f>VLOOKUP(Table18911[[#This Row],[Information Asset Reference Number]],ia,11,FALSE)</f>
        <v>Stuart Richardson ( STRI1 )</v>
      </c>
      <c r="AM59" s="63"/>
      <c r="AN59" s="64" t="b">
        <f>ISERROR(FIND("Direction",Table18911[[#This Row],[Legal basis for the processing]]))</f>
        <v>1</v>
      </c>
      <c r="AO59" s="64" t="b">
        <f>ISERROR(FIND("Act",Table18911[[#This Row],[Legal basis for the processing]]))</f>
        <v>1</v>
      </c>
      <c r="AP59" s="64" t="b">
        <f>ISERROR(FIND("Article",Table18911[[#This Row],[Legal basis for the processing]]))</f>
        <v>1</v>
      </c>
      <c r="AQ59" s="63"/>
      <c r="AR59"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59"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59"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59"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59"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59"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59"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59"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59" s="64">
        <f>COUNTIF(Table18911[[#This Row],[Right to be informed]:[profiling]],"FALSE")</f>
        <v>4</v>
      </c>
      <c r="BA59"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59" s="63"/>
      <c r="BC59" s="63"/>
      <c r="BD59" s="64" t="str">
        <f>Table18911[[#This Row],[Information Asset Title]]</f>
        <v>SUS+ data</v>
      </c>
      <c r="BE59" s="64" t="s">
        <v>1497</v>
      </c>
      <c r="BF59"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Lane, Leeds LS1 6AE0300 303 5678Data Protection Officer is Catherine Nicholson </v>
      </c>
      <c r="BG59" s="63" t="str">
        <f>IF(Table18911[[#This Row],[Purpose for the processing]]="",Table18911[[#This Row],[Purpose for the processing3]],Table18911[[#This Row],[Purpose for the processing]])</f>
        <v>The Secondary Uses Service (SUS+) is the main repository in England for healthcare data required from hospitals and used for reasons other than direct care. Purposes include:Healthcare planning &amp; analysisCommissioning of ServicesSupporting paymentPolicy developmentResearch</v>
      </c>
      <c r="BH59" s="63" t="str">
        <f>IF(Table18911[[#This Row],[Legal basis for the processing]]="",Table18911[[#This Row],[Legal basis for the processing4]],Table18911[[#This Row],[Legal basis for the processing]])</f>
        <v>Section 254 of the Health and Social Care Act enables the Secretary of State to direct the HSCIC (now known as NHS Digital) on matters concerning the provision of health services or adult social care in England. The Secretary of State instructs NHS Digital to put in place systems to collect and analyse information under Spine Directions 2014.Article 6 (1c) – Legal obligation - processing is necessary for compliance with a legal obligation to which the controller is subject.Article 9(2)(h) processing is necessary for the purposes of preventative medicine, for the assessment of the working capacity of the employee, medical diagnosis, the provision of health or social care or treatment or the management of health and social care systems and services.</v>
      </c>
      <c r="BI59" s="64"/>
      <c r="BJ59" s="63" t="str">
        <f>IF(Table18911[[#This Row],[Categories of personal data being processed]]="",Table18911[[#This Row],[Categories of personal data being processed5]],Table18911[[#This Row],[Categories of personal data being processed]])</f>
        <v xml:space="preserve">Health data </v>
      </c>
      <c r="BK59" s="63"/>
      <c r="BL59"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M59" s="63"/>
      <c r="BN59" s="63" t="str">
        <f>IF(Table18911[[#This Row],[Recipients or categories of recipients of the personal data.]]="",Table18911[[#This Row],[Recipients or categories of recipients of the personal data.6]],Table18911[[#This Row],[Recipients or categories of recipients of the personal data.]])</f>
        <v>Providers, commissioners, national health organisations, GPs.SUS+ data is also used as the source for  Hospital Episode Statistics and the Migrant Workers data set</v>
      </c>
      <c r="BO59"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NHS Digital Data Retention Policy followed; a maximum of 20 years.</v>
      </c>
      <c r="BP59" s="64" t="b">
        <f>Table18911[[#This Row],[Right to be informed]]</f>
        <v>1</v>
      </c>
      <c r="BQ59" s="63" t="b">
        <f>Table18911[[#This Row],[Right of access]]</f>
        <v>1</v>
      </c>
      <c r="BR59" s="63" t="b">
        <f>Table18911[[#This Row],[Right to rectification]]</f>
        <v>1</v>
      </c>
      <c r="BS59" s="63" t="b">
        <f>Table18911[[#This Row],[Right to erasure]]</f>
        <v>0</v>
      </c>
      <c r="BT59" s="63" t="b">
        <f>Table18911[[#This Row],[Right to restrict processing]]</f>
        <v>1</v>
      </c>
      <c r="BU59" s="63" t="b">
        <f>Table18911[[#This Row],[Right to data portability]]</f>
        <v>0</v>
      </c>
      <c r="BV59" s="63" t="b">
        <f>Table18911[[#This Row],[Right to object]]</f>
        <v>0</v>
      </c>
      <c r="BW59" s="63" t="b">
        <f>Table18911[[#This Row],[profiling]]</f>
        <v>0</v>
      </c>
      <c r="BX59"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59" s="63" t="str">
        <f>IF(Table18911[[#This Row],[The source of the personal data.]]="",Table18911[[#This Row],[The source of the personal data.12]],Table18911[[#This Row],[The source of the personal data.]])</f>
        <v>Data received as ‘Commissioning Data Sets’ from NHS and independent sector providers of NHS-funded care in England</v>
      </c>
      <c r="BZ59"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 xml:space="preserve">None </v>
      </c>
      <c r="CA59" s="63"/>
      <c r="CB59" s="63"/>
      <c r="CC59" s="63"/>
      <c r="CD59" s="63"/>
      <c r="CE59" s="63"/>
      <c r="CF59" s="63"/>
      <c r="CG59" s="63"/>
      <c r="CH59" s="63"/>
      <c r="CI59" s="63"/>
      <c r="CJ59" s="63"/>
      <c r="CK59" s="63"/>
      <c r="CL59" s="63"/>
      <c r="CM59" s="63"/>
      <c r="CN59" s="63"/>
      <c r="CO59" s="63"/>
      <c r="CP59" s="63"/>
      <c r="CQ59" s="63"/>
      <c r="CR59" s="63"/>
      <c r="CS59" s="63"/>
      <c r="CT59" s="63"/>
      <c r="CU59" s="63"/>
      <c r="CV59" s="63"/>
      <c r="CW59" s="63"/>
      <c r="CX59" s="63"/>
      <c r="CY59" s="5"/>
      <c r="CZ59" s="28"/>
      <c r="DA59" s="9" t="s">
        <v>1497</v>
      </c>
      <c r="DB59" s="9" t="s">
        <v>1639</v>
      </c>
      <c r="DC59" s="8" t="s">
        <v>134</v>
      </c>
      <c r="DD59" s="9" t="s">
        <v>1640</v>
      </c>
      <c r="DE59" s="8" t="s">
        <v>137</v>
      </c>
      <c r="DG59" s="8" t="s">
        <v>132</v>
      </c>
      <c r="DH59" s="8" t="s">
        <v>139</v>
      </c>
      <c r="DI59" s="8" t="s">
        <v>1922</v>
      </c>
      <c r="DJ59" s="8" t="s">
        <v>2174</v>
      </c>
      <c r="DK59" s="9" t="b">
        <v>1</v>
      </c>
      <c r="DL59" s="9" t="b">
        <v>1</v>
      </c>
      <c r="DM59" s="9" t="b">
        <v>1</v>
      </c>
      <c r="DN59" s="9" t="b">
        <v>0</v>
      </c>
      <c r="DO59" s="9" t="b">
        <v>1</v>
      </c>
      <c r="DP59" s="9" t="b">
        <v>0</v>
      </c>
      <c r="DQ59" s="9" t="b">
        <v>0</v>
      </c>
      <c r="DR59" s="9" t="b">
        <v>0</v>
      </c>
      <c r="DS59" s="8" t="s">
        <v>142</v>
      </c>
      <c r="DT59" s="7" t="s">
        <v>1482</v>
      </c>
      <c r="DU59" s="8" t="s">
        <v>139</v>
      </c>
    </row>
    <row r="60" spans="1:125" s="9" customFormat="1" ht="30" customHeight="1">
      <c r="A60" s="63" t="s">
        <v>2175</v>
      </c>
      <c r="B60" s="63" t="s">
        <v>110</v>
      </c>
      <c r="C60" s="63"/>
      <c r="D60" s="63"/>
      <c r="E60" s="63"/>
      <c r="F60" s="63"/>
      <c r="G60" s="63"/>
      <c r="H60" s="63"/>
      <c r="I60" s="63"/>
      <c r="J60" s="63"/>
      <c r="K60" s="63"/>
      <c r="L60" s="63"/>
      <c r="M60" s="63"/>
      <c r="N60" s="63"/>
      <c r="O60" s="63"/>
      <c r="P60" s="63" t="s">
        <v>111</v>
      </c>
      <c r="Q60" s="63" t="s">
        <v>289</v>
      </c>
      <c r="R60" s="63" t="s">
        <v>1643</v>
      </c>
      <c r="S60" s="63" t="s">
        <v>308</v>
      </c>
      <c r="T60" s="63" t="s">
        <v>2176</v>
      </c>
      <c r="U60" s="63" t="s">
        <v>2177</v>
      </c>
      <c r="V60" s="63" t="s">
        <v>225</v>
      </c>
      <c r="W60" s="63" t="s">
        <v>2178</v>
      </c>
      <c r="X60" s="63" t="s">
        <v>295</v>
      </c>
      <c r="Y60" s="63" t="s">
        <v>225</v>
      </c>
      <c r="Z60" s="63" t="s">
        <v>276</v>
      </c>
      <c r="AA60" s="63" t="s">
        <v>2179</v>
      </c>
      <c r="AB60" s="63"/>
      <c r="AC60" s="63" t="s">
        <v>297</v>
      </c>
      <c r="AD60" s="63"/>
      <c r="AE60" s="63"/>
      <c r="AF60" s="63" t="e">
        <f>VLOOKUP(Table18911[[#This Row],[Information Asset Reference Number16]],livesite,1,FALSE)</f>
        <v>#N/A</v>
      </c>
      <c r="AG60" s="64" t="str">
        <f>MID(Table18911[[#This Row],[CLICK HERE TO GO TO FINAL CONTENT FOR CHECKING / EDITING]],14,FIND(".",Table18911[[#This Row],[CLICK HERE TO GO TO FINAL CONTENT FOR CHECKING / EDITING]])-14)</f>
        <v xml:space="preserve">Indicator Previewer Transparancy Cheklist </v>
      </c>
      <c r="AH60" s="64" t="str">
        <f>LEFT(Table18911[[#This Row],[CLICK HERE TO GO TO FINAL CONTENT FOR CHECKING / EDITING]],10)</f>
        <v>IAR0000641</v>
      </c>
      <c r="AI60" s="64" t="str">
        <f>VLOOKUP(Table18911[[#This Row],[Information Asset Reference Number]],ia,1,FALSE)</f>
        <v>IAR0000641</v>
      </c>
      <c r="AJ60" s="64">
        <f>VLOOKUP(Table18911[[#This Row],[Information Asset Reference Number]],ia,7,FALSE)</f>
        <v>40269</v>
      </c>
      <c r="AK60" s="64" t="str">
        <f>VLOOKUP(Table18911[[#This Row],[Information Asset Reference Number]],ia,10,FALSE)</f>
        <v>Directly Commissioned Indicators P0273/01</v>
      </c>
      <c r="AL60" s="64" t="str">
        <f>VLOOKUP(Table18911[[#This Row],[Information Asset Reference Number]],ia,11,FALSE)</f>
        <v>Chris Dew ( CHDE3 )</v>
      </c>
      <c r="AM60" s="63"/>
      <c r="AN60" s="64" t="b">
        <f>ISERROR(FIND("Direction",Table18911[[#This Row],[Legal basis for the processing]]))</f>
        <v>1</v>
      </c>
      <c r="AO60" s="64" t="b">
        <f>ISERROR(FIND("Act",Table18911[[#This Row],[Legal basis for the processing]]))</f>
        <v>1</v>
      </c>
      <c r="AP60" s="64" t="b">
        <f>ISERROR(FIND("Article",Table18911[[#This Row],[Legal basis for the processing]]))</f>
        <v>1</v>
      </c>
      <c r="AQ60" s="63"/>
      <c r="AR60"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60"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60"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60"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60"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60"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60"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60"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60" s="64">
        <f>COUNTIF(Table18911[[#This Row],[Right to be informed]:[profiling]],"FALSE")</f>
        <v>4</v>
      </c>
      <c r="BA60"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60" s="63"/>
      <c r="BC60" s="63"/>
      <c r="BD60" s="64" t="str">
        <f>Table18911[[#This Row],[Information Asset Title]]</f>
        <v xml:space="preserve">Indicator Previewer Transparancy Cheklist </v>
      </c>
      <c r="BE60" s="64" t="s">
        <v>1502</v>
      </c>
      <c r="BF60"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Catherine Nicholson, NHS DIgital1 Trevelyan Square, Boar Lane, Leeds, LS1 6AE</v>
      </c>
      <c r="BG60" s="63" t="str">
        <f>IF(Table18911[[#This Row],[Purpose for the processing]]="",Table18911[[#This Row],[Purpose for the processing3]],Table18911[[#This Row],[Purpose for the processing]])</f>
        <v xml:space="preserve">To enable users to access the previewer system. </v>
      </c>
      <c r="BH60" s="63" t="str">
        <f>IF(Table18911[[#This Row],[Legal basis for the processing]]="",Table18911[[#This Row],[Legal basis for the processing4]],Table18911[[#This Row],[Legal basis for the processing]])</f>
        <v xml:space="preserve">Commencement Order </v>
      </c>
      <c r="BI60" s="64"/>
      <c r="BJ60" s="63" t="str">
        <f>IF(Table18911[[#This Row],[Categories of personal data being processed]]="",Table18911[[#This Row],[Categories of personal data being processed5]],Table18911[[#This Row],[Categories of personal data being processed]])</f>
        <v>Email address</v>
      </c>
      <c r="BK60" s="63"/>
      <c r="BL60"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60" s="63"/>
      <c r="BN60" s="63" t="str">
        <f>IF(Table18911[[#This Row],[Recipients or categories of recipients of the personal data.]]="",Table18911[[#This Row],[Recipients or categories of recipients of the personal data.6]],Table18911[[#This Row],[Recipients or categories of recipients of the personal data.]])</f>
        <v>This is an externally-hosted website enabling health organisations to preview their indicator values prior to publication to improve quality. Health organisations only get access to their own information and this is controlled via secure log in using organisational email address, verified by senior colleague</v>
      </c>
      <c r="BO60"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Reviewed annually.</v>
      </c>
      <c r="BP60" s="64" t="b">
        <f>Table18911[[#This Row],[Right to be informed]]</f>
        <v>1</v>
      </c>
      <c r="BQ60" s="63" t="b">
        <f>Table18911[[#This Row],[Right of access]]</f>
        <v>1</v>
      </c>
      <c r="BR60" s="63" t="b">
        <f>Table18911[[#This Row],[Right to rectification]]</f>
        <v>1</v>
      </c>
      <c r="BS60" s="63" t="b">
        <f>Table18911[[#This Row],[Right to erasure]]</f>
        <v>0</v>
      </c>
      <c r="BT60" s="63" t="b">
        <f>Table18911[[#This Row],[Right to restrict processing]]</f>
        <v>1</v>
      </c>
      <c r="BU60" s="63" t="b">
        <f>Table18911[[#This Row],[Right to data portability]]</f>
        <v>0</v>
      </c>
      <c r="BV60" s="63" t="b">
        <f>Table18911[[#This Row],[Right to object]]</f>
        <v>0</v>
      </c>
      <c r="BW60" s="63" t="b">
        <f>Table18911[[#This Row],[profiling]]</f>
        <v>0</v>
      </c>
      <c r="BX60"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60" s="63" t="str">
        <f>IF(Table18911[[#This Row],[The source of the personal data.]]="",Table18911[[#This Row],[The source of the personal data.12]],Table18911[[#This Row],[The source of the personal data.]])</f>
        <v>Users provide their organisational email address which is verified by senior colleague</v>
      </c>
      <c r="BZ60"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(Red Team to provide standard info)</v>
      </c>
      <c r="CA60" s="63"/>
      <c r="CB60" s="63"/>
      <c r="CC60" s="63"/>
      <c r="CD60" s="63"/>
      <c r="CE60" s="63"/>
      <c r="CF60" s="63"/>
      <c r="CG60" s="63"/>
      <c r="CH60" s="63"/>
      <c r="CI60" s="63"/>
      <c r="CJ60" s="63"/>
      <c r="CK60" s="63"/>
      <c r="CL60" s="63"/>
      <c r="CM60" s="63"/>
      <c r="CN60" s="63"/>
      <c r="CO60" s="63"/>
      <c r="CP60" s="63"/>
      <c r="CQ60" s="63"/>
      <c r="CR60" s="63"/>
      <c r="CS60" s="63"/>
      <c r="CT60" s="63"/>
      <c r="CU60" s="63"/>
      <c r="CV60" s="63"/>
      <c r="CW60" s="63"/>
      <c r="CX60" s="63"/>
      <c r="CY60" s="5"/>
      <c r="CZ60" s="28"/>
      <c r="DA60" s="9" t="s">
        <v>1502</v>
      </c>
      <c r="DB60" s="9" t="s">
        <v>1642</v>
      </c>
      <c r="DC60" s="8" t="s">
        <v>134</v>
      </c>
      <c r="DD60" s="9" t="s">
        <v>1643</v>
      </c>
      <c r="DE60" s="8" t="s">
        <v>1279</v>
      </c>
      <c r="DG60" s="8" t="s">
        <v>139</v>
      </c>
      <c r="DH60" s="8" t="s">
        <v>139</v>
      </c>
      <c r="DI60" s="8" t="s">
        <v>143</v>
      </c>
      <c r="DJ60" s="8" t="s">
        <v>2180</v>
      </c>
      <c r="DK60" s="9" t="b">
        <v>1</v>
      </c>
      <c r="DL60" s="9" t="b">
        <v>1</v>
      </c>
      <c r="DM60" s="9" t="b">
        <v>1</v>
      </c>
      <c r="DN60" s="9" t="b">
        <v>0</v>
      </c>
      <c r="DO60" s="9" t="b">
        <v>1</v>
      </c>
      <c r="DP60" s="9" t="b">
        <v>0</v>
      </c>
      <c r="DQ60" s="9" t="b">
        <v>0</v>
      </c>
      <c r="DR60" s="9" t="b">
        <v>0</v>
      </c>
      <c r="DS60" s="8" t="s">
        <v>142</v>
      </c>
      <c r="DT60" s="8" t="s">
        <v>1245</v>
      </c>
      <c r="DU60" s="8" t="s">
        <v>139</v>
      </c>
    </row>
    <row r="61" spans="1:125" s="9" customFormat="1" ht="30" customHeight="1">
      <c r="A61" s="63" t="s">
        <v>2181</v>
      </c>
      <c r="B61" s="63" t="s">
        <v>110</v>
      </c>
      <c r="C61" s="63" t="s">
        <v>221</v>
      </c>
      <c r="D61" s="63" t="s">
        <v>1646</v>
      </c>
      <c r="E61" s="63" t="s">
        <v>223</v>
      </c>
      <c r="F61" s="63"/>
      <c r="G61" s="63" t="s">
        <v>2182</v>
      </c>
      <c r="H61" s="63" t="s">
        <v>254</v>
      </c>
      <c r="I61" s="63" t="s">
        <v>2183</v>
      </c>
      <c r="J61" s="63" t="s">
        <v>741</v>
      </c>
      <c r="K61" s="63" t="s">
        <v>439</v>
      </c>
      <c r="L61" s="63" t="s">
        <v>2184</v>
      </c>
      <c r="M61" s="63"/>
      <c r="N61" s="63" t="s">
        <v>439</v>
      </c>
      <c r="O61" s="63" t="s">
        <v>254</v>
      </c>
      <c r="P61" s="63" t="s">
        <v>111</v>
      </c>
      <c r="Q61" s="63"/>
      <c r="R61" s="63"/>
      <c r="S61" s="63"/>
      <c r="T61" s="63"/>
      <c r="U61" s="63"/>
      <c r="V61" s="63"/>
      <c r="W61" s="63"/>
      <c r="X61" s="63"/>
      <c r="Y61" s="63"/>
      <c r="Z61" s="63"/>
      <c r="AA61" s="63"/>
      <c r="AB61" s="63"/>
      <c r="AC61" s="63"/>
      <c r="AD61" s="63"/>
      <c r="AE61" s="63"/>
      <c r="AF61" s="63" t="e">
        <f>VLOOKUP(Table18911[[#This Row],[Information Asset Reference Number16]],livesite,1,FALSE)</f>
        <v>#N/A</v>
      </c>
      <c r="AG61" s="64" t="str">
        <f>MID(Table18911[[#This Row],[CLICK HERE TO GO TO FINAL CONTENT FOR CHECKING / EDITING]],14,FIND(".",Table18911[[#This Row],[CLICK HERE TO GO TO FINAL CONTENT FOR CHECKING / EDITING]])-14)</f>
        <v>RS Online</v>
      </c>
      <c r="AH61" s="64" t="str">
        <f>LEFT(Table18911[[#This Row],[CLICK HERE TO GO TO FINAL CONTENT FOR CHECKING / EDITING]],10)</f>
        <v>IAR0000651</v>
      </c>
      <c r="AI61" s="64" t="str">
        <f>VLOOKUP(Table18911[[#This Row],[Information Asset Reference Number]],ia,1,FALSE)</f>
        <v>IAR0000651</v>
      </c>
      <c r="AJ61" s="64">
        <f>VLOOKUP(Table18911[[#This Row],[Information Asset Reference Number]],ia,7,FALSE)</f>
        <v>42461</v>
      </c>
      <c r="AK61" s="64" t="str">
        <f>VLOOKUP(Table18911[[#This Row],[Information Asset Reference Number]],ia,10,FALSE)</f>
        <v>Data Access Request Service (DARS) P0449/02</v>
      </c>
      <c r="AL61" s="64" t="str">
        <f>VLOOKUP(Table18911[[#This Row],[Information Asset Reference Number]],ia,11,FALSE)</f>
        <v>Gaynor Dalton ( GADA2 )</v>
      </c>
      <c r="AM61" s="63"/>
      <c r="AN61" s="64" t="b">
        <f>ISERROR(FIND("Direction",Table18911[[#This Row],[Legal basis for the processing]]))</f>
        <v>1</v>
      </c>
      <c r="AO61" s="64" t="b">
        <f>ISERROR(FIND("Act",Table18911[[#This Row],[Legal basis for the processing]]))</f>
        <v>0</v>
      </c>
      <c r="AP61" s="64" t="b">
        <f>ISERROR(FIND("Article",Table18911[[#This Row],[Legal basis for the processing]]))</f>
        <v>0</v>
      </c>
      <c r="AQ61" s="63"/>
      <c r="AR61"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61"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61"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61"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61"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61"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61"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61"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61" s="64">
        <f>COUNTIF(Table18911[[#This Row],[Right to be informed]:[profiling]],"FALSE")</f>
        <v>4</v>
      </c>
      <c r="BA61"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61" s="63"/>
      <c r="BC61" s="63"/>
      <c r="BD61" s="64" t="str">
        <f>Table18911[[#This Row],[Information Asset Title]]</f>
        <v>RS Online</v>
      </c>
      <c r="BE61" s="64" t="s">
        <v>1507</v>
      </c>
      <c r="BF61"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61" s="63" t="str">
        <f>IF(Table18911[[#This Row],[Purpose for the processing]]="",Table18911[[#This Row],[Purpose for the processing3]],Table18911[[#This Row],[Purpose for the processing]])</f>
        <v xml:space="preserve">To respond/liaise with customers making applications to access NHS Digital’s data sets. </v>
      </c>
      <c r="BH61" s="63" t="str">
        <f>IF(Table18911[[#This Row],[Legal basis for the processing]]="",Table18911[[#This Row],[Legal basis for the processing4]],Table18911[[#This Row],[Legal basis for the processing]])</f>
        <v>Health and Social Care Act (2012) – Schedule 18, part 10 (1)Processing is necessary for the performance of a task carried out in the public interest or in the exercise of official authority vested in the controller (GDPR Article 6(1)(e))</v>
      </c>
      <c r="BI61" s="64"/>
      <c r="BJ61" s="63">
        <f>IF(Table18911[[#This Row],[Categories of personal data being processed]]="",Table18911[[#This Row],[Categories of personal data being processed5]],Table18911[[#This Row],[Categories of personal data being processed]])</f>
        <v>0</v>
      </c>
      <c r="BK61" s="63"/>
      <c r="BL61"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61" s="63"/>
      <c r="BN61" s="63" t="str">
        <f>IF(Table18911[[#This Row],[Recipients or categories of recipients of the personal data.]]="",Table18911[[#This Row],[Recipients or categories of recipients of the personal data.6]],Table18911[[#This Row],[Recipients or categories of recipients of the personal data.]])</f>
        <v>Personal data is shared/disclosed as follows:User name is displayed in DARS Online as on of the systems authenticated via SSO, user actions are audited.</v>
      </c>
      <c r="BO61"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DARS Online is an interface to MS Dynamcis CRM, where data are stored. Quoting from the transparency checklist for CRM (IAR0000487): “This is still Work in ProgressWe have had a meeting with Paul Harris, Records Manager. It was agreed that the CC would need to put a schedule/document together on enquiry types and the retention for each subject/category type.This Options Paper will require Director level for sign off – 1st draft due for review by GDPR team end of Feb 2018”</v>
      </c>
      <c r="BP61" s="64" t="b">
        <f>Table18911[[#This Row],[Right to be informed]]</f>
        <v>1</v>
      </c>
      <c r="BQ61" s="63" t="b">
        <f>Table18911[[#This Row],[Right of access]]</f>
        <v>1</v>
      </c>
      <c r="BR61" s="63" t="b">
        <f>Table18911[[#This Row],[Right to rectification]]</f>
        <v>0</v>
      </c>
      <c r="BS61" s="63" t="b">
        <f>Table18911[[#This Row],[Right to erasure]]</f>
        <v>0</v>
      </c>
      <c r="BT61" s="63" t="b">
        <f>Table18911[[#This Row],[Right to restrict processing]]</f>
        <v>1</v>
      </c>
      <c r="BU61" s="63" t="b">
        <f>Table18911[[#This Row],[Right to data portability]]</f>
        <v>0</v>
      </c>
      <c r="BV61" s="63" t="b">
        <f>Table18911[[#This Row],[Right to object]]</f>
        <v>1</v>
      </c>
      <c r="BW61" s="63" t="b">
        <f>Table18911[[#This Row],[profiling]]</f>
        <v>0</v>
      </c>
      <c r="BX61"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N/A </v>
      </c>
      <c r="BY61" s="63">
        <f>IF(Table18911[[#This Row],[The source of the personal data.]]="",Table18911[[#This Row],[The source of the personal data.12]],Table18911[[#This Row],[The source of the personal data.]])</f>
        <v>0</v>
      </c>
      <c r="BZ61"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61" s="63"/>
      <c r="CB61" s="63"/>
      <c r="CC61" s="63"/>
      <c r="CD61" s="63"/>
      <c r="CE61" s="63"/>
      <c r="CF61" s="63"/>
      <c r="CG61" s="63"/>
      <c r="CH61" s="63"/>
      <c r="CI61" s="63"/>
      <c r="CJ61" s="63"/>
      <c r="CK61" s="63"/>
      <c r="CL61" s="63"/>
      <c r="CM61" s="63"/>
      <c r="CN61" s="63"/>
      <c r="CO61" s="63"/>
      <c r="CP61" s="63"/>
      <c r="CQ61" s="63"/>
      <c r="CR61" s="63"/>
      <c r="CS61" s="63"/>
      <c r="CT61" s="63"/>
      <c r="CU61" s="63"/>
      <c r="CV61" s="63"/>
      <c r="CW61" s="63"/>
      <c r="CX61" s="63"/>
      <c r="CY61" s="5"/>
      <c r="CZ61" s="28"/>
      <c r="DA61" s="9" t="s">
        <v>1507</v>
      </c>
      <c r="DB61" s="9" t="s">
        <v>2185</v>
      </c>
      <c r="DC61" s="8" t="s">
        <v>134</v>
      </c>
      <c r="DD61" s="9" t="s">
        <v>1646</v>
      </c>
      <c r="DE61" s="7" t="s">
        <v>1647</v>
      </c>
      <c r="DG61" s="8" t="s">
        <v>139</v>
      </c>
      <c r="DH61" s="8" t="s">
        <v>139</v>
      </c>
      <c r="DI61" s="8" t="s">
        <v>139</v>
      </c>
      <c r="DJ61" s="8" t="s">
        <v>2165</v>
      </c>
      <c r="DK61" s="9" t="b">
        <v>1</v>
      </c>
      <c r="DL61" s="9" t="b">
        <v>1</v>
      </c>
      <c r="DM61" s="9" t="b">
        <v>0</v>
      </c>
      <c r="DN61" s="9" t="b">
        <v>0</v>
      </c>
      <c r="DO61" s="9" t="b">
        <v>1</v>
      </c>
      <c r="DP61" s="9" t="b">
        <v>0</v>
      </c>
      <c r="DQ61" s="9" t="b">
        <v>1</v>
      </c>
      <c r="DR61" s="9" t="b">
        <v>0</v>
      </c>
      <c r="DS61" s="8" t="s">
        <v>142</v>
      </c>
      <c r="DT61" s="8" t="s">
        <v>616</v>
      </c>
      <c r="DU61" s="8" t="s">
        <v>139</v>
      </c>
    </row>
    <row r="62" spans="1:125" s="9" customFormat="1" ht="30" customHeight="1">
      <c r="A62" s="63" t="s">
        <v>2186</v>
      </c>
      <c r="B62" s="63"/>
      <c r="C62" s="63" t="s">
        <v>1700</v>
      </c>
      <c r="D62" s="63" t="s">
        <v>2187</v>
      </c>
      <c r="E62" s="63"/>
      <c r="F62" s="63" t="s">
        <v>2188</v>
      </c>
      <c r="G62" s="63" t="s">
        <v>2189</v>
      </c>
      <c r="H62" s="63" t="s">
        <v>2190</v>
      </c>
      <c r="I62" s="63" t="s">
        <v>2191</v>
      </c>
      <c r="J62" s="63" t="s">
        <v>2192</v>
      </c>
      <c r="K62" s="63" t="s">
        <v>2193</v>
      </c>
      <c r="L62" s="63" t="s">
        <v>2194</v>
      </c>
      <c r="M62" s="63" t="s">
        <v>2195</v>
      </c>
      <c r="N62" s="63" t="s">
        <v>2196</v>
      </c>
      <c r="O62" s="63" t="s">
        <v>2196</v>
      </c>
      <c r="P62" s="63"/>
      <c r="Q62" s="63"/>
      <c r="R62" s="63"/>
      <c r="S62" s="63"/>
      <c r="T62" s="63"/>
      <c r="U62" s="63"/>
      <c r="V62" s="63"/>
      <c r="W62" s="63"/>
      <c r="X62" s="63"/>
      <c r="Y62" s="63"/>
      <c r="Z62" s="63"/>
      <c r="AA62" s="63"/>
      <c r="AB62" s="63"/>
      <c r="AC62" s="63"/>
      <c r="AD62" s="63"/>
      <c r="AE62" s="63"/>
      <c r="AF62" s="63" t="e">
        <f>VLOOKUP(Table18911[[#This Row],[Information Asset Reference Number16]],livesite,1,FALSE)</f>
        <v>#N/A</v>
      </c>
      <c r="AG62" s="64" t="str">
        <f>MID(Table18911[[#This Row],[CLICK HERE TO GO TO FINAL CONTENT FOR CHECKING / EDITING]],14,FIND(".",Table18911[[#This Row],[CLICK HERE TO GO TO FINAL CONTENT FOR CHECKING / EDITING]])-14)</f>
        <v>NHS Digital Kahootz Workspaces</v>
      </c>
      <c r="AH62" s="64" t="str">
        <f>LEFT(Table18911[[#This Row],[CLICK HERE TO GO TO FINAL CONTENT FOR CHECKING / EDITING]],10)</f>
        <v>IAR0000653</v>
      </c>
      <c r="AI62" s="64" t="str">
        <f>VLOOKUP(Table18911[[#This Row],[Information Asset Reference Number]],ia,1,FALSE)</f>
        <v>IAR0000653</v>
      </c>
      <c r="AJ62" s="64">
        <f>VLOOKUP(Table18911[[#This Row],[Information Asset Reference Number]],ia,7,FALSE)</f>
        <v>42705</v>
      </c>
      <c r="AK62" s="64" t="str">
        <f>VLOOKUP(Table18911[[#This Row],[Information Asset Reference Number]],ia,10,FALSE)</f>
        <v>Terminology and Classifications Delivery Service P0548/13</v>
      </c>
      <c r="AL62" s="64" t="str">
        <f>VLOOKUP(Table18911[[#This Row],[Information Asset Reference Number]],ia,11,FALSE)</f>
        <v>Lynn Bracewell ( LYBR )</v>
      </c>
      <c r="AM62" s="63"/>
      <c r="AN62" s="64" t="b">
        <f>ISERROR(FIND("Direction",Table18911[[#This Row],[Legal basis for the processing]]))</f>
        <v>1</v>
      </c>
      <c r="AO62" s="64" t="b">
        <f>ISERROR(FIND("Act",Table18911[[#This Row],[Legal basis for the processing]]))</f>
        <v>1</v>
      </c>
      <c r="AP62" s="64" t="b">
        <f>ISERROR(FIND("Article",Table18911[[#This Row],[Legal basis for the processing]]))</f>
        <v>1</v>
      </c>
      <c r="AQ62" s="63"/>
      <c r="AR62"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62"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62"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62"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62"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62"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62"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62"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62" s="64">
        <f>COUNTIF(Table18911[[#This Row],[Right to be informed]:[profiling]],"FALSE")</f>
        <v>8</v>
      </c>
      <c r="BA62"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62" s="63"/>
      <c r="BC62" s="63"/>
      <c r="BD62" s="64" t="str">
        <f>Table18911[[#This Row],[Information Asset Title]]</f>
        <v>NHS Digital Kahootz Workspaces</v>
      </c>
      <c r="BE62" s="64" t="s">
        <v>1512</v>
      </c>
      <c r="BF62"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RetrievalStorageUse</v>
      </c>
      <c r="BG62" s="63" t="str">
        <f>IF(Table18911[[#This Row],[Purpose for the processing]]="",Table18911[[#This Row],[Purpose for the processing3]],Table18911[[#This Row],[Purpose for the processing]])</f>
        <v>Processing is necessary for the performance of a task carried out in the public interest or in the exercise of official authority vested in the controller</v>
      </c>
      <c r="BH62" s="63">
        <f>IF(Table18911[[#This Row],[Legal basis for the processing]]="",Table18911[[#This Row],[Legal basis for the processing4]],Table18911[[#This Row],[Legal basis for the processing]])</f>
        <v>0</v>
      </c>
      <c r="BI62" s="64"/>
      <c r="BJ62" s="63" t="str">
        <f>IF(Table18911[[#This Row],[Categories of personal data being processed]]="",Table18911[[#This Row],[Categories of personal data being processed5]],Table18911[[#This Row],[Categories of personal data being processed]])</f>
        <v>NHS Digital staff</v>
      </c>
      <c r="BK62" s="63"/>
      <c r="BL62"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Until such time as the subject requests that it be deleted and/or in the case of approved clinical coding trainers and auditors, until such time as the subject ceases to be an approved trainer or auditor.</v>
      </c>
      <c r="BM62" s="63"/>
      <c r="BN62" s="63" t="str">
        <f>IF(Table18911[[#This Row],[Recipients or categories of recipients of the personal data.]]="",Table18911[[#This Row],[Recipients or categories of recipients of the personal data.6]],Table18911[[#This Row],[Recipients or categories of recipients of the personal data.]])</f>
        <v>No transfer to third countries</v>
      </c>
      <c r="BO62"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The subject has the right to view their details, request any changes or request erasure. All requests should be submitted via information.standards@nhs.net </v>
      </c>
      <c r="BP62" s="64" t="b">
        <f>Table18911[[#This Row],[Right to be informed]]</f>
        <v>0</v>
      </c>
      <c r="BQ62" s="63" t="b">
        <f>Table18911[[#This Row],[Right of access]]</f>
        <v>0</v>
      </c>
      <c r="BR62" s="63" t="b">
        <f>Table18911[[#This Row],[Right to rectification]]</f>
        <v>0</v>
      </c>
      <c r="BS62" s="63" t="b">
        <f>Table18911[[#This Row],[Right to erasure]]</f>
        <v>0</v>
      </c>
      <c r="BT62" s="63" t="b">
        <f>Table18911[[#This Row],[Right to restrict processing]]</f>
        <v>0</v>
      </c>
      <c r="BU62" s="63" t="b">
        <f>Table18911[[#This Row],[Right to data portability]]</f>
        <v>0</v>
      </c>
      <c r="BV62" s="63" t="b">
        <f>Table18911[[#This Row],[Right to object]]</f>
        <v>0</v>
      </c>
      <c r="BW62" s="63" t="b">
        <f>Table18911[[#This Row],[profiling]]</f>
        <v>0</v>
      </c>
      <c r="BX62"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The subject has the right to lodge a complaint with the Information Commissioner</v>
      </c>
      <c r="BY62" s="63" t="str">
        <f>IF(Table18911[[#This Row],[The source of the personal data.]]="",Table18911[[#This Row],[The source of the personal data.12]],Table18911[[#This Row],[The source of the personal data.]])</f>
        <v>In the case of the personal details of approved clinical coding trainers and auditors, it is necessary for personal details to be held by NHS Digital, in order for us to carry out our duties in relation to the accreditation of trainers and auditors.</v>
      </c>
      <c r="BZ62"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 automated decision-making is performed using the data.</v>
      </c>
      <c r="CA62" s="63"/>
      <c r="CB62" s="63"/>
      <c r="CC62" s="63"/>
      <c r="CD62" s="63"/>
      <c r="CE62" s="63"/>
      <c r="CF62" s="63"/>
      <c r="CG62" s="63"/>
      <c r="CH62" s="63"/>
      <c r="CI62" s="63"/>
      <c r="CJ62" s="63"/>
      <c r="CK62" s="63"/>
      <c r="CL62" s="63"/>
      <c r="CM62" s="63"/>
      <c r="CN62" s="63"/>
      <c r="CO62" s="63"/>
      <c r="CP62" s="63"/>
      <c r="CQ62" s="63"/>
      <c r="CR62" s="63"/>
      <c r="CS62" s="63"/>
      <c r="CT62" s="63"/>
      <c r="CU62" s="63"/>
      <c r="CV62" s="63"/>
      <c r="CW62" s="63"/>
      <c r="CX62" s="63"/>
      <c r="CY62" s="5"/>
      <c r="CZ62" s="28"/>
      <c r="DA62" s="9" t="s">
        <v>1512</v>
      </c>
      <c r="DB62" s="9" t="s">
        <v>1649</v>
      </c>
      <c r="DC62" s="8" t="s">
        <v>134</v>
      </c>
      <c r="DD62" s="7" t="s">
        <v>1650</v>
      </c>
      <c r="DE62" s="7" t="s">
        <v>1647</v>
      </c>
      <c r="DG62" s="8" t="s">
        <v>139</v>
      </c>
      <c r="DH62" s="8" t="s">
        <v>139</v>
      </c>
      <c r="DI62" s="8" t="s">
        <v>143</v>
      </c>
      <c r="DJ62" s="8" t="s">
        <v>2180</v>
      </c>
      <c r="DK62" s="9" t="b">
        <v>0</v>
      </c>
      <c r="DL62" s="9" t="b">
        <v>0</v>
      </c>
      <c r="DM62" s="9" t="b">
        <v>0</v>
      </c>
      <c r="DN62" s="9" t="b">
        <v>0</v>
      </c>
      <c r="DO62" s="9" t="b">
        <v>0</v>
      </c>
      <c r="DP62" s="9" t="b">
        <v>0</v>
      </c>
      <c r="DQ62" s="9" t="b">
        <v>0</v>
      </c>
      <c r="DR62" s="9" t="b">
        <v>0</v>
      </c>
      <c r="DS62" s="8" t="s">
        <v>142</v>
      </c>
      <c r="DT62" s="8" t="s">
        <v>1245</v>
      </c>
      <c r="DU62" s="8" t="s">
        <v>139</v>
      </c>
    </row>
    <row r="63" spans="1:125" s="9" customFormat="1" ht="30" customHeight="1">
      <c r="A63" s="63" t="s">
        <v>2197</v>
      </c>
      <c r="B63" s="63"/>
      <c r="C63" s="63" t="s">
        <v>1700</v>
      </c>
      <c r="D63" s="63" t="s">
        <v>2187</v>
      </c>
      <c r="E63" s="63"/>
      <c r="F63" s="63" t="s">
        <v>2188</v>
      </c>
      <c r="G63" s="63" t="s">
        <v>2189</v>
      </c>
      <c r="H63" s="63" t="s">
        <v>2190</v>
      </c>
      <c r="I63" s="63" t="s">
        <v>2191</v>
      </c>
      <c r="J63" s="63" t="s">
        <v>2192</v>
      </c>
      <c r="K63" s="63" t="s">
        <v>2193</v>
      </c>
      <c r="L63" s="63" t="s">
        <v>2194</v>
      </c>
      <c r="M63" s="63" t="s">
        <v>2195</v>
      </c>
      <c r="N63" s="63" t="s">
        <v>2196</v>
      </c>
      <c r="O63" s="63" t="s">
        <v>2196</v>
      </c>
      <c r="P63" s="63"/>
      <c r="Q63" s="63"/>
      <c r="R63" s="63"/>
      <c r="S63" s="63"/>
      <c r="T63" s="63"/>
      <c r="U63" s="63"/>
      <c r="V63" s="63"/>
      <c r="W63" s="63"/>
      <c r="X63" s="63"/>
      <c r="Y63" s="63"/>
      <c r="Z63" s="63"/>
      <c r="AA63" s="63"/>
      <c r="AB63" s="63"/>
      <c r="AC63" s="63"/>
      <c r="AD63" s="63"/>
      <c r="AE63" s="63"/>
      <c r="AF63" s="63" t="e">
        <f>VLOOKUP(Table18911[[#This Row],[Information Asset Reference Number16]],livesite,1,FALSE)</f>
        <v>#N/A</v>
      </c>
      <c r="AG63" s="64" t="str">
        <f>MID(Table18911[[#This Row],[CLICK HERE TO GO TO FINAL CONTENT FOR CHECKING / EDITING]],14,FIND(".",Table18911[[#This Row],[CLICK HERE TO GO TO FINAL CONTENT FOR CHECKING / EDITING]])-14)</f>
        <v>Data Dictionary For Care DD4C</v>
      </c>
      <c r="AH63" s="64" t="str">
        <f>LEFT(Table18911[[#This Row],[CLICK HERE TO GO TO FINAL CONTENT FOR CHECKING / EDITING]],10)</f>
        <v>IAR0000654</v>
      </c>
      <c r="AI63" s="64" t="str">
        <f>VLOOKUP(Table18911[[#This Row],[Information Asset Reference Number]],ia,1,FALSE)</f>
        <v>IAR0000654</v>
      </c>
      <c r="AJ63" s="64">
        <f>VLOOKUP(Table18911[[#This Row],[Information Asset Reference Number]],ia,7,FALSE)</f>
        <v>42736</v>
      </c>
      <c r="AK63" s="64" t="str">
        <f>VLOOKUP(Table18911[[#This Row],[Information Asset Reference Number]],ia,10,FALSE)</f>
        <v>Terminology and Classifications Delivery Service P0548/13</v>
      </c>
      <c r="AL63" s="64" t="str">
        <f>VLOOKUP(Table18911[[#This Row],[Information Asset Reference Number]],ia,11,FALSE)</f>
        <v>Lynn Bracewell ( LYBR )</v>
      </c>
      <c r="AM63" s="63"/>
      <c r="AN63" s="64" t="b">
        <f>ISERROR(FIND("Direction",Table18911[[#This Row],[Legal basis for the processing]]))</f>
        <v>1</v>
      </c>
      <c r="AO63" s="64" t="b">
        <f>ISERROR(FIND("Act",Table18911[[#This Row],[Legal basis for the processing]]))</f>
        <v>1</v>
      </c>
      <c r="AP63" s="64" t="b">
        <f>ISERROR(FIND("Article",Table18911[[#This Row],[Legal basis for the processing]]))</f>
        <v>1</v>
      </c>
      <c r="AQ63" s="63"/>
      <c r="AR63"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63"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63"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63"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63"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63"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63"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63"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63" s="64">
        <f>COUNTIF(Table18911[[#This Row],[Right to be informed]:[profiling]],"FALSE")</f>
        <v>8</v>
      </c>
      <c r="BA63"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63" s="63"/>
      <c r="BC63" s="63"/>
      <c r="BD63" s="64" t="str">
        <f>Table18911[[#This Row],[Information Asset Title]]</f>
        <v>Data Dictionary For Care DD4C</v>
      </c>
      <c r="BE63" s="64" t="s">
        <v>1517</v>
      </c>
      <c r="BF63"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RetrievalStorageUse</v>
      </c>
      <c r="BG63" s="63" t="str">
        <f>IF(Table18911[[#This Row],[Purpose for the processing]]="",Table18911[[#This Row],[Purpose for the processing3]],Table18911[[#This Row],[Purpose for the processing]])</f>
        <v>Processing is necessary for the performance of a task carried out in the public interest or in the exercise of official authority vested in the controller</v>
      </c>
      <c r="BH63" s="63">
        <f>IF(Table18911[[#This Row],[Legal basis for the processing]]="",Table18911[[#This Row],[Legal basis for the processing4]],Table18911[[#This Row],[Legal basis for the processing]])</f>
        <v>0</v>
      </c>
      <c r="BI63" s="64"/>
      <c r="BJ63" s="63" t="str">
        <f>IF(Table18911[[#This Row],[Categories of personal data being processed]]="",Table18911[[#This Row],[Categories of personal data being processed5]],Table18911[[#This Row],[Categories of personal data being processed]])</f>
        <v>NHS Digital staff</v>
      </c>
      <c r="BK63" s="63"/>
      <c r="BL63"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Until such time as the subject requests that it be deleted and/or in the case of approved clinical coding trainers and auditors, until such time as the subject ceases to be an approved trainer or auditor.</v>
      </c>
      <c r="BM63" s="63"/>
      <c r="BN63" s="63" t="str">
        <f>IF(Table18911[[#This Row],[Recipients or categories of recipients of the personal data.]]="",Table18911[[#This Row],[Recipients or categories of recipients of the personal data.6]],Table18911[[#This Row],[Recipients or categories of recipients of the personal data.]])</f>
        <v>No transfer to third countries</v>
      </c>
      <c r="BO63"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The subject has the right to view their details, request any changes or request erasure. All requests should be submitted via information.standards@nhs.net </v>
      </c>
      <c r="BP63" s="64" t="b">
        <f>Table18911[[#This Row],[Right to be informed]]</f>
        <v>0</v>
      </c>
      <c r="BQ63" s="63" t="b">
        <f>Table18911[[#This Row],[Right of access]]</f>
        <v>0</v>
      </c>
      <c r="BR63" s="63" t="b">
        <f>Table18911[[#This Row],[Right to rectification]]</f>
        <v>0</v>
      </c>
      <c r="BS63" s="63" t="b">
        <f>Table18911[[#This Row],[Right to erasure]]</f>
        <v>0</v>
      </c>
      <c r="BT63" s="63" t="b">
        <f>Table18911[[#This Row],[Right to restrict processing]]</f>
        <v>0</v>
      </c>
      <c r="BU63" s="63" t="b">
        <f>Table18911[[#This Row],[Right to data portability]]</f>
        <v>0</v>
      </c>
      <c r="BV63" s="63" t="b">
        <f>Table18911[[#This Row],[Right to object]]</f>
        <v>0</v>
      </c>
      <c r="BW63" s="63" t="b">
        <f>Table18911[[#This Row],[profiling]]</f>
        <v>0</v>
      </c>
      <c r="BX63"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The subject has the right to lodge a complaint with the Information Commissioner</v>
      </c>
      <c r="BY63" s="63" t="str">
        <f>IF(Table18911[[#This Row],[The source of the personal data.]]="",Table18911[[#This Row],[The source of the personal data.12]],Table18911[[#This Row],[The source of the personal data.]])</f>
        <v>In the case of the personal details of approved clinical coding trainers and auditors, it is necessary for personal details to be held by NHS Digital, in order for us to carry out our duties in relation to the accreditation of trainers and auditors.</v>
      </c>
      <c r="BZ63"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 automated decision-making is performed using the data.</v>
      </c>
      <c r="CA63" s="63"/>
      <c r="CB63" s="63"/>
      <c r="CC63" s="63"/>
      <c r="CD63" s="63"/>
      <c r="CE63" s="63"/>
      <c r="CF63" s="63"/>
      <c r="CG63" s="63"/>
      <c r="CH63" s="63"/>
      <c r="CI63" s="63"/>
      <c r="CJ63" s="63"/>
      <c r="CK63" s="63"/>
      <c r="CL63" s="63"/>
      <c r="CM63" s="63"/>
      <c r="CN63" s="63"/>
      <c r="CO63" s="63"/>
      <c r="CP63" s="63"/>
      <c r="CQ63" s="63"/>
      <c r="CR63" s="63"/>
      <c r="CS63" s="63"/>
      <c r="CT63" s="63"/>
      <c r="CU63" s="63"/>
      <c r="CV63" s="63"/>
      <c r="CW63" s="63"/>
      <c r="CX63" s="63"/>
      <c r="CY63" s="5"/>
      <c r="CZ63" s="28"/>
      <c r="DA63" s="9" t="s">
        <v>1517</v>
      </c>
      <c r="DB63" s="9" t="s">
        <v>1652</v>
      </c>
      <c r="DC63" s="8" t="s">
        <v>134</v>
      </c>
      <c r="DD63" s="7" t="s">
        <v>1650</v>
      </c>
      <c r="DE63" s="7" t="s">
        <v>1647</v>
      </c>
      <c r="DG63" s="8" t="s">
        <v>139</v>
      </c>
      <c r="DH63" s="8" t="s">
        <v>139</v>
      </c>
      <c r="DI63" s="8" t="s">
        <v>143</v>
      </c>
      <c r="DJ63" s="8" t="s">
        <v>2180</v>
      </c>
      <c r="DK63" s="9" t="b">
        <v>0</v>
      </c>
      <c r="DL63" s="9" t="b">
        <v>0</v>
      </c>
      <c r="DM63" s="9" t="b">
        <v>0</v>
      </c>
      <c r="DN63" s="9" t="b">
        <v>0</v>
      </c>
      <c r="DO63" s="9" t="b">
        <v>0</v>
      </c>
      <c r="DP63" s="9" t="b">
        <v>0</v>
      </c>
      <c r="DQ63" s="9" t="b">
        <v>0</v>
      </c>
      <c r="DR63" s="9" t="b">
        <v>0</v>
      </c>
      <c r="DS63" s="8" t="s">
        <v>142</v>
      </c>
      <c r="DT63" s="8" t="s">
        <v>1245</v>
      </c>
      <c r="DU63" s="8" t="s">
        <v>139</v>
      </c>
    </row>
    <row r="64" spans="1:125" s="9" customFormat="1" ht="30" customHeight="1">
      <c r="A64" s="63" t="s">
        <v>2198</v>
      </c>
      <c r="B64" s="63"/>
      <c r="C64" s="63" t="s">
        <v>1700</v>
      </c>
      <c r="D64" s="63" t="s">
        <v>2187</v>
      </c>
      <c r="E64" s="63"/>
      <c r="F64" s="63" t="s">
        <v>2188</v>
      </c>
      <c r="G64" s="63" t="s">
        <v>2189</v>
      </c>
      <c r="H64" s="63" t="s">
        <v>2190</v>
      </c>
      <c r="I64" s="63" t="s">
        <v>2191</v>
      </c>
      <c r="J64" s="63" t="s">
        <v>2192</v>
      </c>
      <c r="K64" s="63" t="s">
        <v>2193</v>
      </c>
      <c r="L64" s="63" t="s">
        <v>2194</v>
      </c>
      <c r="M64" s="63" t="s">
        <v>2195</v>
      </c>
      <c r="N64" s="63" t="s">
        <v>2196</v>
      </c>
      <c r="O64" s="63" t="s">
        <v>2196</v>
      </c>
      <c r="P64" s="63"/>
      <c r="Q64" s="63"/>
      <c r="R64" s="63"/>
      <c r="S64" s="63"/>
      <c r="T64" s="63"/>
      <c r="U64" s="63"/>
      <c r="V64" s="63"/>
      <c r="W64" s="63"/>
      <c r="X64" s="63"/>
      <c r="Y64" s="63"/>
      <c r="Z64" s="63"/>
      <c r="AA64" s="63"/>
      <c r="AB64" s="63"/>
      <c r="AC64" s="63"/>
      <c r="AD64" s="63"/>
      <c r="AE64" s="63"/>
      <c r="AF64" s="63" t="e">
        <f>VLOOKUP(Table18911[[#This Row],[Information Asset Reference Number16]],livesite,1,FALSE)</f>
        <v>#N/A</v>
      </c>
      <c r="AG64" s="64" t="str">
        <f>MID(Table18911[[#This Row],[CLICK HERE TO GO TO FINAL CONTENT FOR CHECKING / EDITING]],14,FIND(".",Table18911[[#This Row],[CLICK HERE TO GO TO FINAL CONTENT FOR CHECKING / EDITING]])-14)</f>
        <v>Request Submission Portal RSP for Terminology and Classifications</v>
      </c>
      <c r="AH64" s="64" t="str">
        <f>LEFT(Table18911[[#This Row],[CLICK HERE TO GO TO FINAL CONTENT FOR CHECKING / EDITING]],10)</f>
        <v>IAR0000655</v>
      </c>
      <c r="AI64" s="64" t="str">
        <f>VLOOKUP(Table18911[[#This Row],[Information Asset Reference Number]],ia,1,FALSE)</f>
        <v>IAR0000655</v>
      </c>
      <c r="AJ64" s="64">
        <f>VLOOKUP(Table18911[[#This Row],[Information Asset Reference Number]],ia,7,FALSE)</f>
        <v>42826</v>
      </c>
      <c r="AK64" s="64" t="str">
        <f>VLOOKUP(Table18911[[#This Row],[Information Asset Reference Number]],ia,10,FALSE)</f>
        <v>Terminology and Classifications Delivery Service P0548/13</v>
      </c>
      <c r="AL64" s="64" t="str">
        <f>VLOOKUP(Table18911[[#This Row],[Information Asset Reference Number]],ia,11,FALSE)</f>
        <v>Lynn Bracewell ( LYBR )</v>
      </c>
      <c r="AM64" s="63"/>
      <c r="AN64" s="64" t="b">
        <f>ISERROR(FIND("Direction",Table18911[[#This Row],[Legal basis for the processing]]))</f>
        <v>1</v>
      </c>
      <c r="AO64" s="64" t="b">
        <f>ISERROR(FIND("Act",Table18911[[#This Row],[Legal basis for the processing]]))</f>
        <v>1</v>
      </c>
      <c r="AP64" s="64" t="b">
        <f>ISERROR(FIND("Article",Table18911[[#This Row],[Legal basis for the processing]]))</f>
        <v>1</v>
      </c>
      <c r="AQ64" s="63"/>
      <c r="AR64"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64"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64"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64"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64"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64"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64"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64"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64" s="64">
        <f>COUNTIF(Table18911[[#This Row],[Right to be informed]:[profiling]],"FALSE")</f>
        <v>8</v>
      </c>
      <c r="BA64"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64" s="63"/>
      <c r="BC64" s="63"/>
      <c r="BD64" s="64" t="str">
        <f>Table18911[[#This Row],[Information Asset Title]]</f>
        <v>Request Submission Portal RSP for Terminology and Classifications</v>
      </c>
      <c r="BE64" s="64" t="s">
        <v>1520</v>
      </c>
      <c r="BF64"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RetrievalStorageUse</v>
      </c>
      <c r="BG64" s="63" t="str">
        <f>IF(Table18911[[#This Row],[Purpose for the processing]]="",Table18911[[#This Row],[Purpose for the processing3]],Table18911[[#This Row],[Purpose for the processing]])</f>
        <v>Processing is necessary for the performance of a task carried out in the public interest or in the exercise of official authority vested in the controller</v>
      </c>
      <c r="BH64" s="63">
        <f>IF(Table18911[[#This Row],[Legal basis for the processing]]="",Table18911[[#This Row],[Legal basis for the processing4]],Table18911[[#This Row],[Legal basis for the processing]])</f>
        <v>0</v>
      </c>
      <c r="BI64" s="64"/>
      <c r="BJ64" s="63" t="str">
        <f>IF(Table18911[[#This Row],[Categories of personal data being processed]]="",Table18911[[#This Row],[Categories of personal data being processed5]],Table18911[[#This Row],[Categories of personal data being processed]])</f>
        <v>NHS Digital staff</v>
      </c>
      <c r="BK64" s="63"/>
      <c r="BL64"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Until such time as the subject requests that it be deleted and/or in the case of approved clinical coding trainers and auditors, until such time as the subject ceases to be an approved trainer or auditor.</v>
      </c>
      <c r="BM64" s="63"/>
      <c r="BN64" s="63" t="str">
        <f>IF(Table18911[[#This Row],[Recipients or categories of recipients of the personal data.]]="",Table18911[[#This Row],[Recipients or categories of recipients of the personal data.6]],Table18911[[#This Row],[Recipients or categories of recipients of the personal data.]])</f>
        <v>No transfer to third countries</v>
      </c>
      <c r="BO64"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The subject has the right to view their details, request any changes or request erasure. All requests should be submitted via information.standards@nhs.net </v>
      </c>
      <c r="BP64" s="64" t="b">
        <f>Table18911[[#This Row],[Right to be informed]]</f>
        <v>0</v>
      </c>
      <c r="BQ64" s="63" t="b">
        <f>Table18911[[#This Row],[Right of access]]</f>
        <v>0</v>
      </c>
      <c r="BR64" s="63" t="b">
        <f>Table18911[[#This Row],[Right to rectification]]</f>
        <v>0</v>
      </c>
      <c r="BS64" s="63" t="b">
        <f>Table18911[[#This Row],[Right to erasure]]</f>
        <v>0</v>
      </c>
      <c r="BT64" s="63" t="b">
        <f>Table18911[[#This Row],[Right to restrict processing]]</f>
        <v>0</v>
      </c>
      <c r="BU64" s="63" t="b">
        <f>Table18911[[#This Row],[Right to data portability]]</f>
        <v>0</v>
      </c>
      <c r="BV64" s="63" t="b">
        <f>Table18911[[#This Row],[Right to object]]</f>
        <v>0</v>
      </c>
      <c r="BW64" s="63" t="b">
        <f>Table18911[[#This Row],[profiling]]</f>
        <v>0</v>
      </c>
      <c r="BX64"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The subject has the right to lodge a complaint with the Information Commissioner</v>
      </c>
      <c r="BY64" s="63" t="str">
        <f>IF(Table18911[[#This Row],[The source of the personal data.]]="",Table18911[[#This Row],[The source of the personal data.12]],Table18911[[#This Row],[The source of the personal data.]])</f>
        <v>In the case of the personal details of approved clinical coding trainers and auditors, it is necessary for personal details to be held by NHS Digital, in order for us to carry out our duties in relation to the accreditation of trainers and auditors.</v>
      </c>
      <c r="BZ64"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 automated decision-making is performed using the data.</v>
      </c>
      <c r="CA64" s="63"/>
      <c r="CB64" s="63"/>
      <c r="CC64" s="63"/>
      <c r="CD64" s="63"/>
      <c r="CE64" s="63"/>
      <c r="CF64" s="63"/>
      <c r="CG64" s="63"/>
      <c r="CH64" s="63"/>
      <c r="CI64" s="63"/>
      <c r="CJ64" s="63"/>
      <c r="CK64" s="63"/>
      <c r="CL64" s="63"/>
      <c r="CM64" s="63"/>
      <c r="CN64" s="63"/>
      <c r="CO64" s="63"/>
      <c r="CP64" s="63"/>
      <c r="CQ64" s="63"/>
      <c r="CR64" s="63"/>
      <c r="CS64" s="63"/>
      <c r="CT64" s="63"/>
      <c r="CU64" s="63"/>
      <c r="CV64" s="63"/>
      <c r="CW64" s="63"/>
      <c r="CX64" s="63"/>
      <c r="CY64" s="5"/>
      <c r="CZ64" s="28"/>
      <c r="DA64" s="9" t="s">
        <v>1520</v>
      </c>
      <c r="DB64" s="9" t="s">
        <v>1653</v>
      </c>
      <c r="DC64" s="8" t="s">
        <v>134</v>
      </c>
      <c r="DD64" s="7" t="s">
        <v>1650</v>
      </c>
      <c r="DE64" s="7" t="s">
        <v>1647</v>
      </c>
      <c r="DG64" s="8" t="s">
        <v>139</v>
      </c>
      <c r="DH64" s="8" t="s">
        <v>139</v>
      </c>
      <c r="DI64" s="8" t="s">
        <v>143</v>
      </c>
      <c r="DJ64" s="8" t="s">
        <v>2180</v>
      </c>
      <c r="DK64" s="9" t="b">
        <v>0</v>
      </c>
      <c r="DL64" s="9" t="b">
        <v>0</v>
      </c>
      <c r="DM64" s="9" t="b">
        <v>0</v>
      </c>
      <c r="DN64" s="9" t="b">
        <v>0</v>
      </c>
      <c r="DO64" s="9" t="b">
        <v>0</v>
      </c>
      <c r="DP64" s="9" t="b">
        <v>0</v>
      </c>
      <c r="DQ64" s="9" t="b">
        <v>0</v>
      </c>
      <c r="DR64" s="9" t="b">
        <v>0</v>
      </c>
      <c r="DS64" s="8" t="s">
        <v>142</v>
      </c>
      <c r="DT64" s="8" t="s">
        <v>1245</v>
      </c>
      <c r="DU64" s="8" t="s">
        <v>139</v>
      </c>
    </row>
    <row r="65" spans="1:125" s="9" customFormat="1" ht="30" hidden="1" customHeight="1">
      <c r="A65" s="63" t="s">
        <v>2199</v>
      </c>
      <c r="B65" s="63" t="s">
        <v>110</v>
      </c>
      <c r="C65" s="63"/>
      <c r="D65" s="63"/>
      <c r="E65" s="63"/>
      <c r="F65" s="63"/>
      <c r="G65" s="63"/>
      <c r="H65" s="63"/>
      <c r="I65" s="63"/>
      <c r="J65" s="63"/>
      <c r="K65" s="63"/>
      <c r="L65" s="63"/>
      <c r="M65" s="63"/>
      <c r="N65" s="63"/>
      <c r="O65" s="63"/>
      <c r="P65" s="63" t="s">
        <v>111</v>
      </c>
      <c r="Q65" s="63" t="s">
        <v>2200</v>
      </c>
      <c r="R65" s="63" t="s">
        <v>1751</v>
      </c>
      <c r="S65" s="63" t="s">
        <v>2201</v>
      </c>
      <c r="T65" s="63" t="s">
        <v>2202</v>
      </c>
      <c r="U65" s="63" t="s">
        <v>2203</v>
      </c>
      <c r="V65" s="63" t="s">
        <v>117</v>
      </c>
      <c r="W65" s="63" t="s">
        <v>480</v>
      </c>
      <c r="X65" s="63" t="s">
        <v>2204</v>
      </c>
      <c r="Y65" s="63" t="s">
        <v>2205</v>
      </c>
      <c r="Z65" s="63" t="s">
        <v>2206</v>
      </c>
      <c r="AA65" s="63" t="s">
        <v>2207</v>
      </c>
      <c r="AB65" s="63"/>
      <c r="AC65" s="63" t="s">
        <v>2208</v>
      </c>
      <c r="AD65" s="63"/>
      <c r="AE65" s="63"/>
      <c r="AF65" s="63" t="e">
        <f>VLOOKUP(Table18911[[#This Row],[Information Asset Reference Number16]],livesite,1,FALSE)</f>
        <v>#N/A</v>
      </c>
      <c r="AG65" s="64" t="str">
        <f>MID(Table18911[[#This Row],[CLICK HERE TO GO TO FINAL CONTENT FOR CHECKING / EDITING]],14,FIND(".",Table18911[[#This Row],[CLICK HERE TO GO TO FINAL CONTENT FOR CHECKING / EDITING]])-14)</f>
        <v>NHS Pathways Training Database  v0</v>
      </c>
      <c r="AH65" s="64" t="str">
        <f>LEFT(Table18911[[#This Row],[CLICK HERE TO GO TO FINAL CONTENT FOR CHECKING / EDITING]],10)</f>
        <v>IAR0000656</v>
      </c>
      <c r="AI65" s="64" t="str">
        <f>VLOOKUP(Table18911[[#This Row],[Information Asset Reference Number]],ia,1,FALSE)</f>
        <v>IAR0000656</v>
      </c>
      <c r="AJ65" s="64">
        <f>VLOOKUP(Table18911[[#This Row],[Information Asset Reference Number]],ia,7,FALSE)</f>
        <v>43215</v>
      </c>
      <c r="AK65" s="64" t="str">
        <f>VLOOKUP(Table18911[[#This Row],[Information Asset Reference Number]],ia,10,FALSE)</f>
        <v>Pathways Core Product - 111-999-OOHs P0029/13</v>
      </c>
      <c r="AL65" s="64" t="str">
        <f>VLOOKUP(Table18911[[#This Row],[Information Asset Reference Number]],ia,11,FALSE)</f>
        <v>Mandy Williams ( MAWI5 )</v>
      </c>
      <c r="AM65" s="63"/>
      <c r="AN65" s="64" t="b">
        <f>ISERROR(FIND("Direction",Table18911[[#This Row],[Legal basis for the processing]]))</f>
        <v>1</v>
      </c>
      <c r="AO65" s="64" t="b">
        <f>ISERROR(FIND("Act",Table18911[[#This Row],[Legal basis for the processing]]))</f>
        <v>1</v>
      </c>
      <c r="AP65" s="64" t="b">
        <f>ISERROR(FIND("Article",Table18911[[#This Row],[Legal basis for the processing]]))</f>
        <v>1</v>
      </c>
      <c r="AQ65" s="63"/>
      <c r="AR65"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65"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65"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65"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65"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65"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65"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65"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65" s="64">
        <f>COUNTIF(Table18911[[#This Row],[Right to be informed]:[profiling]],"FALSE")</f>
        <v>4</v>
      </c>
      <c r="BA65"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65" s="63"/>
      <c r="BC65" s="63"/>
      <c r="BD65" s="64" t="str">
        <f>Table18911[[#This Row],[Information Asset Title]]</f>
        <v>NHS Pathways Training Database  v0</v>
      </c>
      <c r="BE65" s="64" t="s">
        <v>2209</v>
      </c>
      <c r="BF65"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is the Joint Data Controller (along with 111 / 999 telephony providers)1 Trevelyan SquareBoar LaneLeeds LS1 6AECatherine Nicholson is the Data Protection Officer</v>
      </c>
      <c r="BG65" s="63" t="str">
        <f>IF(Table18911[[#This Row],[Purpose for the processing]]="",Table18911[[#This Row],[Purpose for the processing3]],Table18911[[#This Row],[Purpose for the processing]])</f>
        <v>Processing is necessary for the performance of a task carried out in the public interest or in the exercise of official authority vested in the controller.</v>
      </c>
      <c r="BH65" s="63" t="str">
        <f>IF(Table18911[[#This Row],[Legal basis for the processing]]="",Table18911[[#This Row],[Legal basis for the processing4]],Table18911[[#This Row],[Legal basis for the processing]])</f>
        <v>Additional functions (s.270 of Health and Social Care Act 2012).</v>
      </c>
      <c r="BI65" s="64"/>
      <c r="BJ65" s="63" t="str">
        <f>IF(Table18911[[#This Row],[Categories of personal data being processed]]="",Table18911[[#This Row],[Categories of personal data being processed5]],Table18911[[#This Row],[Categories of personal data being processed]])</f>
        <v>Full nameOrganisationEmail addressTraining courses attended and marks achieved.</v>
      </c>
      <c r="BK65" s="63"/>
      <c r="BL65"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 data is not transferred out of the EEA.</v>
      </c>
      <c r="BM65" s="63"/>
      <c r="BN65" s="63" t="str">
        <f>IF(Table18911[[#This Row],[Recipients or categories of recipients of the personal data.]]="",Table18911[[#This Row],[Recipients or categories of recipients of the personal data.6]],Table18911[[#This Row],[Recipients or categories of recipients of the personal data.]])</f>
        <v>111 / 999 telephony providers can access this service to view or update provider employee training course attendance.</v>
      </c>
      <c r="BO65"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8 years</v>
      </c>
      <c r="BP65" s="64" t="b">
        <f>Table18911[[#This Row],[Right to be informed]]</f>
        <v>1</v>
      </c>
      <c r="BQ65" s="63" t="b">
        <f>Table18911[[#This Row],[Right of access]]</f>
        <v>1</v>
      </c>
      <c r="BR65" s="63" t="b">
        <f>Table18911[[#This Row],[Right to rectification]]</f>
        <v>1</v>
      </c>
      <c r="BS65" s="63" t="b">
        <f>Table18911[[#This Row],[Right to erasure]]</f>
        <v>0</v>
      </c>
      <c r="BT65" s="63" t="b">
        <f>Table18911[[#This Row],[Right to restrict processing]]</f>
        <v>1</v>
      </c>
      <c r="BU65" s="63" t="b">
        <f>Table18911[[#This Row],[Right to data portability]]</f>
        <v>0</v>
      </c>
      <c r="BV65" s="63" t="b">
        <f>Table18911[[#This Row],[Right to object]]</f>
        <v>0</v>
      </c>
      <c r="BW65" s="63" t="b">
        <f>Table18911[[#This Row],[profiling]]</f>
        <v>0</v>
      </c>
      <c r="BX65"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Not applicable (consent is not the legal basis for the processing of personal data).</v>
      </c>
      <c r="BY65" s="63" t="str">
        <f>IF(Table18911[[#This Row],[The source of the personal data.]]="",Table18911[[#This Row],[The source of the personal data.12]],Table18911[[#This Row],[The source of the personal data.]])</f>
        <v>111 and 999 telephony providers.</v>
      </c>
      <c r="BZ65"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The service provides automated training course booking, and will automatically assess this data to ensure that an employee has completed mandatory pre-requisite courses.</v>
      </c>
      <c r="CA65" s="63"/>
      <c r="CB65" s="63"/>
      <c r="CC65" s="63"/>
      <c r="CD65" s="63"/>
      <c r="CE65" s="63"/>
      <c r="CF65" s="63"/>
      <c r="CG65" s="63"/>
      <c r="CH65" s="63"/>
      <c r="CI65" s="63"/>
      <c r="CJ65" s="63"/>
      <c r="CK65" s="63"/>
      <c r="CL65" s="63"/>
      <c r="CM65" s="63"/>
      <c r="CN65" s="63"/>
      <c r="CO65" s="63"/>
      <c r="CP65" s="63"/>
      <c r="CQ65" s="63"/>
      <c r="CR65" s="63"/>
      <c r="CS65" s="63"/>
      <c r="CT65" s="63"/>
      <c r="CU65" s="63"/>
      <c r="CV65" s="63"/>
      <c r="CW65" s="63"/>
      <c r="CX65" s="63"/>
      <c r="CY65" s="5"/>
      <c r="CZ65" s="26" t="s">
        <v>1889</v>
      </c>
      <c r="DA65" s="9" t="s">
        <v>2209</v>
      </c>
      <c r="DB65" s="9" t="s">
        <v>2210</v>
      </c>
      <c r="DC65" s="9" t="s">
        <v>2200</v>
      </c>
      <c r="DD65" s="9" t="s">
        <v>1751</v>
      </c>
      <c r="DE65" s="8" t="s">
        <v>2211</v>
      </c>
      <c r="DG65" s="9" t="s">
        <v>2202</v>
      </c>
      <c r="DH65" s="9" t="s">
        <v>117</v>
      </c>
      <c r="DI65" s="9" t="s">
        <v>2203</v>
      </c>
      <c r="DJ65" s="9" t="s">
        <v>480</v>
      </c>
      <c r="DK65" s="9" t="b">
        <v>1</v>
      </c>
      <c r="DL65" s="9" t="b">
        <v>1</v>
      </c>
      <c r="DM65" s="9" t="b">
        <v>1</v>
      </c>
      <c r="DN65" s="9" t="b">
        <v>0</v>
      </c>
      <c r="DO65" s="9" t="b">
        <v>1</v>
      </c>
      <c r="DP65" s="9" t="b">
        <v>0</v>
      </c>
      <c r="DQ65" s="9" t="b">
        <v>0</v>
      </c>
      <c r="DR65" s="9" t="b">
        <v>0</v>
      </c>
      <c r="DS65" s="9" t="s">
        <v>2205</v>
      </c>
      <c r="DT65" s="9" t="s">
        <v>2207</v>
      </c>
      <c r="DU65" s="9" t="s">
        <v>2208</v>
      </c>
    </row>
    <row r="66" spans="1:125" s="9" customFormat="1" ht="30" customHeight="1">
      <c r="A66" s="63" t="s">
        <v>2212</v>
      </c>
      <c r="B66" s="63" t="s">
        <v>110</v>
      </c>
      <c r="C66" s="63" t="s">
        <v>112</v>
      </c>
      <c r="D66" s="63" t="s">
        <v>1751</v>
      </c>
      <c r="E66" s="63" t="s">
        <v>2201</v>
      </c>
      <c r="F66" s="63"/>
      <c r="G66" s="63" t="s">
        <v>2213</v>
      </c>
      <c r="H66" s="63" t="s">
        <v>117</v>
      </c>
      <c r="I66" s="63" t="s">
        <v>2214</v>
      </c>
      <c r="J66" s="63" t="s">
        <v>2215</v>
      </c>
      <c r="K66" s="63" t="s">
        <v>2205</v>
      </c>
      <c r="L66" s="63" t="s">
        <v>2216</v>
      </c>
      <c r="M66" s="63"/>
      <c r="N66" s="63" t="s">
        <v>150</v>
      </c>
      <c r="O66" s="63" t="s">
        <v>150</v>
      </c>
      <c r="P66" s="63" t="s">
        <v>111</v>
      </c>
      <c r="Q66" s="63"/>
      <c r="R66" s="63"/>
      <c r="S66" s="63"/>
      <c r="T66" s="63"/>
      <c r="U66" s="63"/>
      <c r="V66" s="63"/>
      <c r="W66" s="63"/>
      <c r="X66" s="63"/>
      <c r="Y66" s="63"/>
      <c r="Z66" s="63"/>
      <c r="AA66" s="63"/>
      <c r="AB66" s="63"/>
      <c r="AC66" s="63"/>
      <c r="AD66" s="63"/>
      <c r="AE66" s="63"/>
      <c r="AF66" s="63" t="e">
        <f>VLOOKUP(Table18911[[#This Row],[Information Asset Reference Number16]],livesite,1,FALSE)</f>
        <v>#N/A</v>
      </c>
      <c r="AG66" s="64" t="str">
        <f>MID(Table18911[[#This Row],[CLICK HERE TO GO TO FINAL CONTENT FOR CHECKING / EDITING]],14,FIND(".",Table18911[[#This Row],[CLICK HERE TO GO TO FINAL CONTENT FOR CHECKING / EDITING]])-14)</f>
        <v>NHS Pathways Authoring Tool v0</v>
      </c>
      <c r="AH66" s="64" t="str">
        <f>LEFT(Table18911[[#This Row],[CLICK HERE TO GO TO FINAL CONTENT FOR CHECKING / EDITING]],10)</f>
        <v>IAR0000659</v>
      </c>
      <c r="AI66" s="64" t="str">
        <f>VLOOKUP(Table18911[[#This Row],[Information Asset Reference Number]],ia,1,FALSE)</f>
        <v>IAR0000659</v>
      </c>
      <c r="AJ66" s="64">
        <f>VLOOKUP(Table18911[[#This Row],[Information Asset Reference Number]],ia,7,FALSE)</f>
        <v>43216</v>
      </c>
      <c r="AK66" s="64" t="str">
        <f>VLOOKUP(Table18911[[#This Row],[Information Asset Reference Number]],ia,10,FALSE)</f>
        <v>Pathways Core Product - 111-999-OOHs P0029/13</v>
      </c>
      <c r="AL66" s="64" t="str">
        <f>VLOOKUP(Table18911[[#This Row],[Information Asset Reference Number]],ia,11,FALSE)</f>
        <v>Mandy Williams ( MAWI5 )</v>
      </c>
      <c r="AM66" s="63"/>
      <c r="AN66" s="64" t="b">
        <f>ISERROR(FIND("Direction",Table18911[[#This Row],[Legal basis for the processing]]))</f>
        <v>1</v>
      </c>
      <c r="AO66" s="64" t="b">
        <f>ISERROR(FIND("Act",Table18911[[#This Row],[Legal basis for the processing]]))</f>
        <v>0</v>
      </c>
      <c r="AP66" s="64" t="b">
        <f>ISERROR(FIND("Article",Table18911[[#This Row],[Legal basis for the processing]]))</f>
        <v>1</v>
      </c>
      <c r="AQ66" s="63"/>
      <c r="AR66"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66"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66"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66"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66"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66"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66"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66"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66" s="64">
        <f>COUNTIF(Table18911[[#This Row],[Right to be informed]:[profiling]],"FALSE")</f>
        <v>4</v>
      </c>
      <c r="BA66"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66" s="63"/>
      <c r="BC66" s="63"/>
      <c r="BD66" s="64" t="str">
        <f>Table18911[[#This Row],[Information Asset Title]]</f>
        <v>NHS Pathways Authoring Tool v0</v>
      </c>
      <c r="BE66" s="64" t="s">
        <v>1523</v>
      </c>
      <c r="BF66"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is the Data Controller1 Trevelyan SquareBoar LaneLeeds LS1 6AECatherine Nicholson is the Data Protection Officer</v>
      </c>
      <c r="BG66" s="63" t="str">
        <f>IF(Table18911[[#This Row],[Purpose for the processing]]="",Table18911[[#This Row],[Purpose for the processing3]],Table18911[[#This Row],[Purpose for the processing]])</f>
        <v>Processing is necessary for the performance of a task carried out in the public interest or in the exercise of official authority vested in the controller.</v>
      </c>
      <c r="BH66" s="63" t="str">
        <f>IF(Table18911[[#This Row],[Legal basis for the processing]]="",Table18911[[#This Row],[Legal basis for the processing4]],Table18911[[#This Row],[Legal basis for the processing]])</f>
        <v>Additional functions (s.270 of Health and Social Care Act 2012).</v>
      </c>
      <c r="BI66" s="64"/>
      <c r="BJ66" s="63">
        <f>IF(Table18911[[#This Row],[Categories of personal data being processed]]="",Table18911[[#This Row],[Categories of personal data being processed5]],Table18911[[#This Row],[Categories of personal data being processed]])</f>
        <v>0</v>
      </c>
      <c r="BK66" s="63"/>
      <c r="BL66"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 data is not transferred out of the EEA.</v>
      </c>
      <c r="BM66" s="63"/>
      <c r="BN66" s="63" t="str">
        <f>IF(Table18911[[#This Row],[Recipients or categories of recipients of the personal data.]]="",Table18911[[#This Row],[Recipients or categories of recipients of the personal data.6]],Table18911[[#This Row],[Recipients or categories of recipients of the personal data.]])</f>
        <v>NHS Digital will only use this data to improve the service and not share it outside of NHS Digital.</v>
      </c>
      <c r="BO66"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8 years.</v>
      </c>
      <c r="BP66" s="64" t="b">
        <f>Table18911[[#This Row],[Right to be informed]]</f>
        <v>1</v>
      </c>
      <c r="BQ66" s="63" t="b">
        <f>Table18911[[#This Row],[Right of access]]</f>
        <v>1</v>
      </c>
      <c r="BR66" s="63" t="b">
        <f>Table18911[[#This Row],[Right to rectification]]</f>
        <v>1</v>
      </c>
      <c r="BS66" s="63" t="b">
        <f>Table18911[[#This Row],[Right to erasure]]</f>
        <v>0</v>
      </c>
      <c r="BT66" s="63" t="b">
        <f>Table18911[[#This Row],[Right to restrict processing]]</f>
        <v>1</v>
      </c>
      <c r="BU66" s="63" t="b">
        <f>Table18911[[#This Row],[Right to data portability]]</f>
        <v>0</v>
      </c>
      <c r="BV66" s="63" t="b">
        <f>Table18911[[#This Row],[Right to object]]</f>
        <v>0</v>
      </c>
      <c r="BW66" s="63" t="b">
        <f>Table18911[[#This Row],[profiling]]</f>
        <v>0</v>
      </c>
      <c r="BX66"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Not applicable (consent is not the legal basis for the processing of personal data).</v>
      </c>
      <c r="BY66" s="63">
        <f>IF(Table18911[[#This Row],[The source of the personal data.]]="",Table18911[[#This Row],[The source of the personal data.12]],Table18911[[#This Row],[The source of the personal data.]])</f>
        <v>0</v>
      </c>
      <c r="BZ66"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Not applicable.</v>
      </c>
      <c r="CA66" s="63"/>
      <c r="CB66" s="63"/>
      <c r="CC66" s="63"/>
      <c r="CD66" s="63"/>
      <c r="CE66" s="63"/>
      <c r="CF66" s="63"/>
      <c r="CG66" s="63"/>
      <c r="CH66" s="63"/>
      <c r="CI66" s="63"/>
      <c r="CJ66" s="63"/>
      <c r="CK66" s="63"/>
      <c r="CL66" s="63"/>
      <c r="CM66" s="63"/>
      <c r="CN66" s="63"/>
      <c r="CO66" s="63"/>
      <c r="CP66" s="63"/>
      <c r="CQ66" s="63"/>
      <c r="CR66" s="63"/>
      <c r="CS66" s="63"/>
      <c r="CT66" s="63"/>
      <c r="CU66" s="63"/>
      <c r="CV66" s="63"/>
      <c r="CW66" s="63"/>
      <c r="CX66" s="63"/>
      <c r="CY66" s="5"/>
      <c r="CZ66" s="28"/>
      <c r="DA66" s="9" t="s">
        <v>1523</v>
      </c>
      <c r="DB66" s="9" t="s">
        <v>1654</v>
      </c>
      <c r="DC66" s="8" t="s">
        <v>134</v>
      </c>
      <c r="DD66" s="8" t="s">
        <v>1655</v>
      </c>
      <c r="DE66" s="8" t="s">
        <v>1656</v>
      </c>
      <c r="DG66" s="8" t="s">
        <v>132</v>
      </c>
      <c r="DH66" s="8" t="s">
        <v>489</v>
      </c>
      <c r="DI66" s="8" t="s">
        <v>139</v>
      </c>
      <c r="DJ66" s="8" t="s">
        <v>2165</v>
      </c>
      <c r="DK66" s="9" t="b">
        <v>1</v>
      </c>
      <c r="DL66" s="9" t="b">
        <v>1</v>
      </c>
      <c r="DM66" s="9" t="b">
        <v>1</v>
      </c>
      <c r="DN66" s="9" t="b">
        <v>0</v>
      </c>
      <c r="DO66" s="9" t="b">
        <v>1</v>
      </c>
      <c r="DP66" s="9" t="b">
        <v>0</v>
      </c>
      <c r="DQ66" s="9" t="b">
        <v>0</v>
      </c>
      <c r="DR66" s="9" t="b">
        <v>0</v>
      </c>
      <c r="DS66" s="8" t="s">
        <v>142</v>
      </c>
      <c r="DT66" s="8" t="s">
        <v>1245</v>
      </c>
      <c r="DU66" s="8" t="s">
        <v>139</v>
      </c>
    </row>
    <row r="67" spans="1:125" s="9" customFormat="1" ht="30" customHeight="1">
      <c r="A67" s="63" t="s">
        <v>2217</v>
      </c>
      <c r="B67" s="63" t="s">
        <v>110</v>
      </c>
      <c r="C67" s="63" t="s">
        <v>2218</v>
      </c>
      <c r="D67" s="63" t="s">
        <v>1751</v>
      </c>
      <c r="E67" s="63" t="s">
        <v>2201</v>
      </c>
      <c r="F67" s="63"/>
      <c r="G67" s="63" t="s">
        <v>2213</v>
      </c>
      <c r="H67" s="63" t="s">
        <v>117</v>
      </c>
      <c r="I67" s="63" t="s">
        <v>2219</v>
      </c>
      <c r="J67" s="63" t="s">
        <v>2215</v>
      </c>
      <c r="K67" s="63" t="s">
        <v>2205</v>
      </c>
      <c r="L67" s="63" t="s">
        <v>2220</v>
      </c>
      <c r="M67" s="63"/>
      <c r="N67" s="63" t="s">
        <v>150</v>
      </c>
      <c r="O67" s="63" t="s">
        <v>150</v>
      </c>
      <c r="P67" s="63" t="s">
        <v>111</v>
      </c>
      <c r="Q67" s="63"/>
      <c r="R67" s="63"/>
      <c r="S67" s="63"/>
      <c r="T67" s="63"/>
      <c r="U67" s="63"/>
      <c r="V67" s="63"/>
      <c r="W67" s="63"/>
      <c r="X67" s="63"/>
      <c r="Y67" s="63"/>
      <c r="Z67" s="63"/>
      <c r="AA67" s="63"/>
      <c r="AB67" s="63"/>
      <c r="AC67" s="63"/>
      <c r="AD67" s="63"/>
      <c r="AE67" s="63"/>
      <c r="AF67" s="63" t="e">
        <f>VLOOKUP(Table18911[[#This Row],[Information Asset Reference Number16]],livesite,1,FALSE)</f>
        <v>#N/A</v>
      </c>
      <c r="AG67" s="64" t="str">
        <f>MID(Table18911[[#This Row],[CLICK HERE TO GO TO FINAL CONTENT FOR CHECKING / EDITING]],14,FIND(".",Table18911[[#This Row],[CLICK HERE TO GO TO FINAL CONTENT FOR CHECKING / EDITING]])-14)</f>
        <v>NHS Pathways Web v0</v>
      </c>
      <c r="AH67" s="64" t="str">
        <f>LEFT(Table18911[[#This Row],[CLICK HERE TO GO TO FINAL CONTENT FOR CHECKING / EDITING]],10)</f>
        <v>IAR0000661</v>
      </c>
      <c r="AI67" s="64" t="str">
        <f>VLOOKUP(Table18911[[#This Row],[Information Asset Reference Number]],ia,1,FALSE)</f>
        <v>IAR0000661</v>
      </c>
      <c r="AJ67" s="64">
        <f>VLOOKUP(Table18911[[#This Row],[Information Asset Reference Number]],ia,7,FALSE)</f>
        <v>43216</v>
      </c>
      <c r="AK67" s="64" t="str">
        <f>VLOOKUP(Table18911[[#This Row],[Information Asset Reference Number]],ia,10,FALSE)</f>
        <v>Pathways Core Product - 111-999-OOHs P0029/13</v>
      </c>
      <c r="AL67" s="64" t="str">
        <f>VLOOKUP(Table18911[[#This Row],[Information Asset Reference Number]],ia,11,FALSE)</f>
        <v>Mandy Williams ( MAWI5 )</v>
      </c>
      <c r="AM67" s="63"/>
      <c r="AN67" s="64" t="b">
        <f>ISERROR(FIND("Direction",Table18911[[#This Row],[Legal basis for the processing]]))</f>
        <v>1</v>
      </c>
      <c r="AO67" s="64" t="b">
        <f>ISERROR(FIND("Act",Table18911[[#This Row],[Legal basis for the processing]]))</f>
        <v>0</v>
      </c>
      <c r="AP67" s="64" t="b">
        <f>ISERROR(FIND("Article",Table18911[[#This Row],[Legal basis for the processing]]))</f>
        <v>1</v>
      </c>
      <c r="AQ67" s="63"/>
      <c r="AR67"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67"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67"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67"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67"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67"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67"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67"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67" s="64">
        <f>COUNTIF(Table18911[[#This Row],[Right to be informed]:[profiling]],"FALSE")</f>
        <v>4</v>
      </c>
      <c r="BA67"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67" s="63"/>
      <c r="BC67" s="63"/>
      <c r="BD67" s="64" t="str">
        <f>Table18911[[#This Row],[Information Asset Title]]</f>
        <v>NHS Pathways Web v0</v>
      </c>
      <c r="BE67" s="64" t="s">
        <v>1528</v>
      </c>
      <c r="BF67"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is the Data Controller1 Trevelyan SquareBoar LaneLeeds LS1 6AECatherine Nicholson is the Data Protection Officer.</v>
      </c>
      <c r="BG67" s="63" t="str">
        <f>IF(Table18911[[#This Row],[Purpose for the processing]]="",Table18911[[#This Row],[Purpose for the processing3]],Table18911[[#This Row],[Purpose for the processing]])</f>
        <v>Processing is necessary for the performance of a task carried out in the public interest or in the exercise of official authority vested in the controller.</v>
      </c>
      <c r="BH67" s="63" t="str">
        <f>IF(Table18911[[#This Row],[Legal basis for the processing]]="",Table18911[[#This Row],[Legal basis for the processing4]],Table18911[[#This Row],[Legal basis for the processing]])</f>
        <v>Additional functions (s.270 of Health and Social Care Act 2012).</v>
      </c>
      <c r="BI67" s="64"/>
      <c r="BJ67" s="63">
        <f>IF(Table18911[[#This Row],[Categories of personal data being processed]]="",Table18911[[#This Row],[Categories of personal data being processed5]],Table18911[[#This Row],[Categories of personal data being processed]])</f>
        <v>0</v>
      </c>
      <c r="BK67" s="63"/>
      <c r="BL67"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 data is not transferred out of the EEA.</v>
      </c>
      <c r="BM67" s="63"/>
      <c r="BN67" s="63" t="str">
        <f>IF(Table18911[[#This Row],[Recipients or categories of recipients of the personal data.]]="",Table18911[[#This Row],[Recipients or categories of recipients of the personal data.6]],Table18911[[#This Row],[Recipients or categories of recipients of the personal data.]])</f>
        <v>NHS Digital will only use this data to improve the service and not share it outside of NHS Digital.</v>
      </c>
      <c r="BO67"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yearly audit removes inactive accounts.</v>
      </c>
      <c r="BP67" s="64" t="b">
        <f>Table18911[[#This Row],[Right to be informed]]</f>
        <v>1</v>
      </c>
      <c r="BQ67" s="63" t="b">
        <f>Table18911[[#This Row],[Right of access]]</f>
        <v>1</v>
      </c>
      <c r="BR67" s="63" t="b">
        <f>Table18911[[#This Row],[Right to rectification]]</f>
        <v>1</v>
      </c>
      <c r="BS67" s="63" t="b">
        <f>Table18911[[#This Row],[Right to erasure]]</f>
        <v>0</v>
      </c>
      <c r="BT67" s="63" t="b">
        <f>Table18911[[#This Row],[Right to restrict processing]]</f>
        <v>1</v>
      </c>
      <c r="BU67" s="63" t="b">
        <f>Table18911[[#This Row],[Right to data portability]]</f>
        <v>0</v>
      </c>
      <c r="BV67" s="63" t="b">
        <f>Table18911[[#This Row],[Right to object]]</f>
        <v>0</v>
      </c>
      <c r="BW67" s="63" t="b">
        <f>Table18911[[#This Row],[profiling]]</f>
        <v>0</v>
      </c>
      <c r="BX67"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Not applicable (consent is not the legal basis for the processing of personal data).</v>
      </c>
      <c r="BY67" s="63">
        <f>IF(Table18911[[#This Row],[The source of the personal data.]]="",Table18911[[#This Row],[The source of the personal data.12]],Table18911[[#This Row],[The source of the personal data.]])</f>
        <v>0</v>
      </c>
      <c r="BZ67"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Not applicable.</v>
      </c>
      <c r="CA67" s="63"/>
      <c r="CB67" s="63"/>
      <c r="CC67" s="63"/>
      <c r="CD67" s="63"/>
      <c r="CE67" s="63"/>
      <c r="CF67" s="63"/>
      <c r="CG67" s="63"/>
      <c r="CH67" s="63"/>
      <c r="CI67" s="63"/>
      <c r="CJ67" s="63"/>
      <c r="CK67" s="63"/>
      <c r="CL67" s="63"/>
      <c r="CM67" s="63"/>
      <c r="CN67" s="63"/>
      <c r="CO67" s="63"/>
      <c r="CP67" s="63"/>
      <c r="CQ67" s="63"/>
      <c r="CR67" s="63"/>
      <c r="CS67" s="63"/>
      <c r="CT67" s="63"/>
      <c r="CU67" s="63"/>
      <c r="CV67" s="63"/>
      <c r="CW67" s="63"/>
      <c r="CX67" s="63"/>
      <c r="CY67" s="5"/>
      <c r="CZ67" s="28"/>
      <c r="DA67" s="9" t="s">
        <v>1528</v>
      </c>
      <c r="DB67" s="9" t="s">
        <v>1657</v>
      </c>
      <c r="DC67" s="8" t="s">
        <v>134</v>
      </c>
      <c r="DD67" s="8" t="s">
        <v>1658</v>
      </c>
      <c r="DE67" s="8" t="s">
        <v>1659</v>
      </c>
      <c r="DG67" s="8" t="s">
        <v>139</v>
      </c>
      <c r="DH67" s="8" t="s">
        <v>489</v>
      </c>
      <c r="DI67" s="8" t="s">
        <v>139</v>
      </c>
      <c r="DJ67" s="8" t="s">
        <v>2180</v>
      </c>
      <c r="DK67" s="9" t="b">
        <v>1</v>
      </c>
      <c r="DL67" s="9" t="b">
        <v>1</v>
      </c>
      <c r="DM67" s="9" t="b">
        <v>1</v>
      </c>
      <c r="DN67" s="9" t="b">
        <v>0</v>
      </c>
      <c r="DO67" s="9" t="b">
        <v>1</v>
      </c>
      <c r="DP67" s="9" t="b">
        <v>0</v>
      </c>
      <c r="DQ67" s="9" t="b">
        <v>0</v>
      </c>
      <c r="DR67" s="9" t="b">
        <v>0</v>
      </c>
      <c r="DS67" s="8" t="s">
        <v>142</v>
      </c>
      <c r="DT67" s="8" t="s">
        <v>1245</v>
      </c>
      <c r="DU67" s="8" t="s">
        <v>139</v>
      </c>
    </row>
    <row r="68" spans="1:125" s="9" customFormat="1" ht="30" hidden="1" customHeight="1">
      <c r="A68" s="63" t="s">
        <v>2221</v>
      </c>
      <c r="B68" s="63" t="s">
        <v>110</v>
      </c>
      <c r="C68" s="63" t="s">
        <v>2222</v>
      </c>
      <c r="D68" s="63" t="s">
        <v>2223</v>
      </c>
      <c r="E68" s="63" t="s">
        <v>2224</v>
      </c>
      <c r="F68" s="63"/>
      <c r="G68" s="63" t="s">
        <v>2225</v>
      </c>
      <c r="H68" s="63" t="s">
        <v>254</v>
      </c>
      <c r="I68" s="63" t="s">
        <v>2226</v>
      </c>
      <c r="J68" s="63" t="s">
        <v>2227</v>
      </c>
      <c r="K68" s="63" t="s">
        <v>2228</v>
      </c>
      <c r="L68" s="63" t="s">
        <v>2228</v>
      </c>
      <c r="M68" s="63"/>
      <c r="N68" s="63" t="s">
        <v>2228</v>
      </c>
      <c r="O68" s="63" t="s">
        <v>254</v>
      </c>
      <c r="P68" s="63" t="s">
        <v>111</v>
      </c>
      <c r="Q68" s="63" t="s">
        <v>254</v>
      </c>
      <c r="R68" s="63"/>
      <c r="S68" s="63"/>
      <c r="T68" s="63"/>
      <c r="U68" s="63"/>
      <c r="V68" s="63"/>
      <c r="W68" s="63"/>
      <c r="X68" s="63"/>
      <c r="Y68" s="63"/>
      <c r="Z68" s="63"/>
      <c r="AA68" s="63"/>
      <c r="AB68" s="63"/>
      <c r="AC68" s="63"/>
      <c r="AD68" s="63"/>
      <c r="AE68" s="63"/>
      <c r="AF68" s="63" t="e">
        <f>VLOOKUP(Table18911[[#This Row],[Information Asset Reference Number16]],livesite,1,FALSE)</f>
        <v>#N/A</v>
      </c>
      <c r="AG68" s="64" t="str">
        <f>MID(Table18911[[#This Row],[CLICK HERE TO GO TO FINAL CONTENT FOR CHECKING / EDITING]],14,FIND(".",Table18911[[#This Row],[CLICK HERE TO GO TO FINAL CONTENT FOR CHECKING / EDITING]])-14)</f>
        <v xml:space="preserve">App Assessment Portal </v>
      </c>
      <c r="AH68" s="64" t="str">
        <f>LEFT(Table18911[[#This Row],[CLICK HERE TO GO TO FINAL CONTENT FOR CHECKING / EDITING]],10)</f>
        <v>IAR0000666</v>
      </c>
      <c r="AI68" s="64" t="str">
        <f>VLOOKUP(Table18911[[#This Row],[Information Asset Reference Number]],ia,1,FALSE)</f>
        <v>IAR0000666</v>
      </c>
      <c r="AJ68" s="64">
        <f>VLOOKUP(Table18911[[#This Row],[Information Asset Reference Number]],ia,7,FALSE)</f>
        <v>42979</v>
      </c>
      <c r="AK68" s="64" t="str">
        <f>VLOOKUP(Table18911[[#This Row],[Information Asset Reference Number]],ia,10,FALSE)</f>
        <v>Health Apps Assessment and Uptake Activties P0513/01</v>
      </c>
      <c r="AL68" s="64" t="str">
        <f>VLOOKUP(Table18911[[#This Row],[Information Asset Reference Number]],ia,11,FALSE)</f>
        <v>Jackie Tatterton ( JATA2 )</v>
      </c>
      <c r="AM68" s="63"/>
      <c r="AN68" s="64" t="b">
        <f>ISERROR(FIND("Direction",Table18911[[#This Row],[Legal basis for the processing]]))</f>
        <v>1</v>
      </c>
      <c r="AO68" s="64" t="b">
        <f>ISERROR(FIND("Act",Table18911[[#This Row],[Legal basis for the processing]]))</f>
        <v>1</v>
      </c>
      <c r="AP68" s="64" t="b">
        <f>ISERROR(FIND("Article",Table18911[[#This Row],[Legal basis for the processing]]))</f>
        <v>1</v>
      </c>
      <c r="AQ68" s="63"/>
      <c r="AR68"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68"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68"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68"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68"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68"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68"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68"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68" s="64">
        <f>COUNTIF(Table18911[[#This Row],[Right to be informed]:[profiling]],"FALSE")</f>
        <v>8</v>
      </c>
      <c r="BA68"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68" s="63"/>
      <c r="BC68" s="63"/>
      <c r="BD68" s="64" t="str">
        <f>Table18911[[#This Row],[Information Asset Title]]</f>
        <v xml:space="preserve">App Assessment Portal </v>
      </c>
      <c r="BE68" s="64" t="s">
        <v>2229</v>
      </c>
      <c r="BF68"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DPO is Catherine Nicholson</v>
      </c>
      <c r="BG68" s="63" t="str">
        <f>IF(Table18911[[#This Row],[Purpose for the processing]]="",Table18911[[#This Row],[Purpose for the processing3]],Table18911[[#This Row],[Purpose for the processing]])</f>
        <v>Collect email and name to facilitate assessment of apps submitted by said individuals</v>
      </c>
      <c r="BH68" s="63" t="str">
        <f>IF(Table18911[[#This Row],[Legal basis for the processing]]="",Table18911[[#This Row],[Legal basis for the processing4]],Table18911[[#This Row],[Legal basis for the processing]])</f>
        <v>The processing of the personal data provided by App Developers is necessary for the performance of the Digital Tool(s) Promotion Agreement between NHS Digital and or to take steps to enter into the Agreement.Before being provided with access to the self-registration portal, a signed agreement must be in place.</v>
      </c>
      <c r="BI68" s="64"/>
      <c r="BJ68" s="63">
        <f>IF(Table18911[[#This Row],[Categories of personal data being processed]]="",Table18911[[#This Row],[Categories of personal data being processed5]],Table18911[[#This Row],[Categories of personal data being processed]])</f>
        <v>0</v>
      </c>
      <c r="BK68" s="63"/>
      <c r="BL68"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68" s="63"/>
      <c r="BN68" s="63" t="str">
        <f>IF(Table18911[[#This Row],[Recipients or categories of recipients of the personal data.]]="",Table18911[[#This Row],[Recipients or categories of recipients of the personal data.6]],Table18911[[#This Row],[Recipients or categories of recipients of the personal data.]])</f>
        <v>For use by subject matter experts who are completing the assessment. These are both internal NHS Digital and NHS England</v>
      </c>
      <c r="BO68"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Personal data must not be retained if there are no overriding grounds doing so e.g. to meet a statutory or contractual obligation. We retain records for 6 years after the end of the Developer Agreement between NHS Digital and the App developer, in line with the Records Management Code of Practice for Health and Social Care (2016) which is available at:https://digital.nhs.uk/article/1202/Records-Management-Code-of-Practice-for-Health-and-Social-Care-2016Cookies collected by the portal will be held for the same period.</v>
      </c>
      <c r="BP68" s="64" t="b">
        <f>Table18911[[#This Row],[Right to be informed]]</f>
        <v>0</v>
      </c>
      <c r="BQ68" s="63" t="b">
        <f>Table18911[[#This Row],[Right of access]]</f>
        <v>0</v>
      </c>
      <c r="BR68" s="63" t="b">
        <f>Table18911[[#This Row],[Right to rectification]]</f>
        <v>0</v>
      </c>
      <c r="BS68" s="63" t="b">
        <f>Table18911[[#This Row],[Right to erasure]]</f>
        <v>0</v>
      </c>
      <c r="BT68" s="63" t="b">
        <f>Table18911[[#This Row],[Right to restrict processing]]</f>
        <v>0</v>
      </c>
      <c r="BU68" s="63" t="b">
        <f>Table18911[[#This Row],[Right to data portability]]</f>
        <v>0</v>
      </c>
      <c r="BV68" s="63" t="b">
        <f>Table18911[[#This Row],[Right to object]]</f>
        <v>0</v>
      </c>
      <c r="BW68" s="63" t="b">
        <f>Table18911[[#This Row],[profiling]]</f>
        <v>0</v>
      </c>
      <c r="BX68"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Yes – covered in Privacy policy (attached above)</v>
      </c>
      <c r="BY68" s="63">
        <f>IF(Table18911[[#This Row],[The source of the personal data.]]="",Table18911[[#This Row],[The source of the personal data.12]],Table18911[[#This Row],[The source of the personal data.]])</f>
        <v>0</v>
      </c>
      <c r="BZ68"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68" s="63"/>
      <c r="CB68" s="63"/>
      <c r="CC68" s="63"/>
      <c r="CD68" s="63"/>
      <c r="CE68" s="63"/>
      <c r="CF68" s="63"/>
      <c r="CG68" s="63"/>
      <c r="CH68" s="63"/>
      <c r="CI68" s="63"/>
      <c r="CJ68" s="63"/>
      <c r="CK68" s="63"/>
      <c r="CL68" s="63"/>
      <c r="CM68" s="63"/>
      <c r="CN68" s="63"/>
      <c r="CO68" s="63"/>
      <c r="CP68" s="63"/>
      <c r="CQ68" s="63"/>
      <c r="CR68" s="63"/>
      <c r="CS68" s="63"/>
      <c r="CT68" s="63"/>
      <c r="CU68" s="63"/>
      <c r="CV68" s="63"/>
      <c r="CW68" s="63"/>
      <c r="CX68" s="63"/>
      <c r="CY68" s="5"/>
      <c r="CZ68" s="28" t="s">
        <v>1889</v>
      </c>
      <c r="DA68" s="9" t="s">
        <v>2229</v>
      </c>
      <c r="DB68" s="9" t="s">
        <v>2230</v>
      </c>
      <c r="DC68" s="8" t="s">
        <v>134</v>
      </c>
      <c r="DD68" s="9" t="s">
        <v>2223</v>
      </c>
      <c r="DE68" s="9" t="s">
        <v>2224</v>
      </c>
      <c r="DH68" s="9" t="s">
        <v>254</v>
      </c>
      <c r="DI68" s="9" t="s">
        <v>2225</v>
      </c>
      <c r="DJ68" s="8" t="s">
        <v>2151</v>
      </c>
      <c r="DK68" s="9" t="b">
        <v>0</v>
      </c>
      <c r="DL68" s="9" t="b">
        <v>0</v>
      </c>
      <c r="DM68" s="9" t="b">
        <v>0</v>
      </c>
      <c r="DN68" s="9" t="b">
        <v>0</v>
      </c>
      <c r="DO68" s="9" t="b">
        <v>0</v>
      </c>
      <c r="DP68" s="9" t="b">
        <v>0</v>
      </c>
      <c r="DQ68" s="9" t="b">
        <v>0</v>
      </c>
      <c r="DR68" s="9" t="b">
        <v>0</v>
      </c>
      <c r="DS68" s="9" t="s">
        <v>2228</v>
      </c>
      <c r="DU68" s="8" t="s">
        <v>139</v>
      </c>
    </row>
    <row r="69" spans="1:125" s="9" customFormat="1" ht="30" hidden="1" customHeight="1">
      <c r="A69" s="63" t="s">
        <v>2231</v>
      </c>
      <c r="B69" s="63" t="s">
        <v>110</v>
      </c>
      <c r="C69" s="63" t="s">
        <v>2232</v>
      </c>
      <c r="D69" s="63" t="s">
        <v>2233</v>
      </c>
      <c r="E69" s="63"/>
      <c r="F69" s="63"/>
      <c r="G69" s="63" t="s">
        <v>2234</v>
      </c>
      <c r="H69" s="63" t="s">
        <v>143</v>
      </c>
      <c r="I69" s="63"/>
      <c r="J69" s="63" t="s">
        <v>2235</v>
      </c>
      <c r="K69" s="63" t="s">
        <v>993</v>
      </c>
      <c r="L69" s="63" t="s">
        <v>2236</v>
      </c>
      <c r="M69" s="63"/>
      <c r="N69" s="63"/>
      <c r="O69" s="63" t="s">
        <v>143</v>
      </c>
      <c r="P69" s="63" t="s">
        <v>111</v>
      </c>
      <c r="Q69" s="63"/>
      <c r="R69" s="63"/>
      <c r="S69" s="63"/>
      <c r="T69" s="63" t="s">
        <v>993</v>
      </c>
      <c r="U69" s="63"/>
      <c r="V69" s="63"/>
      <c r="W69" s="63"/>
      <c r="X69" s="63"/>
      <c r="Y69" s="63"/>
      <c r="Z69" s="63"/>
      <c r="AA69" s="63"/>
      <c r="AB69" s="63"/>
      <c r="AC69" s="63"/>
      <c r="AD69" s="63"/>
      <c r="AE69" s="63"/>
      <c r="AF69" s="63" t="e">
        <f>VLOOKUP(Table18911[[#This Row],[Information Asset Reference Number16]],livesite,1,FALSE)</f>
        <v>#N/A</v>
      </c>
      <c r="AG69" s="64" t="str">
        <f>MID(Table18911[[#This Row],[CLICK HERE TO GO TO FINAL CONTENT FOR CHECKING / EDITING]],14,FIND(".",Table18911[[#This Row],[CLICK HERE TO GO TO FINAL CONTENT FOR CHECKING / EDITING]])-14)</f>
        <v>Open Exeter Portal</v>
      </c>
      <c r="AH69" s="64" t="str">
        <f>LEFT(Table18911[[#This Row],[CLICK HERE TO GO TO FINAL CONTENT FOR CHECKING / EDITING]],10)</f>
        <v>IAR0000668</v>
      </c>
      <c r="AI69" s="64" t="str">
        <f>VLOOKUP(Table18911[[#This Row],[Information Asset Reference Number]],ia,1,FALSE)</f>
        <v>IAR0000668</v>
      </c>
      <c r="AJ69" s="64">
        <f>VLOOKUP(Table18911[[#This Row],[Information Asset Reference Number]],ia,7,FALSE)</f>
        <v>36161</v>
      </c>
      <c r="AK69" s="64" t="str">
        <f>VLOOKUP(Table18911[[#This Row],[Information Asset Reference Number]],ia,10,FALSE)</f>
        <v>Primary Care Services P0607/01</v>
      </c>
      <c r="AL69" s="64" t="str">
        <f>VLOOKUP(Table18911[[#This Row],[Information Asset Reference Number]],ia,11,FALSE)</f>
        <v>Graham Ambrose ( GJA )</v>
      </c>
      <c r="AM69" s="63"/>
      <c r="AN69" s="64" t="b">
        <f>ISERROR(FIND("Direction",Table18911[[#This Row],[Legal basis for the processing]]))</f>
        <v>1</v>
      </c>
      <c r="AO69" s="64" t="b">
        <f>ISERROR(FIND("Act",Table18911[[#This Row],[Legal basis for the processing]]))</f>
        <v>1</v>
      </c>
      <c r="AP69" s="64" t="b">
        <f>ISERROR(FIND("Article",Table18911[[#This Row],[Legal basis for the processing]]))</f>
        <v>1</v>
      </c>
      <c r="AQ69" s="63"/>
      <c r="AR69"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69"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69"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69"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69"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69"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69"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69"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69" s="64">
        <f>COUNTIF(Table18911[[#This Row],[Right to be informed]:[profiling]],"FALSE")</f>
        <v>8</v>
      </c>
      <c r="BA69"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69" s="63"/>
      <c r="BC69" s="63"/>
      <c r="BD69" s="64" t="str">
        <f>Table18911[[#This Row],[Information Asset Title]]</f>
        <v>Open Exeter Portal</v>
      </c>
      <c r="BE69" s="64" t="s">
        <v>2237</v>
      </c>
      <c r="BF69"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v>
      </c>
      <c r="BG69" s="63" t="str">
        <f>IF(Table18911[[#This Row],[Purpose for the processing]]="",Table18911[[#This Row],[Purpose for the processing3]],Table18911[[#This Row],[Purpose for the processing]])</f>
        <v>Controlling access to multiple services provided by NHS Digital</v>
      </c>
      <c r="BH69" s="63">
        <f>IF(Table18911[[#This Row],[Legal basis for the processing]]="",Table18911[[#This Row],[Legal basis for the processing4]],Table18911[[#This Row],[Legal basis for the processing]])</f>
        <v>0</v>
      </c>
      <c r="BI69" s="64"/>
      <c r="BJ69" s="63" t="str">
        <f>IF(Table18911[[#This Row],[Categories of personal data being processed]]="",Table18911[[#This Row],[Categories of personal data being processed5]],Table18911[[#This Row],[Categories of personal data being processed]])</f>
        <v xml:space="preserve"> </v>
      </c>
      <c r="BK69" s="63"/>
      <c r="BL69"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None</v>
      </c>
      <c r="BM69" s="63"/>
      <c r="BN69" s="63" t="str">
        <f>IF(Table18911[[#This Row],[Recipients or categories of recipients of the personal data.]]="",Table18911[[#This Row],[Recipients or categories of recipients of the personal data.6]],Table18911[[#This Row],[Recipients or categories of recipients of the personal data.]])</f>
        <v>Data is only used to control access to underlying services.</v>
      </c>
      <c r="BO69" s="63">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0</v>
      </c>
      <c r="BP69" s="64" t="b">
        <f>Table18911[[#This Row],[Right to be informed]]</f>
        <v>0</v>
      </c>
      <c r="BQ69" s="63" t="b">
        <f>Table18911[[#This Row],[Right of access]]</f>
        <v>0</v>
      </c>
      <c r="BR69" s="63" t="b">
        <f>Table18911[[#This Row],[Right to rectification]]</f>
        <v>0</v>
      </c>
      <c r="BS69" s="63" t="b">
        <f>Table18911[[#This Row],[Right to erasure]]</f>
        <v>0</v>
      </c>
      <c r="BT69" s="63" t="b">
        <f>Table18911[[#This Row],[Right to restrict processing]]</f>
        <v>0</v>
      </c>
      <c r="BU69" s="63" t="b">
        <f>Table18911[[#This Row],[Right to data portability]]</f>
        <v>0</v>
      </c>
      <c r="BV69" s="63" t="b">
        <f>Table18911[[#This Row],[Right to object]]</f>
        <v>0</v>
      </c>
      <c r="BW69" s="63" t="b">
        <f>Table18911[[#This Row],[profiling]]</f>
        <v>0</v>
      </c>
      <c r="BX69"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 </v>
      </c>
      <c r="BY69" s="63">
        <f>IF(Table18911[[#This Row],[The source of the personal data.]]="",Table18911[[#This Row],[The source of the personal data.12]],Table18911[[#This Row],[The source of the personal data.]])</f>
        <v>0</v>
      </c>
      <c r="BZ69"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69" s="63"/>
      <c r="CB69" s="63"/>
      <c r="CC69" s="63"/>
      <c r="CD69" s="63"/>
      <c r="CE69" s="63"/>
      <c r="CF69" s="63"/>
      <c r="CG69" s="63"/>
      <c r="CH69" s="63"/>
      <c r="CI69" s="63"/>
      <c r="CJ69" s="63"/>
      <c r="CK69" s="63"/>
      <c r="CL69" s="63"/>
      <c r="CM69" s="63"/>
      <c r="CN69" s="63"/>
      <c r="CO69" s="63"/>
      <c r="CP69" s="63"/>
      <c r="CQ69" s="63"/>
      <c r="CR69" s="63"/>
      <c r="CS69" s="63"/>
      <c r="CT69" s="63"/>
      <c r="CU69" s="63"/>
      <c r="CV69" s="63"/>
      <c r="CW69" s="63"/>
      <c r="CX69" s="63"/>
      <c r="CY69" s="5"/>
      <c r="CZ69" s="28" t="s">
        <v>1889</v>
      </c>
      <c r="DA69" s="9" t="s">
        <v>2237</v>
      </c>
      <c r="DB69" s="9" t="s">
        <v>2238</v>
      </c>
      <c r="DC69" s="8" t="s">
        <v>2239</v>
      </c>
      <c r="DD69" s="9" t="s">
        <v>2233</v>
      </c>
      <c r="DG69" s="9" t="s">
        <v>993</v>
      </c>
      <c r="DH69" s="8" t="s">
        <v>139</v>
      </c>
      <c r="DI69" s="9" t="s">
        <v>2234</v>
      </c>
      <c r="DK69" s="9" t="b">
        <v>0</v>
      </c>
      <c r="DL69" s="9" t="b">
        <v>0</v>
      </c>
      <c r="DM69" s="9" t="b">
        <v>0</v>
      </c>
      <c r="DN69" s="9" t="b">
        <v>0</v>
      </c>
      <c r="DO69" s="9" t="b">
        <v>0</v>
      </c>
      <c r="DP69" s="9" t="b">
        <v>0</v>
      </c>
      <c r="DQ69" s="9" t="b">
        <v>0</v>
      </c>
      <c r="DR69" s="9" t="b">
        <v>0</v>
      </c>
      <c r="DS69" s="9" t="s">
        <v>993</v>
      </c>
      <c r="DU69" s="8" t="s">
        <v>139</v>
      </c>
    </row>
    <row r="70" spans="1:125" s="9" customFormat="1" ht="30" customHeight="1">
      <c r="A70" s="63" t="s">
        <v>2240</v>
      </c>
      <c r="B70" s="63" t="s">
        <v>110</v>
      </c>
      <c r="C70" s="63" t="s">
        <v>1804</v>
      </c>
      <c r="D70" s="63" t="s">
        <v>2241</v>
      </c>
      <c r="E70" s="63" t="s">
        <v>2242</v>
      </c>
      <c r="F70" s="63"/>
      <c r="G70" s="63" t="s">
        <v>2243</v>
      </c>
      <c r="H70" s="63" t="s">
        <v>150</v>
      </c>
      <c r="I70" s="63" t="s">
        <v>2244</v>
      </c>
      <c r="J70" s="63" t="s">
        <v>2245</v>
      </c>
      <c r="K70" s="63" t="s">
        <v>2246</v>
      </c>
      <c r="L70" s="63" t="s">
        <v>276</v>
      </c>
      <c r="M70" s="63"/>
      <c r="N70" s="63" t="s">
        <v>123</v>
      </c>
      <c r="O70" s="63" t="s">
        <v>123</v>
      </c>
      <c r="P70" s="63"/>
      <c r="Q70" s="63"/>
      <c r="R70" s="63"/>
      <c r="S70" s="63"/>
      <c r="T70" s="63"/>
      <c r="U70" s="63"/>
      <c r="V70" s="63"/>
      <c r="W70" s="63"/>
      <c r="X70" s="63"/>
      <c r="Y70" s="63"/>
      <c r="Z70" s="63"/>
      <c r="AA70" s="63"/>
      <c r="AB70" s="63"/>
      <c r="AC70" s="63"/>
      <c r="AD70" s="63"/>
      <c r="AE70" s="63"/>
      <c r="AF70" s="63" t="e">
        <f>VLOOKUP(Table18911[[#This Row],[Information Asset Reference Number16]],livesite,1,FALSE)</f>
        <v>#N/A</v>
      </c>
      <c r="AG70" s="64" t="str">
        <f>MID(Table18911[[#This Row],[CLICK HERE TO GO TO FINAL CONTENT FOR CHECKING / EDITING]],14,FIND(".",Table18911[[#This Row],[CLICK HERE TO GO TO FINAL CONTENT FOR CHECKING / EDITING]])-14)</f>
        <v>DCB Mailing List</v>
      </c>
      <c r="AH70" s="64" t="str">
        <f>LEFT(Table18911[[#This Row],[CLICK HERE TO GO TO FINAL CONTENT FOR CHECKING / EDITING]],10)</f>
        <v>IAR0000672</v>
      </c>
      <c r="AI70" s="64" t="str">
        <f>VLOOKUP(Table18911[[#This Row],[Information Asset Reference Number]],ia,1,FALSE)</f>
        <v>IAR0000672</v>
      </c>
      <c r="AJ70" s="64">
        <f>VLOOKUP(Table18911[[#This Row],[Information Asset Reference Number]],ia,7,FALSE)</f>
        <v>41730</v>
      </c>
      <c r="AK70" s="64" t="str">
        <f>VLOOKUP(Table18911[[#This Row],[Information Asset Reference Number]],ia,10,FALSE)</f>
        <v>P0548</v>
      </c>
      <c r="AL70" s="64" t="str">
        <f>VLOOKUP(Table18911[[#This Row],[Information Asset Reference Number]],ia,11,FALSE)</f>
        <v>David Riley ( DARI4 )</v>
      </c>
      <c r="AM70" s="63"/>
      <c r="AN70" s="64" t="b">
        <f>ISERROR(FIND("Direction",Table18911[[#This Row],[Legal basis for the processing]]))</f>
        <v>1</v>
      </c>
      <c r="AO70" s="64" t="b">
        <f>ISERROR(FIND("Act",Table18911[[#This Row],[Legal basis for the processing]]))</f>
        <v>1</v>
      </c>
      <c r="AP70" s="64" t="b">
        <f>ISERROR(FIND("Article",Table18911[[#This Row],[Legal basis for the processing]]))</f>
        <v>0</v>
      </c>
      <c r="AQ70" s="63"/>
      <c r="AR70"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70"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70"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70"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70"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70"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70"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70"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70" s="64">
        <f>COUNTIF(Table18911[[#This Row],[Right to be informed]:[profiling]],"FALSE")</f>
        <v>4</v>
      </c>
      <c r="BA70"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70" s="63"/>
      <c r="BC70" s="63"/>
      <c r="BD70" s="64" t="str">
        <f>Table18911[[#This Row],[Information Asset Title]]</f>
        <v>DCB Mailing List</v>
      </c>
      <c r="BE70" s="64" t="s">
        <v>1532</v>
      </c>
      <c r="BF70"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Digital1 Trevelyan SquareBoar LaneLeedsLS1 6AEenquiries@nhsdigital.nhs.uk0300 303 5678Our Data Protection Officer is Catherine Nicholson</v>
      </c>
      <c r="BG70" s="63" t="str">
        <f>IF(Table18911[[#This Row],[Purpose for the processing]]="",Table18911[[#This Row],[Purpose for the processing3]],Table18911[[#This Row],[Purpose for the processing]])</f>
        <v>We keep a mailing list of customers who have asked to receive notifications covering the publication of information standards and data collections, consultation activity and more general information relating to DCB assurance and publication activity.We monitor additions and removals to ensure appropriate coverage across organisations.We monitor notification analytics to evaluate the success of our notifications.The mailing list is held on Microsoft Dynamics CRM and is managed on our behalf by the NHS Digital Contact Centre.</v>
      </c>
      <c r="BH70" s="63" t="str">
        <f>IF(Table18911[[#This Row],[Legal basis for the processing]]="",Table18911[[#This Row],[Legal basis for the processing4]],Table18911[[#This Row],[Legal basis for the processing]])</f>
        <v>We are relying on CONSENT under Article 6 (1)(a)</v>
      </c>
      <c r="BI70" s="64"/>
      <c r="BJ70" s="63">
        <f>IF(Table18911[[#This Row],[Categories of personal data being processed]]="",Table18911[[#This Row],[Categories of personal data being processed5]],Table18911[[#This Row],[Categories of personal data being processed]])</f>
        <v>0</v>
      </c>
      <c r="BK70" s="63"/>
      <c r="BL70"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Not applicable.</v>
      </c>
      <c r="BM70" s="63"/>
      <c r="BN70" s="63" t="str">
        <f>IF(Table18911[[#This Row],[Recipients or categories of recipients of the personal data.]]="",Table18911[[#This Row],[Recipients or categories of recipients of the personal data.6]],Table18911[[#This Row],[Recipients or categories of recipients of the personal data.]])</f>
        <v>The mailing list is not shared outside of the Contact Centre or the DSAS personnel who manage publication and notification.</v>
      </c>
      <c r="BO70"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Retention is set for 8 years, though contact details will be “deleted” earlier as appropriate.Where a subscriber has asked to unsubscribe, this needs to be recorded and kept ensuring we have an audit of this request and that it has been acted upon.</v>
      </c>
      <c r="BP70" s="64" t="b">
        <f>Table18911[[#This Row],[Right to be informed]]</f>
        <v>1</v>
      </c>
      <c r="BQ70" s="63" t="b">
        <f>Table18911[[#This Row],[Right of access]]</f>
        <v>1</v>
      </c>
      <c r="BR70" s="63" t="b">
        <f>Table18911[[#This Row],[Right to rectification]]</f>
        <v>1</v>
      </c>
      <c r="BS70" s="63" t="b">
        <f>Table18911[[#This Row],[Right to erasure]]</f>
        <v>0</v>
      </c>
      <c r="BT70" s="63" t="b">
        <f>Table18911[[#This Row],[Right to restrict processing]]</f>
        <v>1</v>
      </c>
      <c r="BU70" s="63" t="b">
        <f>Table18911[[#This Row],[Right to data portability]]</f>
        <v>0</v>
      </c>
      <c r="BV70" s="63" t="b">
        <f>Table18911[[#This Row],[Right to object]]</f>
        <v>0</v>
      </c>
      <c r="BW70" s="63" t="b">
        <f>Table18911[[#This Row],[profiling]]</f>
        <v>0</v>
      </c>
      <c r="BX70"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Note that Subscribers do not have the right to object, but they do have the right to withdraw consent and will be reminded at periodic intervals of their right to do so. Should consent be withdrawn, data needs to be retained to confirm action has been taken and that the email address has been removed from the DCB Mailing List.</v>
      </c>
      <c r="BY70" s="63">
        <f>IF(Table18911[[#This Row],[The source of the personal data.]]="",Table18911[[#This Row],[The source of the personal data.12]],Table18911[[#This Row],[The source of the personal data.]])</f>
        <v>0</v>
      </c>
      <c r="BZ70"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Not applicable</v>
      </c>
      <c r="CA70" s="63"/>
      <c r="CB70" s="63"/>
      <c r="CC70" s="63"/>
      <c r="CD70" s="63"/>
      <c r="CE70" s="63"/>
      <c r="CF70" s="63"/>
      <c r="CG70" s="63"/>
      <c r="CH70" s="63"/>
      <c r="CI70" s="63"/>
      <c r="CJ70" s="63"/>
      <c r="CK70" s="63"/>
      <c r="CL70" s="63"/>
      <c r="CM70" s="63"/>
      <c r="CN70" s="63"/>
      <c r="CO70" s="63"/>
      <c r="CP70" s="63"/>
      <c r="CQ70" s="63"/>
      <c r="CR70" s="63"/>
      <c r="CS70" s="63"/>
      <c r="CT70" s="63"/>
      <c r="CU70" s="63"/>
      <c r="CV70" s="63"/>
      <c r="CW70" s="63"/>
      <c r="CX70" s="63"/>
      <c r="CY70" s="5"/>
      <c r="CZ70" s="28"/>
      <c r="DA70" s="9" t="s">
        <v>1532</v>
      </c>
      <c r="DB70" s="9" t="s">
        <v>1660</v>
      </c>
      <c r="DC70" s="8" t="s">
        <v>134</v>
      </c>
      <c r="DD70" s="8" t="s">
        <v>1661</v>
      </c>
      <c r="DE70" s="8" t="s">
        <v>1188</v>
      </c>
      <c r="DG70" s="8" t="s">
        <v>139</v>
      </c>
      <c r="DH70" s="8" t="s">
        <v>139</v>
      </c>
      <c r="DI70" s="8" t="s">
        <v>139</v>
      </c>
      <c r="DJ70" s="8" t="s">
        <v>2165</v>
      </c>
      <c r="DK70" s="9" t="b">
        <v>1</v>
      </c>
      <c r="DL70" s="9" t="b">
        <v>1</v>
      </c>
      <c r="DM70" s="9" t="b">
        <v>1</v>
      </c>
      <c r="DN70" s="9" t="b">
        <v>0</v>
      </c>
      <c r="DO70" s="9" t="b">
        <v>1</v>
      </c>
      <c r="DP70" s="9" t="b">
        <v>0</v>
      </c>
      <c r="DQ70" s="9" t="b">
        <v>0</v>
      </c>
      <c r="DR70" s="9" t="b">
        <v>0</v>
      </c>
      <c r="DS70" s="8" t="s">
        <v>1325</v>
      </c>
      <c r="DT70" s="8" t="s">
        <v>1245</v>
      </c>
      <c r="DU70" s="8" t="s">
        <v>139</v>
      </c>
    </row>
    <row r="71" spans="1:125" s="9" customFormat="1" ht="30" customHeight="1">
      <c r="A71" s="63" t="s">
        <v>2247</v>
      </c>
      <c r="B71" s="63" t="s">
        <v>110</v>
      </c>
      <c r="C71" s="63" t="s">
        <v>268</v>
      </c>
      <c r="D71" s="63" t="s">
        <v>1664</v>
      </c>
      <c r="E71" s="63" t="s">
        <v>1538</v>
      </c>
      <c r="F71" s="63"/>
      <c r="G71" s="63" t="s">
        <v>2248</v>
      </c>
      <c r="H71" s="63" t="s">
        <v>2249</v>
      </c>
      <c r="I71" s="63" t="s">
        <v>2250</v>
      </c>
      <c r="J71" s="63" t="s">
        <v>2251</v>
      </c>
      <c r="K71" s="63" t="s">
        <v>2252</v>
      </c>
      <c r="L71" s="63" t="s">
        <v>2253</v>
      </c>
      <c r="M71" s="63"/>
      <c r="N71" s="63" t="s">
        <v>123</v>
      </c>
      <c r="O71" s="63" t="s">
        <v>123</v>
      </c>
      <c r="P71" s="63" t="s">
        <v>111</v>
      </c>
      <c r="Q71" s="63"/>
      <c r="R71" s="63"/>
      <c r="S71" s="63"/>
      <c r="T71" s="63"/>
      <c r="U71" s="63"/>
      <c r="V71" s="63"/>
      <c r="W71" s="63"/>
      <c r="X71" s="63"/>
      <c r="Y71" s="63"/>
      <c r="Z71" s="63"/>
      <c r="AA71" s="63"/>
      <c r="AB71" s="63"/>
      <c r="AC71" s="63" t="s">
        <v>254</v>
      </c>
      <c r="AD71" s="63"/>
      <c r="AE71" s="63"/>
      <c r="AF71" s="63" t="e">
        <f>VLOOKUP(Table18911[[#This Row],[Information Asset Reference Number16]],livesite,1,FALSE)</f>
        <v>#N/A</v>
      </c>
      <c r="AG71" s="64" t="str">
        <f>MID(Table18911[[#This Row],[CLICK HERE TO GO TO FINAL CONTENT FOR CHECKING / EDITING]],14,FIND(".",Table18911[[#This Row],[CLICK HERE TO GO TO FINAL CONTENT FOR CHECKING / EDITING]])-14)</f>
        <v xml:space="preserve">ello web team </v>
      </c>
      <c r="AH71" s="64" t="str">
        <f>LEFT(Table18911[[#This Row],[CLICK HERE TO GO TO FINAL CONTENT FOR CHECKING / EDITING]],10)</f>
        <v>IAR0000674</v>
      </c>
      <c r="AI71" s="64" t="str">
        <f>VLOOKUP(Table18911[[#This Row],[Information Asset Reference Number]],ia,1,FALSE)</f>
        <v>IAR0000674</v>
      </c>
      <c r="AJ71" s="64" t="e">
        <f>VLOOKUP(Table18911[[#This Row],[Information Asset Reference Number]],ia,7,FALSE)</f>
        <v>#REF!</v>
      </c>
      <c r="AK71" s="64" t="str">
        <f>VLOOKUP(Table18911[[#This Row],[Information Asset Reference Number]],ia,10,FALSE)</f>
        <v>NHS Digital Corporate Website Phase 2 P0549/01</v>
      </c>
      <c r="AL71" s="64" t="str">
        <f>VLOOKUP(Table18911[[#This Row],[Information Asset Reference Number]],ia,11,FALSE)</f>
        <v>Owain Davies ( OWDA1 )</v>
      </c>
      <c r="AM71" s="63"/>
      <c r="AN71" s="64" t="b">
        <f>ISERROR(FIND("Direction",Table18911[[#This Row],[Legal basis for the processing]]))</f>
        <v>1</v>
      </c>
      <c r="AO71" s="64" t="b">
        <f>ISERROR(FIND("Act",Table18911[[#This Row],[Legal basis for the processing]]))</f>
        <v>1</v>
      </c>
      <c r="AP71" s="64" t="b">
        <f>ISERROR(FIND("Article",Table18911[[#This Row],[Legal basis for the processing]]))</f>
        <v>1</v>
      </c>
      <c r="AQ71" s="63"/>
      <c r="AR71"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71"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71"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71"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71"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71"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71"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71"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71" s="64">
        <f>COUNTIF(Table18911[[#This Row],[Right to be informed]:[profiling]],"FALSE")</f>
        <v>8</v>
      </c>
      <c r="BA71"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71" s="63"/>
      <c r="BC71" s="63"/>
      <c r="BD71" s="64" t="str">
        <f>Table18911[[#This Row],[Information Asset Title]]</f>
        <v xml:space="preserve">ello web team </v>
      </c>
      <c r="BE71" s="64" t="s">
        <v>1536</v>
      </c>
      <c r="BF71"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 http://content.digital.nhs.uk/article/6807/How-information-is-usedCatherine Nicholson, NHS DIgital1 Trevelyan Square, Boar Lane, Leeds, LS1 6AE</v>
      </c>
      <c r="BG71" s="63" t="str">
        <f>IF(Table18911[[#This Row],[Purpose for the processing]]="",Table18911[[#This Row],[Purpose for the processing3]],Table18911[[#This Row],[Purpose for the processing]])</f>
        <v>Names and emails inputted into the trello service to gain access to it’s features and enable collaboration of the web team via the use of permissions to content.</v>
      </c>
      <c r="BH71" s="63" t="str">
        <f>IF(Table18911[[#This Row],[Legal basis for the processing]]="",Table18911[[#This Row],[Legal basis for the processing4]],Table18911[[#This Row],[Legal basis for the processing]])</f>
        <v>Explicit consent</v>
      </c>
      <c r="BI71" s="64"/>
      <c r="BJ71" s="63">
        <f>IF(Table18911[[#This Row],[Categories of personal data being processed]]="",Table18911[[#This Row],[Categories of personal data being processed5]],Table18911[[#This Row],[Categories of personal data being processed]])</f>
        <v>0</v>
      </c>
      <c r="BK71" s="63"/>
      <c r="BL71"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Data centres hosted in the United States (Amazon web services)</v>
      </c>
      <c r="BM71" s="63"/>
      <c r="BN71" s="63" t="str">
        <f>IF(Table18911[[#This Row],[Recipients or categories of recipients of the personal data.]]="",Table18911[[#This Row],[Recipients or categories of recipients of the personal data.6]],Table18911[[#This Row],[Recipients or categories of recipients of the personal data.]])</f>
        <v xml:space="preserve">Administrators of trello boards the data subject joins or is a member of </v>
      </c>
      <c r="BO71"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Live, as required to support Trello user account</v>
      </c>
      <c r="BP71" s="64" t="b">
        <f>Table18911[[#This Row],[Right to be informed]]</f>
        <v>0</v>
      </c>
      <c r="BQ71" s="63" t="b">
        <f>Table18911[[#This Row],[Right of access]]</f>
        <v>0</v>
      </c>
      <c r="BR71" s="63" t="b">
        <f>Table18911[[#This Row],[Right to rectification]]</f>
        <v>0</v>
      </c>
      <c r="BS71" s="63" t="b">
        <f>Table18911[[#This Row],[Right to erasure]]</f>
        <v>0</v>
      </c>
      <c r="BT71" s="63" t="b">
        <f>Table18911[[#This Row],[Right to restrict processing]]</f>
        <v>0</v>
      </c>
      <c r="BU71" s="63" t="b">
        <f>Table18911[[#This Row],[Right to data portability]]</f>
        <v>0</v>
      </c>
      <c r="BV71" s="63" t="b">
        <f>Table18911[[#This Row],[Right to object]]</f>
        <v>0</v>
      </c>
      <c r="BW71" s="63" t="b">
        <f>Table18911[[#This Row],[profiling]]</f>
        <v>0</v>
      </c>
      <c r="BX71"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Yes – self service through Trello</v>
      </c>
      <c r="BY71" s="63">
        <f>IF(Table18911[[#This Row],[The source of the personal data.]]="",Table18911[[#This Row],[The source of the personal data.12]],Table18911[[#This Row],[The source of the personal data.]])</f>
        <v>0</v>
      </c>
      <c r="BZ71"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Not applicable</v>
      </c>
      <c r="CA71" s="63"/>
      <c r="CB71" s="63"/>
      <c r="CC71" s="63"/>
      <c r="CD71" s="63"/>
      <c r="CE71" s="63"/>
      <c r="CF71" s="63"/>
      <c r="CG71" s="63"/>
      <c r="CH71" s="63"/>
      <c r="CI71" s="63"/>
      <c r="CJ71" s="63"/>
      <c r="CK71" s="63"/>
      <c r="CL71" s="63"/>
      <c r="CM71" s="63"/>
      <c r="CN71" s="63"/>
      <c r="CO71" s="63"/>
      <c r="CP71" s="63"/>
      <c r="CQ71" s="63"/>
      <c r="CR71" s="63"/>
      <c r="CS71" s="63"/>
      <c r="CT71" s="63"/>
      <c r="CU71" s="63"/>
      <c r="CV71" s="63"/>
      <c r="CW71" s="63"/>
      <c r="CX71" s="63"/>
      <c r="CY71" s="5"/>
      <c r="CZ71" s="28"/>
      <c r="DA71" s="9" t="s">
        <v>1536</v>
      </c>
      <c r="DB71" s="9" t="s">
        <v>1663</v>
      </c>
      <c r="DC71" s="8" t="s">
        <v>134</v>
      </c>
      <c r="DD71" s="9" t="s">
        <v>1664</v>
      </c>
      <c r="DE71" s="9" t="s">
        <v>1538</v>
      </c>
      <c r="DG71" s="8" t="s">
        <v>139</v>
      </c>
      <c r="DH71" s="8" t="s">
        <v>1168</v>
      </c>
      <c r="DI71" s="8" t="s">
        <v>139</v>
      </c>
      <c r="DJ71" s="8" t="s">
        <v>1907</v>
      </c>
      <c r="DK71" s="9" t="b">
        <v>0</v>
      </c>
      <c r="DL71" s="9" t="b">
        <v>0</v>
      </c>
      <c r="DM71" s="9" t="b">
        <v>0</v>
      </c>
      <c r="DN71" s="9" t="b">
        <v>0</v>
      </c>
      <c r="DO71" s="9" t="b">
        <v>0</v>
      </c>
      <c r="DP71" s="9" t="b">
        <v>0</v>
      </c>
      <c r="DQ71" s="9" t="b">
        <v>0</v>
      </c>
      <c r="DR71" s="9" t="b">
        <v>0</v>
      </c>
      <c r="DS71" s="8" t="s">
        <v>1540</v>
      </c>
      <c r="DT71" s="8" t="s">
        <v>1245</v>
      </c>
      <c r="DU71" s="8" t="s">
        <v>139</v>
      </c>
    </row>
    <row r="72" spans="1:125" s="9" customFormat="1" ht="30" customHeight="1">
      <c r="A72" s="63" t="s">
        <v>2254</v>
      </c>
      <c r="B72" s="63" t="s">
        <v>110</v>
      </c>
      <c r="C72" s="63" t="s">
        <v>1804</v>
      </c>
      <c r="D72" s="63" t="s">
        <v>2255</v>
      </c>
      <c r="E72" s="63" t="s">
        <v>2256</v>
      </c>
      <c r="F72" s="63"/>
      <c r="G72" s="63" t="s">
        <v>2257</v>
      </c>
      <c r="H72" s="63" t="s">
        <v>123</v>
      </c>
      <c r="I72" s="63" t="s">
        <v>2258</v>
      </c>
      <c r="J72" s="63" t="s">
        <v>2259</v>
      </c>
      <c r="K72" s="63" t="s">
        <v>2260</v>
      </c>
      <c r="L72" s="63" t="s">
        <v>276</v>
      </c>
      <c r="M72" s="63"/>
      <c r="N72" s="63" t="s">
        <v>2261</v>
      </c>
      <c r="O72" s="63" t="s">
        <v>2262</v>
      </c>
      <c r="P72" s="63" t="s">
        <v>111</v>
      </c>
      <c r="Q72" s="63"/>
      <c r="R72" s="63"/>
      <c r="S72" s="63"/>
      <c r="T72" s="63"/>
      <c r="U72" s="63"/>
      <c r="V72" s="63"/>
      <c r="W72" s="63"/>
      <c r="X72" s="63"/>
      <c r="Y72" s="63"/>
      <c r="Z72" s="63"/>
      <c r="AA72" s="63"/>
      <c r="AB72" s="63"/>
      <c r="AC72" s="63"/>
      <c r="AD72" s="63"/>
      <c r="AE72" s="63"/>
      <c r="AF72" s="63" t="e">
        <f>VLOOKUP(Table18911[[#This Row],[Information Asset Reference Number16]],livesite,1,FALSE)</f>
        <v>#N/A</v>
      </c>
      <c r="AG72" s="64" t="str">
        <f>MID(Table18911[[#This Row],[CLICK HERE TO GO TO FINAL CONTENT FOR CHECKING / EDITING]],14,FIND(".",Table18911[[#This Row],[CLICK HERE TO GO TO FINAL CONTENT FOR CHECKING / EDITING]])-14)</f>
        <v>MIDAS - Extranet Site</v>
      </c>
      <c r="AH72" s="64" t="str">
        <f>LEFT(Table18911[[#This Row],[CLICK HERE TO GO TO FINAL CONTENT FOR CHECKING / EDITING]],10)</f>
        <v>IAR0000675</v>
      </c>
      <c r="AI72" s="64" t="str">
        <f>VLOOKUP(Table18911[[#This Row],[Information Asset Reference Number]],ia,1,FALSE)</f>
        <v>IAR0000675</v>
      </c>
      <c r="AJ72" s="64">
        <f>VLOOKUP(Table18911[[#This Row],[Information Asset Reference Number]],ia,7,FALSE)</f>
        <v>40847</v>
      </c>
      <c r="AK72" s="64" t="str">
        <f>VLOOKUP(Table18911[[#This Row],[Information Asset Reference Number]],ia,10,FALSE)</f>
        <v>Data Access Request Service (DARS) P0449/02</v>
      </c>
      <c r="AL72" s="64" t="str">
        <f>VLOOKUP(Table18911[[#This Row],[Information Asset Reference Number]],ia,11,FALSE)</f>
        <v>Oliver Smith ( OLSM1 )</v>
      </c>
      <c r="AM72" s="63"/>
      <c r="AN72" s="64" t="b">
        <f>ISERROR(FIND("Direction",Table18911[[#This Row],[Legal basis for the processing]]))</f>
        <v>1</v>
      </c>
      <c r="AO72" s="64" t="b">
        <f>ISERROR(FIND("Act",Table18911[[#This Row],[Legal basis for the processing]]))</f>
        <v>0</v>
      </c>
      <c r="AP72" s="64" t="b">
        <f>ISERROR(FIND("Article",Table18911[[#This Row],[Legal basis for the processing]]))</f>
        <v>0</v>
      </c>
      <c r="AQ72" s="63"/>
      <c r="AR72"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72"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72"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72"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72"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72"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72"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72"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1</v>
      </c>
      <c r="AZ72" s="64">
        <f>COUNTIF(Table18911[[#This Row],[Right to be informed]:[profiling]],"FALSE")</f>
        <v>2</v>
      </c>
      <c r="BA72"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Public Task</v>
      </c>
      <c r="BB72" s="63"/>
      <c r="BC72" s="63"/>
      <c r="BD72" s="64" t="str">
        <f>Table18911[[#This Row],[Information Asset Title]]</f>
        <v>MIDAS - Extranet Site</v>
      </c>
      <c r="BE72" s="64" t="s">
        <v>1543</v>
      </c>
      <c r="BF72"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Digital1 Trevelyan SquareBoar LaneLeedsLS1 6AEenquiries@nhsdigital.nhs.uk0300 303 5678Our Data Protection Officer is Catherine Nicholson</v>
      </c>
      <c r="BG72" s="63" t="str">
        <f>IF(Table18911[[#This Row],[Purpose for the processing]]="",Table18911[[#This Row],[Purpose for the processing3]],Table18911[[#This Row],[Purpose for the processing]])</f>
        <v xml:space="preserve">The system captures user login details for access and processing activities on the system. This captured for audit purposes and supports the functionality of the system in allocation of batches of work to system users. </v>
      </c>
      <c r="BH72" s="63" t="str">
        <f>IF(Table18911[[#This Row],[Legal basis for the processing]]="",Table18911[[#This Row],[Legal basis for the processing4]],Table18911[[#This Row],[Legal basis for the processing]])</f>
        <v>s.270 of Health and Social Care Act (additional functions)And GDPR Article 6 (1e): processing is necessary for the performance of a task carried out in the public interest or in the exercise of official authority vested in the controllerFor website cookies - Article 6 (1a) - the data subject has given consent to the processing of his or her personal data for one or more specific purposes)</v>
      </c>
      <c r="BI72" s="64"/>
      <c r="BJ72" s="63">
        <f>IF(Table18911[[#This Row],[Categories of personal data being processed]]="",Table18911[[#This Row],[Categories of personal data being processed5]],Table18911[[#This Row],[Categories of personal data being processed]])</f>
        <v>0</v>
      </c>
      <c r="BK72" s="63"/>
      <c r="BL72"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Not applicable</v>
      </c>
      <c r="BM72" s="63"/>
      <c r="BN72" s="63" t="str">
        <f>IF(Table18911[[#This Row],[Recipients or categories of recipients of the personal data.]]="",Table18911[[#This Row],[Recipients or categories of recipients of the personal data.6]],Table18911[[#This Row],[Recipients or categories of recipients of the personal data.]])</f>
        <v>Data are only disclosed as part of normal processing (visibility of who has undertaken processing on the system). No data are sensitive and none are provided to anyone other than approved users of the system.</v>
      </c>
      <c r="BO72"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Data are stored and retained for the duration of the sytem life span, to provide an audit trail of activity on the system.</v>
      </c>
      <c r="BP72" s="64" t="b">
        <f>Table18911[[#This Row],[Right to be informed]]</f>
        <v>1</v>
      </c>
      <c r="BQ72" s="63" t="b">
        <f>Table18911[[#This Row],[Right of access]]</f>
        <v>1</v>
      </c>
      <c r="BR72" s="63" t="b">
        <f>Table18911[[#This Row],[Right to rectification]]</f>
        <v>1</v>
      </c>
      <c r="BS72" s="63" t="b">
        <f>Table18911[[#This Row],[Right to erasure]]</f>
        <v>0</v>
      </c>
      <c r="BT72" s="63" t="b">
        <f>Table18911[[#This Row],[Right to restrict processing]]</f>
        <v>1</v>
      </c>
      <c r="BU72" s="63" t="b">
        <f>Table18911[[#This Row],[Right to data portability]]</f>
        <v>0</v>
      </c>
      <c r="BV72" s="63" t="b">
        <f>Table18911[[#This Row],[Right to object]]</f>
        <v>1</v>
      </c>
      <c r="BW72" s="63" t="b">
        <f>Table18911[[#This Row],[profiling]]</f>
        <v>1</v>
      </c>
      <c r="BX72"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The subject can withdraw by having their system access revoked, but historical activity captured would not be erased.</v>
      </c>
      <c r="BY72" s="63">
        <f>IF(Table18911[[#This Row],[The source of the personal data.]]="",Table18911[[#This Row],[The source of the personal data.12]],Table18911[[#This Row],[The source of the personal data.]])</f>
        <v>0</v>
      </c>
      <c r="BZ72"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Does not apply</v>
      </c>
      <c r="CA72" s="63"/>
      <c r="CB72" s="63"/>
      <c r="CC72" s="63"/>
      <c r="CD72" s="63"/>
      <c r="CE72" s="63"/>
      <c r="CF72" s="63"/>
      <c r="CG72" s="63"/>
      <c r="CH72" s="63"/>
      <c r="CI72" s="63"/>
      <c r="CJ72" s="63"/>
      <c r="CK72" s="63"/>
      <c r="CL72" s="63"/>
      <c r="CM72" s="63"/>
      <c r="CN72" s="63"/>
      <c r="CO72" s="63"/>
      <c r="CP72" s="63"/>
      <c r="CQ72" s="63"/>
      <c r="CR72" s="63"/>
      <c r="CS72" s="63"/>
      <c r="CT72" s="63"/>
      <c r="CU72" s="63"/>
      <c r="CV72" s="63"/>
      <c r="CW72" s="63"/>
      <c r="CX72" s="63"/>
      <c r="CY72" s="5"/>
      <c r="CZ72" s="28"/>
      <c r="DA72" s="9" t="s">
        <v>1543</v>
      </c>
      <c r="DB72" s="9" t="s">
        <v>2263</v>
      </c>
      <c r="DC72" s="8" t="s">
        <v>134</v>
      </c>
      <c r="DD72" s="9" t="s">
        <v>2255</v>
      </c>
      <c r="DE72" s="8" t="s">
        <v>1659</v>
      </c>
      <c r="DG72" s="8" t="s">
        <v>139</v>
      </c>
      <c r="DH72" s="8" t="s">
        <v>139</v>
      </c>
      <c r="DI72" s="8" t="s">
        <v>139</v>
      </c>
      <c r="DJ72" s="8" t="s">
        <v>1907</v>
      </c>
      <c r="DK72" s="9" t="b">
        <v>1</v>
      </c>
      <c r="DL72" s="9" t="b">
        <v>1</v>
      </c>
      <c r="DM72" s="9" t="b">
        <v>1</v>
      </c>
      <c r="DN72" s="9" t="b">
        <v>0</v>
      </c>
      <c r="DO72" s="9" t="b">
        <v>1</v>
      </c>
      <c r="DP72" s="9" t="b">
        <v>0</v>
      </c>
      <c r="DQ72" s="9" t="b">
        <v>1</v>
      </c>
      <c r="DR72" s="9" t="b">
        <v>1</v>
      </c>
      <c r="DS72" s="8" t="s">
        <v>2264</v>
      </c>
      <c r="DT72" s="8" t="s">
        <v>1245</v>
      </c>
      <c r="DU72" s="8" t="s">
        <v>139</v>
      </c>
    </row>
    <row r="73" spans="1:125" s="9" customFormat="1" ht="30" customHeight="1">
      <c r="A73" s="63" t="s">
        <v>2265</v>
      </c>
      <c r="B73" s="63" t="s">
        <v>110</v>
      </c>
      <c r="C73" s="63" t="s">
        <v>1804</v>
      </c>
      <c r="D73" s="63" t="s">
        <v>2255</v>
      </c>
      <c r="E73" s="63" t="s">
        <v>2266</v>
      </c>
      <c r="F73" s="63"/>
      <c r="G73" s="63" t="s">
        <v>2257</v>
      </c>
      <c r="H73" s="63" t="s">
        <v>123</v>
      </c>
      <c r="I73" s="63" t="s">
        <v>2258</v>
      </c>
      <c r="J73" s="63" t="s">
        <v>2267</v>
      </c>
      <c r="K73" s="63" t="s">
        <v>2268</v>
      </c>
      <c r="L73" s="63" t="s">
        <v>276</v>
      </c>
      <c r="M73" s="63"/>
      <c r="N73" s="63" t="s">
        <v>2261</v>
      </c>
      <c r="O73" s="63" t="s">
        <v>2262</v>
      </c>
      <c r="P73" s="63" t="s">
        <v>111</v>
      </c>
      <c r="Q73" s="63"/>
      <c r="R73" s="63"/>
      <c r="S73" s="63"/>
      <c r="T73" s="63"/>
      <c r="U73" s="63"/>
      <c r="V73" s="63"/>
      <c r="W73" s="63"/>
      <c r="X73" s="63"/>
      <c r="Y73" s="63"/>
      <c r="Z73" s="63"/>
      <c r="AA73" s="63"/>
      <c r="AB73" s="63"/>
      <c r="AC73" s="63"/>
      <c r="AD73" s="63"/>
      <c r="AE73" s="63"/>
      <c r="AF73" s="63" t="e">
        <f>VLOOKUP(Table18911[[#This Row],[Information Asset Reference Number16]],livesite,1,FALSE)</f>
        <v>#N/A</v>
      </c>
      <c r="AG73" s="64" t="str">
        <f>MID(Table18911[[#This Row],[CLICK HERE TO GO TO FINAL CONTENT FOR CHECKING / EDITING]],14,FIND(".",Table18911[[#This Row],[CLICK HERE TO GO TO FINAL CONTENT FOR CHECKING / EDITING]])-14)</f>
        <v>Data Exchange Service DES</v>
      </c>
      <c r="AH73" s="64" t="str">
        <f>LEFT(Table18911[[#This Row],[CLICK HERE TO GO TO FINAL CONTENT FOR CHECKING / EDITING]],10)</f>
        <v>IAR0000676</v>
      </c>
      <c r="AI73" s="64" t="str">
        <f>VLOOKUP(Table18911[[#This Row],[Information Asset Reference Number]],ia,1,FALSE)</f>
        <v>IAR0000676</v>
      </c>
      <c r="AJ73" s="64">
        <f>VLOOKUP(Table18911[[#This Row],[Information Asset Reference Number]],ia,7,FALSE)</f>
        <v>43191</v>
      </c>
      <c r="AK73" s="64" t="str">
        <f>VLOOKUP(Table18911[[#This Row],[Information Asset Reference Number]],ia,10,FALSE)</f>
        <v>Data Access Request Service (DARS) P0449/02</v>
      </c>
      <c r="AL73" s="64" t="str">
        <f>VLOOKUP(Table18911[[#This Row],[Information Asset Reference Number]],ia,11,FALSE)</f>
        <v>Oliver Smith ( OLSM1 )</v>
      </c>
      <c r="AM73" s="63"/>
      <c r="AN73" s="64" t="b">
        <f>ISERROR(FIND("Direction",Table18911[[#This Row],[Legal basis for the processing]]))</f>
        <v>1</v>
      </c>
      <c r="AO73" s="64" t="b">
        <f>ISERROR(FIND("Act",Table18911[[#This Row],[Legal basis for the processing]]))</f>
        <v>0</v>
      </c>
      <c r="AP73" s="64" t="b">
        <f>ISERROR(FIND("Article",Table18911[[#This Row],[Legal basis for the processing]]))</f>
        <v>0</v>
      </c>
      <c r="AQ73" s="63"/>
      <c r="AR73"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73"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73"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73"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73"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73"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73"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73"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1</v>
      </c>
      <c r="AZ73" s="64">
        <f>COUNTIF(Table18911[[#This Row],[Right to be informed]:[profiling]],"FALSE")</f>
        <v>1</v>
      </c>
      <c r="BA73"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Legitimate Interests</v>
      </c>
      <c r="BB73" s="63"/>
      <c r="BC73" s="63"/>
      <c r="BD73" s="64" t="str">
        <f>Table18911[[#This Row],[Information Asset Title]]</f>
        <v>Data Exchange Service DES</v>
      </c>
      <c r="BE73" s="64" t="s">
        <v>1548</v>
      </c>
      <c r="BF73"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Digital1 Trevelyan SquareBoar LaneLeedsLS1 6AEenquiries@nhsdigital.nhs.uk0300 303 5678Our Data Protection Officer is Catherine Nicholson</v>
      </c>
      <c r="BG73" s="63" t="str">
        <f>IF(Table18911[[#This Row],[Purpose for the processing]]="",Table18911[[#This Row],[Purpose for the processing3]],Table18911[[#This Row],[Purpose for the processing]])</f>
        <v xml:space="preserve">The system captures user login details for access and processing activities on the system. This captured for audit purposes and supports the functionality of the system in allocation of batches of work to system users. </v>
      </c>
      <c r="BH73" s="63" t="str">
        <f>IF(Table18911[[#This Row],[Legal basis for the processing]]="",Table18911[[#This Row],[Legal basis for the processing4]],Table18911[[#This Row],[Legal basis for the processing]])</f>
        <v>s.270 of Health and Social Care Act (additional functions)And GDPR Article 6 (1e): processing is necessary for the performance of a task carried out in the public interest or in the exercise of official authority vested in the controllerFor website cookies - Article 6 (1a) - the data subject has given consent to the processing of his or her personal data for one or more specific purposes</v>
      </c>
      <c r="BI73" s="64"/>
      <c r="BJ73" s="63">
        <f>IF(Table18911[[#This Row],[Categories of personal data being processed]]="",Table18911[[#This Row],[Categories of personal data being processed5]],Table18911[[#This Row],[Categories of personal data being processed]])</f>
        <v>0</v>
      </c>
      <c r="BK73" s="63"/>
      <c r="BL73"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Not applicable</v>
      </c>
      <c r="BM73" s="63"/>
      <c r="BN73" s="63" t="str">
        <f>IF(Table18911[[#This Row],[Recipients or categories of recipients of the personal data.]]="",Table18911[[#This Row],[Recipients or categories of recipients of the personal data.6]],Table18911[[#This Row],[Recipients or categories of recipients of the personal data.]])</f>
        <v>Data are only disclosed as part of normal processing (visibility of who has undertaken processing on the system). No data are sensitive and none are provided to anyone other than approved users of the system.</v>
      </c>
      <c r="BO73"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Data are stored and retained for the duration of the sytem life span, to provide an audit trail of activity on the system.</v>
      </c>
      <c r="BP73" s="64" t="b">
        <f>Table18911[[#This Row],[Right to be informed]]</f>
        <v>1</v>
      </c>
      <c r="BQ73" s="63" t="b">
        <f>Table18911[[#This Row],[Right of access]]</f>
        <v>1</v>
      </c>
      <c r="BR73" s="63" t="b">
        <f>Table18911[[#This Row],[Right to rectification]]</f>
        <v>1</v>
      </c>
      <c r="BS73" s="63" t="b">
        <f>Table18911[[#This Row],[Right to erasure]]</f>
        <v>1</v>
      </c>
      <c r="BT73" s="63" t="b">
        <f>Table18911[[#This Row],[Right to restrict processing]]</f>
        <v>1</v>
      </c>
      <c r="BU73" s="63" t="b">
        <f>Table18911[[#This Row],[Right to data portability]]</f>
        <v>0</v>
      </c>
      <c r="BV73" s="63" t="b">
        <f>Table18911[[#This Row],[Right to object]]</f>
        <v>1</v>
      </c>
      <c r="BW73" s="63" t="b">
        <f>Table18911[[#This Row],[profiling]]</f>
        <v>1</v>
      </c>
      <c r="BX73"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Data subjects have a right to withdraw their consent to the use of cookies – cookie statement reads;On 26 May 2011, the rules about cookies on websites changed. This site uses cookies. Some of the cookies we use are essential for parts of the site to operate and have already been set. You may delete and block all cookies from this site, but parts of the site will not work. To find out more about cookies on this website, see our privacy policy.</v>
      </c>
      <c r="BY73" s="63">
        <f>IF(Table18911[[#This Row],[The source of the personal data.]]="",Table18911[[#This Row],[The source of the personal data.12]],Table18911[[#This Row],[The source of the personal data.]])</f>
        <v>0</v>
      </c>
      <c r="BZ73"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Does not apply</v>
      </c>
      <c r="CA73" s="63"/>
      <c r="CB73" s="63"/>
      <c r="CC73" s="63"/>
      <c r="CD73" s="63"/>
      <c r="CE73" s="63"/>
      <c r="CF73" s="63"/>
      <c r="CG73" s="63"/>
      <c r="CH73" s="63"/>
      <c r="CI73" s="63"/>
      <c r="CJ73" s="63"/>
      <c r="CK73" s="63"/>
      <c r="CL73" s="63"/>
      <c r="CM73" s="63"/>
      <c r="CN73" s="63"/>
      <c r="CO73" s="63"/>
      <c r="CP73" s="63"/>
      <c r="CQ73" s="63"/>
      <c r="CR73" s="63"/>
      <c r="CS73" s="63"/>
      <c r="CT73" s="63"/>
      <c r="CU73" s="63"/>
      <c r="CV73" s="63"/>
      <c r="CW73" s="63"/>
      <c r="CX73" s="63"/>
      <c r="CY73" s="5"/>
      <c r="CZ73" s="28"/>
      <c r="DA73" s="9" t="s">
        <v>1548</v>
      </c>
      <c r="DB73" s="9" t="s">
        <v>1666</v>
      </c>
      <c r="DC73" s="8" t="s">
        <v>134</v>
      </c>
      <c r="DD73" s="9" t="s">
        <v>2255</v>
      </c>
      <c r="DE73" s="8" t="s">
        <v>1659</v>
      </c>
      <c r="DG73" s="8" t="s">
        <v>139</v>
      </c>
      <c r="DH73" s="8" t="s">
        <v>139</v>
      </c>
      <c r="DI73" s="8" t="s">
        <v>139</v>
      </c>
      <c r="DJ73" s="8" t="s">
        <v>1907</v>
      </c>
      <c r="DK73" s="9" t="b">
        <v>1</v>
      </c>
      <c r="DL73" s="9" t="b">
        <v>1</v>
      </c>
      <c r="DM73" s="9" t="b">
        <v>1</v>
      </c>
      <c r="DN73" s="9" t="b">
        <v>1</v>
      </c>
      <c r="DO73" s="9" t="b">
        <v>1</v>
      </c>
      <c r="DP73" s="9" t="b">
        <v>0</v>
      </c>
      <c r="DQ73" s="9" t="b">
        <v>1</v>
      </c>
      <c r="DR73" s="9" t="b">
        <v>1</v>
      </c>
      <c r="DS73" s="8" t="s">
        <v>2269</v>
      </c>
      <c r="DT73" s="8" t="s">
        <v>1245</v>
      </c>
      <c r="DU73" s="8" t="s">
        <v>139</v>
      </c>
    </row>
    <row r="74" spans="1:125" s="9" customFormat="1" ht="30" customHeight="1">
      <c r="A74" s="63" t="s">
        <v>2270</v>
      </c>
      <c r="B74" s="63"/>
      <c r="C74" s="63" t="s">
        <v>1700</v>
      </c>
      <c r="D74" s="63" t="s">
        <v>2187</v>
      </c>
      <c r="E74" s="63"/>
      <c r="F74" s="63" t="s">
        <v>2188</v>
      </c>
      <c r="G74" s="63" t="s">
        <v>2189</v>
      </c>
      <c r="H74" s="63" t="s">
        <v>2190</v>
      </c>
      <c r="I74" s="63" t="s">
        <v>2191</v>
      </c>
      <c r="J74" s="63" t="s">
        <v>2192</v>
      </c>
      <c r="K74" s="63" t="s">
        <v>2193</v>
      </c>
      <c r="L74" s="63" t="s">
        <v>2194</v>
      </c>
      <c r="M74" s="63" t="s">
        <v>2195</v>
      </c>
      <c r="N74" s="63" t="s">
        <v>2196</v>
      </c>
      <c r="O74" s="63" t="s">
        <v>2196</v>
      </c>
      <c r="P74" s="63"/>
      <c r="Q74" s="63"/>
      <c r="R74" s="63"/>
      <c r="S74" s="63"/>
      <c r="T74" s="63"/>
      <c r="U74" s="63"/>
      <c r="V74" s="63"/>
      <c r="W74" s="63"/>
      <c r="X74" s="63"/>
      <c r="Y74" s="63"/>
      <c r="Z74" s="63"/>
      <c r="AA74" s="63"/>
      <c r="AB74" s="63"/>
      <c r="AC74" s="63"/>
      <c r="AD74" s="63"/>
      <c r="AE74" s="63"/>
      <c r="AF74" s="63" t="e">
        <f>VLOOKUP(Table18911[[#This Row],[Information Asset Reference Number16]],livesite,1,FALSE)</f>
        <v>#N/A</v>
      </c>
      <c r="AG74" s="64" t="str">
        <f>MID(Table18911[[#This Row],[CLICK HERE TO GO TO FINAL CONTENT FOR CHECKING / EDITING]],14,FIND(".",Table18911[[#This Row],[CLICK HERE TO GO TO FINAL CONTENT FOR CHECKING / EDITING]])-14)</f>
        <v>Technology Reference data Update Distribution TRUD</v>
      </c>
      <c r="AH74" s="64" t="str">
        <f>LEFT(Table18911[[#This Row],[CLICK HERE TO GO TO FINAL CONTENT FOR CHECKING / EDITING]],10)</f>
        <v>IAR0000679</v>
      </c>
      <c r="AI74" s="64" t="str">
        <f>VLOOKUP(Table18911[[#This Row],[Information Asset Reference Number]],ia,1,FALSE)</f>
        <v>IAR0000679</v>
      </c>
      <c r="AJ74" s="64">
        <f>VLOOKUP(Table18911[[#This Row],[Information Asset Reference Number]],ia,7,FALSE)</f>
        <v>42826</v>
      </c>
      <c r="AK74" s="64" t="str">
        <f>VLOOKUP(Table18911[[#This Row],[Information Asset Reference Number]],ia,10,FALSE)</f>
        <v>P0548/00</v>
      </c>
      <c r="AL74" s="64" t="str">
        <f>VLOOKUP(Table18911[[#This Row],[Information Asset Reference Number]],ia,11,FALSE)</f>
        <v>Alex Elias ( ALHA3 )</v>
      </c>
      <c r="AM74" s="63"/>
      <c r="AN74" s="64" t="b">
        <f>ISERROR(FIND("Direction",Table18911[[#This Row],[Legal basis for the processing]]))</f>
        <v>1</v>
      </c>
      <c r="AO74" s="64" t="b">
        <f>ISERROR(FIND("Act",Table18911[[#This Row],[Legal basis for the processing]]))</f>
        <v>1</v>
      </c>
      <c r="AP74" s="64" t="b">
        <f>ISERROR(FIND("Article",Table18911[[#This Row],[Legal basis for the processing]]))</f>
        <v>1</v>
      </c>
      <c r="AQ74" s="63"/>
      <c r="AR74"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74"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74"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74"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74"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74"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74"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74"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74" s="64">
        <f>COUNTIF(Table18911[[#This Row],[Right to be informed]:[profiling]],"FALSE")</f>
        <v>8</v>
      </c>
      <c r="BA74"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74" s="63"/>
      <c r="BC74" s="63"/>
      <c r="BD74" s="64" t="str">
        <f>Table18911[[#This Row],[Information Asset Title]]</f>
        <v>Technology Reference data Update Distribution TRUD</v>
      </c>
      <c r="BE74" s="64" t="s">
        <v>1552</v>
      </c>
      <c r="BF74"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RetrievalStorageUse</v>
      </c>
      <c r="BG74" s="63" t="str">
        <f>IF(Table18911[[#This Row],[Purpose for the processing]]="",Table18911[[#This Row],[Purpose for the processing3]],Table18911[[#This Row],[Purpose for the processing]])</f>
        <v>Processing is necessary for the performance of a task carried out in the public interest or in the exercise of official authority vested in the controller</v>
      </c>
      <c r="BH74" s="63">
        <f>IF(Table18911[[#This Row],[Legal basis for the processing]]="",Table18911[[#This Row],[Legal basis for the processing4]],Table18911[[#This Row],[Legal basis for the processing]])</f>
        <v>0</v>
      </c>
      <c r="BI74" s="64"/>
      <c r="BJ74" s="63" t="str">
        <f>IF(Table18911[[#This Row],[Categories of personal data being processed]]="",Table18911[[#This Row],[Categories of personal data being processed5]],Table18911[[#This Row],[Categories of personal data being processed]])</f>
        <v>NHS Digital staff</v>
      </c>
      <c r="BK74" s="63"/>
      <c r="BL74"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Until such time as the subject requests that it be deleted and/or in the case of approved clinical coding trainers and auditors, until such time as the subject ceases to be an approved trainer or auditor.</v>
      </c>
      <c r="BM74" s="63"/>
      <c r="BN74" s="63" t="str">
        <f>IF(Table18911[[#This Row],[Recipients or categories of recipients of the personal data.]]="",Table18911[[#This Row],[Recipients or categories of recipients of the personal data.6]],Table18911[[#This Row],[Recipients or categories of recipients of the personal data.]])</f>
        <v>No transfer to third countries</v>
      </c>
      <c r="BO74"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The subject has the right to view their details, request any changes or request erasure. All requests should be submitted via information.standards@nhs.net </v>
      </c>
      <c r="BP74" s="64" t="b">
        <f>Table18911[[#This Row],[Right to be informed]]</f>
        <v>0</v>
      </c>
      <c r="BQ74" s="63" t="b">
        <f>Table18911[[#This Row],[Right of access]]</f>
        <v>0</v>
      </c>
      <c r="BR74" s="63" t="b">
        <f>Table18911[[#This Row],[Right to rectification]]</f>
        <v>0</v>
      </c>
      <c r="BS74" s="63" t="b">
        <f>Table18911[[#This Row],[Right to erasure]]</f>
        <v>0</v>
      </c>
      <c r="BT74" s="63" t="b">
        <f>Table18911[[#This Row],[Right to restrict processing]]</f>
        <v>0</v>
      </c>
      <c r="BU74" s="63" t="b">
        <f>Table18911[[#This Row],[Right to data portability]]</f>
        <v>0</v>
      </c>
      <c r="BV74" s="63" t="b">
        <f>Table18911[[#This Row],[Right to object]]</f>
        <v>0</v>
      </c>
      <c r="BW74" s="63" t="b">
        <f>Table18911[[#This Row],[profiling]]</f>
        <v>0</v>
      </c>
      <c r="BX74"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The subject has the right to lodge a complaint with the Information Commissioner</v>
      </c>
      <c r="BY74" s="63" t="str">
        <f>IF(Table18911[[#This Row],[The source of the personal data.]]="",Table18911[[#This Row],[The source of the personal data.12]],Table18911[[#This Row],[The source of the personal data.]])</f>
        <v>In the case of the personal details of approved clinical coding trainers and auditors, it is necessary for personal details to be held by NHS Digital, in order for us to carry out our duties in relation to the accreditation of trainers and auditors.</v>
      </c>
      <c r="BZ74"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 automated decision-making is performed using the data.</v>
      </c>
      <c r="CA74" s="63"/>
      <c r="CB74" s="63"/>
      <c r="CC74" s="63"/>
      <c r="CD74" s="63"/>
      <c r="CE74" s="63"/>
      <c r="CF74" s="63"/>
      <c r="CG74" s="63"/>
      <c r="CH74" s="63"/>
      <c r="CI74" s="63"/>
      <c r="CJ74" s="63"/>
      <c r="CK74" s="63"/>
      <c r="CL74" s="63"/>
      <c r="CM74" s="63"/>
      <c r="CN74" s="63"/>
      <c r="CO74" s="63"/>
      <c r="CP74" s="63"/>
      <c r="CQ74" s="63"/>
      <c r="CR74" s="63"/>
      <c r="CS74" s="63"/>
      <c r="CT74" s="63"/>
      <c r="CU74" s="63"/>
      <c r="CV74" s="63"/>
      <c r="CW74" s="63"/>
      <c r="CX74" s="63"/>
      <c r="CY74" s="5"/>
      <c r="CZ74" s="28"/>
      <c r="DA74" s="9" t="s">
        <v>1552</v>
      </c>
      <c r="DB74" s="68" t="s">
        <v>1667</v>
      </c>
      <c r="DC74" s="8" t="s">
        <v>134</v>
      </c>
      <c r="DD74" s="7" t="s">
        <v>1650</v>
      </c>
      <c r="DE74" s="7" t="s">
        <v>1647</v>
      </c>
      <c r="DG74" s="8" t="s">
        <v>139</v>
      </c>
      <c r="DH74" s="8" t="s">
        <v>139</v>
      </c>
      <c r="DI74" s="8" t="s">
        <v>143</v>
      </c>
      <c r="DJ74" s="8" t="s">
        <v>2180</v>
      </c>
      <c r="DK74" s="9" t="b">
        <v>0</v>
      </c>
      <c r="DL74" s="9" t="b">
        <v>0</v>
      </c>
      <c r="DM74" s="9" t="b">
        <v>0</v>
      </c>
      <c r="DN74" s="9" t="b">
        <v>0</v>
      </c>
      <c r="DO74" s="9" t="b">
        <v>0</v>
      </c>
      <c r="DP74" s="9" t="b">
        <v>0</v>
      </c>
      <c r="DQ74" s="9" t="b">
        <v>0</v>
      </c>
      <c r="DR74" s="9" t="b">
        <v>0</v>
      </c>
      <c r="DS74" s="8" t="s">
        <v>142</v>
      </c>
      <c r="DT74" s="8" t="s">
        <v>1245</v>
      </c>
      <c r="DU74" s="8" t="s">
        <v>139</v>
      </c>
    </row>
    <row r="75" spans="1:125" s="9" customFormat="1" ht="30" hidden="1" customHeight="1">
      <c r="A75" s="63" t="s">
        <v>2271</v>
      </c>
      <c r="B75" s="63" t="s">
        <v>110</v>
      </c>
      <c r="C75" s="63"/>
      <c r="D75" s="63"/>
      <c r="E75" s="63"/>
      <c r="F75" s="63"/>
      <c r="G75" s="63"/>
      <c r="H75" s="63"/>
      <c r="I75" s="63"/>
      <c r="J75" s="63"/>
      <c r="K75" s="63"/>
      <c r="L75" s="63"/>
      <c r="M75" s="63"/>
      <c r="N75" s="63"/>
      <c r="O75" s="63"/>
      <c r="P75" s="63" t="s">
        <v>111</v>
      </c>
      <c r="Q75" s="63" t="s">
        <v>2272</v>
      </c>
      <c r="R75" s="63" t="s">
        <v>2273</v>
      </c>
      <c r="S75" s="63" t="s">
        <v>2274</v>
      </c>
      <c r="T75" s="63" t="s">
        <v>2275</v>
      </c>
      <c r="U75" s="63" t="s">
        <v>2276</v>
      </c>
      <c r="V75" s="63" t="s">
        <v>254</v>
      </c>
      <c r="W75" s="63" t="s">
        <v>2277</v>
      </c>
      <c r="X75" s="63" t="s">
        <v>2278</v>
      </c>
      <c r="Y75" s="63" t="s">
        <v>254</v>
      </c>
      <c r="Z75" s="63" t="s">
        <v>121</v>
      </c>
      <c r="AA75" s="63" t="s">
        <v>2279</v>
      </c>
      <c r="AB75" s="63"/>
      <c r="AC75" s="63" t="s">
        <v>254</v>
      </c>
      <c r="AD75" s="63"/>
      <c r="AE75" s="63"/>
      <c r="AF75" s="63" t="e">
        <f>VLOOKUP(Table18911[[#This Row],[Information Asset Reference Number16]],livesite,1,FALSE)</f>
        <v>#N/A</v>
      </c>
      <c r="AG75" s="64" t="str">
        <f>MID(Table18911[[#This Row],[CLICK HERE TO GO TO FINAL CONTENT FOR CHECKING / EDITING]],14,FIND(".",Table18911[[#This Row],[CLICK HERE TO GO TO FINAL CONTENT FOR CHECKING / EDITING]])-14)</f>
        <v>GP Data Collection and Payments System Access Management Approved User List - DPIA Screening Questionnaire</v>
      </c>
      <c r="AH75" s="64" t="str">
        <f>LEFT(Table18911[[#This Row],[CLICK HERE TO GO TO FINAL CONTENT FOR CHECKING / EDITING]],10)</f>
        <v>IAR0000697</v>
      </c>
      <c r="AI75" s="64" t="str">
        <f>VLOOKUP(Table18911[[#This Row],[Information Asset Reference Number]],ia,1,FALSE)</f>
        <v>IAR0000697</v>
      </c>
      <c r="AJ75" s="64">
        <f>VLOOKUP(Table18911[[#This Row],[Information Asset Reference Number]],ia,7,FALSE)</f>
        <v>42887</v>
      </c>
      <c r="AK75" s="64" t="str">
        <f>VLOOKUP(Table18911[[#This Row],[Information Asset Reference Number]],ia,10,FALSE)</f>
        <v>Integration P0046/04</v>
      </c>
      <c r="AL75" s="64" t="str">
        <f>VLOOKUP(Table18911[[#This Row],[Information Asset Reference Number]],ia,11,FALSE)</f>
        <v>Robert Newton ( RONE1 )</v>
      </c>
      <c r="AM75" s="63"/>
      <c r="AN75" s="64" t="b">
        <f>ISERROR(FIND("Direction",Table18911[[#This Row],[Legal basis for the processing]]))</f>
        <v>1</v>
      </c>
      <c r="AO75" s="64" t="b">
        <f>ISERROR(FIND("Act",Table18911[[#This Row],[Legal basis for the processing]]))</f>
        <v>1</v>
      </c>
      <c r="AP75" s="64" t="b">
        <f>ISERROR(FIND("Article",Table18911[[#This Row],[Legal basis for the processing]]))</f>
        <v>1</v>
      </c>
      <c r="AQ75" s="63"/>
      <c r="AR75"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75"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75"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75"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75"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75"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75"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75"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1</v>
      </c>
      <c r="AZ75" s="64">
        <f>COUNTIF(Table18911[[#This Row],[Right to be informed]:[profiling]],"FALSE")</f>
        <v>2</v>
      </c>
      <c r="BA75"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Public Task</v>
      </c>
      <c r="BB75" s="63"/>
      <c r="BC75" s="63"/>
      <c r="BD75" s="64" t="str">
        <f>Table18911[[#This Row],[Information Asset Title]]</f>
        <v>GP Data Collection and Payments System Access Management Approved User List - DPIA Screening Questionnaire</v>
      </c>
      <c r="BE75" s="64" t="s">
        <v>2280</v>
      </c>
      <c r="BF75"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AtosGeneral Dynamics Information TechnologyNHS DigitalCatherine Nicholson</v>
      </c>
      <c r="BG75" s="63" t="str">
        <f>IF(Table18911[[#This Row],[Purpose for the processing]]="",Table18911[[#This Row],[Purpose for the processing3]],Table18911[[#This Row],[Purpose for the processing]])</f>
        <v>To provide an Access Management process to ensure NHS Digital and NHS England users are granted access in a controlled manner and likewise, access is revoked appropriately.</v>
      </c>
      <c r="BH75" s="63" t="str">
        <f>IF(Table18911[[#This Row],[Legal basis for the processing]]="",Table18911[[#This Row],[Legal basis for the processing4]],Table18911[[#This Row],[Legal basis for the processing]])</f>
        <v>Processing is necessary for the protection of live systems to ensure that only approved users who are current employees of NHS Digital / England are able to access those systems.</v>
      </c>
      <c r="BI75" s="64"/>
      <c r="BJ75" s="63" t="str">
        <f>IF(Table18911[[#This Row],[Categories of personal data being processed]]="",Table18911[[#This Row],[Categories of personal data being processed5]],Table18911[[#This Row],[Categories of personal data being processed]])</f>
        <v>Personal Data in the form of Names, employing organisation and whether access is granted or revoked.</v>
      </c>
      <c r="BK75" s="63"/>
      <c r="BL75"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75" s="63"/>
      <c r="BN75" s="63" t="str">
        <f>IF(Table18911[[#This Row],[Recipients or categories of recipients of the personal data.]]="",Table18911[[#This Row],[Recipients or categories of recipients of the personal data.6]],Table18911[[#This Row],[Recipients or categories of recipients of the personal data.]])</f>
        <v>NHS Digital use this Personal Data only and do not share with any other organisation</v>
      </c>
      <c r="BO75"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NHS Digital has a retention period of 3, 8 and 20 years or a justified exception. This is used to trigger reviews on how long personal data is held. Currently this data is reviewed after 8 years</v>
      </c>
      <c r="BP75" s="64" t="b">
        <f>Table18911[[#This Row],[Right to be informed]]</f>
        <v>1</v>
      </c>
      <c r="BQ75" s="63" t="b">
        <f>Table18911[[#This Row],[Right of access]]</f>
        <v>1</v>
      </c>
      <c r="BR75" s="63" t="b">
        <f>Table18911[[#This Row],[Right to rectification]]</f>
        <v>1</v>
      </c>
      <c r="BS75" s="63" t="b">
        <f>Table18911[[#This Row],[Right to erasure]]</f>
        <v>0</v>
      </c>
      <c r="BT75" s="63" t="b">
        <f>Table18911[[#This Row],[Right to restrict processing]]</f>
        <v>1</v>
      </c>
      <c r="BU75" s="63" t="b">
        <f>Table18911[[#This Row],[Right to data portability]]</f>
        <v>0</v>
      </c>
      <c r="BV75" s="63" t="b">
        <f>Table18911[[#This Row],[Right to object]]</f>
        <v>1</v>
      </c>
      <c r="BW75" s="63" t="b">
        <f>Table18911[[#This Row],[profiling]]</f>
        <v>1</v>
      </c>
      <c r="BX75"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75" s="63" t="str">
        <f>IF(Table18911[[#This Row],[The source of the personal data.]]="",Table18911[[#This Row],[The source of the personal data.12]],Table18911[[#This Row],[The source of the personal data.]])</f>
        <v>Principal Suppliers: Atos, General Dynamics Information Technology</v>
      </c>
      <c r="BZ75"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75" s="63"/>
      <c r="CB75" s="63"/>
      <c r="CC75" s="63"/>
      <c r="CD75" s="63"/>
      <c r="CE75" s="63"/>
      <c r="CF75" s="63"/>
      <c r="CG75" s="63"/>
      <c r="CH75" s="63"/>
      <c r="CI75" s="63"/>
      <c r="CJ75" s="63"/>
      <c r="CK75" s="63"/>
      <c r="CL75" s="63"/>
      <c r="CM75" s="63"/>
      <c r="CN75" s="63"/>
      <c r="CO75" s="63"/>
      <c r="CP75" s="63"/>
      <c r="CQ75" s="63"/>
      <c r="CR75" s="63"/>
      <c r="CS75" s="63"/>
      <c r="CT75" s="63"/>
      <c r="CU75" s="63"/>
      <c r="CV75" s="63"/>
      <c r="CW75" s="63"/>
      <c r="CX75" s="63"/>
      <c r="CY75" s="5"/>
      <c r="CZ75" s="26" t="s">
        <v>1889</v>
      </c>
      <c r="DA75" s="9" t="s">
        <v>2280</v>
      </c>
      <c r="DB75" s="68" t="s">
        <v>2281</v>
      </c>
      <c r="DC75" s="9" t="s">
        <v>2272</v>
      </c>
      <c r="DD75" s="9" t="s">
        <v>2273</v>
      </c>
      <c r="DE75" s="9" t="s">
        <v>2274</v>
      </c>
      <c r="DG75" s="9" t="s">
        <v>2275</v>
      </c>
      <c r="DH75" s="9" t="s">
        <v>254</v>
      </c>
      <c r="DI75" s="9" t="s">
        <v>2276</v>
      </c>
      <c r="DJ75" s="9" t="s">
        <v>2277</v>
      </c>
      <c r="DK75" s="9" t="b">
        <v>1</v>
      </c>
      <c r="DL75" s="9" t="b">
        <v>1</v>
      </c>
      <c r="DM75" s="9" t="b">
        <v>1</v>
      </c>
      <c r="DN75" s="9" t="b">
        <v>0</v>
      </c>
      <c r="DO75" s="9" t="b">
        <v>1</v>
      </c>
      <c r="DP75" s="9" t="b">
        <v>0</v>
      </c>
      <c r="DQ75" s="9" t="b">
        <v>1</v>
      </c>
      <c r="DR75" s="9" t="b">
        <v>1</v>
      </c>
      <c r="DS75" s="9" t="s">
        <v>254</v>
      </c>
      <c r="DT75" s="9" t="s">
        <v>2279</v>
      </c>
      <c r="DU75" s="9" t="s">
        <v>254</v>
      </c>
    </row>
    <row r="76" spans="1:125" s="9" customFormat="1" ht="30" hidden="1" customHeight="1">
      <c r="A76" s="63" t="s">
        <v>2282</v>
      </c>
      <c r="B76" s="63" t="s">
        <v>110</v>
      </c>
      <c r="C76" s="63"/>
      <c r="D76" s="63"/>
      <c r="E76" s="63"/>
      <c r="F76" s="63"/>
      <c r="G76" s="63"/>
      <c r="H76" s="63"/>
      <c r="I76" s="63"/>
      <c r="J76" s="63"/>
      <c r="K76" s="63"/>
      <c r="L76" s="63"/>
      <c r="M76" s="63"/>
      <c r="N76" s="63"/>
      <c r="O76" s="63"/>
      <c r="P76" s="63" t="s">
        <v>111</v>
      </c>
      <c r="Q76" s="63" t="s">
        <v>2272</v>
      </c>
      <c r="R76" s="63" t="s">
        <v>2273</v>
      </c>
      <c r="S76" s="63" t="s">
        <v>2274</v>
      </c>
      <c r="T76" s="63" t="s">
        <v>2275</v>
      </c>
      <c r="U76" s="63" t="s">
        <v>2276</v>
      </c>
      <c r="V76" s="63" t="s">
        <v>254</v>
      </c>
      <c r="W76" s="63" t="s">
        <v>2277</v>
      </c>
      <c r="X76" s="63" t="s">
        <v>2278</v>
      </c>
      <c r="Y76" s="63" t="s">
        <v>254</v>
      </c>
      <c r="Z76" s="63" t="s">
        <v>121</v>
      </c>
      <c r="AA76" s="63" t="s">
        <v>2279</v>
      </c>
      <c r="AB76" s="63"/>
      <c r="AC76" s="63" t="s">
        <v>254</v>
      </c>
      <c r="AD76" s="63"/>
      <c r="AE76" s="63"/>
      <c r="AF76" s="63" t="e">
        <f>VLOOKUP(Table18911[[#This Row],[Information Asset Reference Number16]],livesite,1,FALSE)</f>
        <v>#N/A</v>
      </c>
      <c r="AG76" s="64" t="e">
        <f>MID(Table18911[[#This Row],[CLICK HERE TO GO TO FINAL CONTENT FOR CHECKING / EDITING]],14,FIND(".",Table18911[[#This Row],[CLICK HERE TO GO TO FINAL CONTENT FOR CHECKING / EDITING]])-14)</f>
        <v>#VALUE!</v>
      </c>
      <c r="AH76" s="64" t="str">
        <f>LEFT(Table18911[[#This Row],[CLICK HERE TO GO TO FINAL CONTENT FOR CHECKING / EDITING]],10)</f>
        <v>IAR0000697</v>
      </c>
      <c r="AI76" s="64" t="str">
        <f>VLOOKUP(Table18911[[#This Row],[Information Asset Reference Number]],ia,1,FALSE)</f>
        <v>IAR0000697</v>
      </c>
      <c r="AJ76" s="64">
        <f>VLOOKUP(Table18911[[#This Row],[Information Asset Reference Number]],ia,7,FALSE)</f>
        <v>42887</v>
      </c>
      <c r="AK76" s="64" t="str">
        <f>VLOOKUP(Table18911[[#This Row],[Information Asset Reference Number]],ia,10,FALSE)</f>
        <v>Integration P0046/04</v>
      </c>
      <c r="AL76" s="64" t="str">
        <f>VLOOKUP(Table18911[[#This Row],[Information Asset Reference Number]],ia,11,FALSE)</f>
        <v>Robert Newton ( RONE1 )</v>
      </c>
      <c r="AM76" s="63"/>
      <c r="AN76" s="64" t="b">
        <f>ISERROR(FIND("Direction",Table18911[[#This Row],[Legal basis for the processing]]))</f>
        <v>1</v>
      </c>
      <c r="AO76" s="64" t="b">
        <f>ISERROR(FIND("Act",Table18911[[#This Row],[Legal basis for the processing]]))</f>
        <v>1</v>
      </c>
      <c r="AP76" s="64" t="b">
        <f>ISERROR(FIND("Article",Table18911[[#This Row],[Legal basis for the processing]]))</f>
        <v>1</v>
      </c>
      <c r="AQ76" s="63"/>
      <c r="AR76"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76"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76"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76"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76"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76"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76"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76"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1</v>
      </c>
      <c r="AZ76" s="64">
        <f>COUNTIF(Table18911[[#This Row],[Right to be informed]:[profiling]],"FALSE")</f>
        <v>2</v>
      </c>
      <c r="BA76"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Public Task</v>
      </c>
      <c r="BB76" s="63"/>
      <c r="BC76" s="63"/>
      <c r="BD76" s="64" t="e">
        <f>Table18911[[#This Row],[Information Asset Title]]</f>
        <v>#VALUE!</v>
      </c>
      <c r="BE76" s="64" t="s">
        <v>2280</v>
      </c>
      <c r="BF76"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AtosGeneral Dynamics Information TechnologyNHS DigitalCatherine Nicholson</v>
      </c>
      <c r="BG76" s="63" t="str">
        <f>IF(Table18911[[#This Row],[Purpose for the processing]]="",Table18911[[#This Row],[Purpose for the processing3]],Table18911[[#This Row],[Purpose for the processing]])</f>
        <v>To provide an Access Management process to ensure NHS Digital and NHS England users are granted access in a controlled manner and likewise, access is revoked appropriately.</v>
      </c>
      <c r="BH76" s="63" t="str">
        <f>IF(Table18911[[#This Row],[Legal basis for the processing]]="",Table18911[[#This Row],[Legal basis for the processing4]],Table18911[[#This Row],[Legal basis for the processing]])</f>
        <v>Processing is necessary for the protection of live systems to ensure that only approved users who are current employees of NHS Digital / England are able to access those systems.</v>
      </c>
      <c r="BI76" s="64"/>
      <c r="BJ76" s="63" t="str">
        <f>IF(Table18911[[#This Row],[Categories of personal data being processed]]="",Table18911[[#This Row],[Categories of personal data being processed5]],Table18911[[#This Row],[Categories of personal data being processed]])</f>
        <v>Personal Data in the form of Names, employing organisation and whether access is granted or revoked.</v>
      </c>
      <c r="BK76" s="63"/>
      <c r="BL76"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76" s="63"/>
      <c r="BN76" s="63" t="str">
        <f>IF(Table18911[[#This Row],[Recipients or categories of recipients of the personal data.]]="",Table18911[[#This Row],[Recipients or categories of recipients of the personal data.6]],Table18911[[#This Row],[Recipients or categories of recipients of the personal data.]])</f>
        <v>NHS Digital use this Personal Data only and do not share with any other organisation</v>
      </c>
      <c r="BO76"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NHS Digital has a retention period of 3, 8 and 20 years or a justified exception. This is used to trigger reviews on how long personal data is held. Currently this data is reviewed after 8 years</v>
      </c>
      <c r="BP76" s="64" t="b">
        <f>Table18911[[#This Row],[Right to be informed]]</f>
        <v>1</v>
      </c>
      <c r="BQ76" s="63" t="b">
        <f>Table18911[[#This Row],[Right of access]]</f>
        <v>1</v>
      </c>
      <c r="BR76" s="63" t="b">
        <f>Table18911[[#This Row],[Right to rectification]]</f>
        <v>1</v>
      </c>
      <c r="BS76" s="63" t="b">
        <f>Table18911[[#This Row],[Right to erasure]]</f>
        <v>0</v>
      </c>
      <c r="BT76" s="63" t="b">
        <f>Table18911[[#This Row],[Right to restrict processing]]</f>
        <v>1</v>
      </c>
      <c r="BU76" s="63" t="b">
        <f>Table18911[[#This Row],[Right to data portability]]</f>
        <v>0</v>
      </c>
      <c r="BV76" s="63" t="b">
        <f>Table18911[[#This Row],[Right to object]]</f>
        <v>1</v>
      </c>
      <c r="BW76" s="63" t="b">
        <f>Table18911[[#This Row],[profiling]]</f>
        <v>1</v>
      </c>
      <c r="BX76"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76" s="63" t="str">
        <f>IF(Table18911[[#This Row],[The source of the personal data.]]="",Table18911[[#This Row],[The source of the personal data.12]],Table18911[[#This Row],[The source of the personal data.]])</f>
        <v>Principal Suppliers: Atos, General Dynamics Information Technology</v>
      </c>
      <c r="BZ76"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76" s="63"/>
      <c r="CB76" s="63"/>
      <c r="CC76" s="63"/>
      <c r="CD76" s="63"/>
      <c r="CE76" s="63"/>
      <c r="CF76" s="63"/>
      <c r="CG76" s="63"/>
      <c r="CH76" s="63"/>
      <c r="CI76" s="63"/>
      <c r="CJ76" s="63"/>
      <c r="CK76" s="63"/>
      <c r="CL76" s="63"/>
      <c r="CM76" s="63"/>
      <c r="CN76" s="63"/>
      <c r="CO76" s="63"/>
      <c r="CP76" s="63"/>
      <c r="CQ76" s="63"/>
      <c r="CR76" s="63"/>
      <c r="CS76" s="63"/>
      <c r="CT76" s="63"/>
      <c r="CU76" s="63"/>
      <c r="CV76" s="63"/>
      <c r="CW76" s="63"/>
      <c r="CX76" s="63"/>
      <c r="CY76" s="5"/>
      <c r="CZ76" s="26" t="s">
        <v>1889</v>
      </c>
      <c r="DA76" s="9" t="s">
        <v>2280</v>
      </c>
      <c r="DB76" s="68" t="s">
        <v>2283</v>
      </c>
      <c r="DC76" s="9" t="s">
        <v>2272</v>
      </c>
      <c r="DD76" s="9" t="s">
        <v>2273</v>
      </c>
      <c r="DE76" s="9" t="s">
        <v>2274</v>
      </c>
      <c r="DG76" s="9" t="s">
        <v>2275</v>
      </c>
      <c r="DH76" s="9" t="s">
        <v>254</v>
      </c>
      <c r="DI76" s="9" t="s">
        <v>2276</v>
      </c>
      <c r="DJ76" s="9" t="s">
        <v>2277</v>
      </c>
      <c r="DK76" s="9" t="b">
        <v>1</v>
      </c>
      <c r="DL76" s="9" t="b">
        <v>1</v>
      </c>
      <c r="DM76" s="9" t="b">
        <v>1</v>
      </c>
      <c r="DN76" s="9" t="b">
        <v>0</v>
      </c>
      <c r="DO76" s="9" t="b">
        <v>1</v>
      </c>
      <c r="DP76" s="9" t="b">
        <v>0</v>
      </c>
      <c r="DQ76" s="9" t="b">
        <v>1</v>
      </c>
      <c r="DR76" s="9" t="b">
        <v>1</v>
      </c>
      <c r="DS76" s="9" t="s">
        <v>254</v>
      </c>
      <c r="DT76" s="9" t="s">
        <v>2279</v>
      </c>
      <c r="DU76" s="9" t="s">
        <v>254</v>
      </c>
    </row>
    <row r="77" spans="1:125" s="9" customFormat="1" ht="30" hidden="1" customHeight="1">
      <c r="A77" s="63" t="s">
        <v>2284</v>
      </c>
      <c r="B77" s="63" t="s">
        <v>110</v>
      </c>
      <c r="C77" s="63" t="s">
        <v>2285</v>
      </c>
      <c r="D77" s="63" t="s">
        <v>2286</v>
      </c>
      <c r="E77" s="63" t="s">
        <v>254</v>
      </c>
      <c r="F77" s="63"/>
      <c r="G77" s="63" t="s">
        <v>254</v>
      </c>
      <c r="H77" s="63" t="s">
        <v>254</v>
      </c>
      <c r="I77" s="63" t="s">
        <v>2287</v>
      </c>
      <c r="J77" s="63" t="s">
        <v>2285</v>
      </c>
      <c r="K77" s="63" t="s">
        <v>254</v>
      </c>
      <c r="L77" s="63" t="s">
        <v>2285</v>
      </c>
      <c r="M77" s="63"/>
      <c r="N77" s="63" t="s">
        <v>2288</v>
      </c>
      <c r="O77" s="63" t="s">
        <v>254</v>
      </c>
      <c r="P77" s="63" t="s">
        <v>111</v>
      </c>
      <c r="Q77" s="63" t="s">
        <v>2289</v>
      </c>
      <c r="R77" s="63" t="s">
        <v>2290</v>
      </c>
      <c r="S77" s="63" t="s">
        <v>2291</v>
      </c>
      <c r="T77" s="63" t="s">
        <v>2292</v>
      </c>
      <c r="U77" s="63" t="s">
        <v>2293</v>
      </c>
      <c r="V77" s="63" t="s">
        <v>254</v>
      </c>
      <c r="W77" s="63" t="s">
        <v>2294</v>
      </c>
      <c r="X77" s="63" t="s">
        <v>2295</v>
      </c>
      <c r="Y77" s="63" t="s">
        <v>254</v>
      </c>
      <c r="Z77" s="63" t="s">
        <v>276</v>
      </c>
      <c r="AA77" s="63" t="s">
        <v>2296</v>
      </c>
      <c r="AB77" s="63"/>
      <c r="AC77" s="63" t="s">
        <v>254</v>
      </c>
      <c r="AD77" s="63"/>
      <c r="AE77" s="63"/>
      <c r="AF77" s="63" t="e">
        <f>VLOOKUP(Table18911[[#This Row],[Information Asset Reference Number16]],livesite,1,FALSE)</f>
        <v>#N/A</v>
      </c>
      <c r="AG77" s="64" t="str">
        <f>MID(Table18911[[#This Row],[CLICK HERE TO GO TO FINAL CONTENT FOR CHECKING / EDITING]],14,FIND(".",Table18911[[#This Row],[CLICK HERE TO GO TO FINAL CONTENT FOR CHECKING / EDITING]])-14)</f>
        <v>Financial Transaction Processing SBS Tagetik</v>
      </c>
      <c r="AH77" s="64" t="str">
        <f>LEFT(Table18911[[#This Row],[CLICK HERE TO GO TO FINAL CONTENT FOR CHECKING / EDITING]],10)</f>
        <v>IAR0000700</v>
      </c>
      <c r="AI77" s="64" t="str">
        <f>VLOOKUP(Table18911[[#This Row],[Information Asset Reference Number]],ia,1,FALSE)</f>
        <v>IAR0000700</v>
      </c>
      <c r="AJ77" s="64">
        <f>VLOOKUP(Table18911[[#This Row],[Information Asset Reference Number]],ia,7,FALSE)</f>
        <v>41365</v>
      </c>
      <c r="AK77" s="64" t="str">
        <f>VLOOKUP(Table18911[[#This Row],[Information Asset Reference Number]],ia,10,FALSE)</f>
        <v>Finance Activities P0382/03</v>
      </c>
      <c r="AL77" s="64" t="str">
        <f>VLOOKUP(Table18911[[#This Row],[Information Asset Reference Number]],ia,11,FALSE)</f>
        <v>Michael McEvoy ( MIMC56 )</v>
      </c>
      <c r="AM77" s="63"/>
      <c r="AN77" s="64" t="b">
        <f>ISERROR(FIND("Direction",Table18911[[#This Row],[Legal basis for the processing]]))</f>
        <v>1</v>
      </c>
      <c r="AO77" s="64" t="b">
        <f>ISERROR(FIND("Act",Table18911[[#This Row],[Legal basis for the processing]]))</f>
        <v>1</v>
      </c>
      <c r="AP77" s="64" t="b">
        <f>ISERROR(FIND("Article",Table18911[[#This Row],[Legal basis for the processing]]))</f>
        <v>1</v>
      </c>
      <c r="AQ77" s="63"/>
      <c r="AR77"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77"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77"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77"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77"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77"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77"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77"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77" s="64">
        <f>COUNTIF(Table18911[[#This Row],[Right to be informed]:[profiling]],"FALSE")</f>
        <v>8</v>
      </c>
      <c r="BA77"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77" s="63"/>
      <c r="BC77" s="63"/>
      <c r="BD77" s="64" t="str">
        <f>Table18911[[#This Row],[Information Asset Title]]</f>
        <v>Financial Transaction Processing SBS Tagetik</v>
      </c>
      <c r="BE77" s="64" t="s">
        <v>2297</v>
      </c>
      <c r="BF77"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Unsure</v>
      </c>
      <c r="BG77" s="63" t="str">
        <f>IF(Table18911[[#This Row],[Purpose for the processing]]="",Table18911[[#This Row],[Purpose for the processing3]],Table18911[[#This Row],[Purpose for the processing]])</f>
        <v>Create supplier records for payment of Accounts Payable Invoices. Create customer records for receipt of Sales Invoices. Create payroll records for payment of salary and collection of payroll deductions</v>
      </c>
      <c r="BH77" s="63" t="str">
        <f>IF(Table18911[[#This Row],[Legal basis for the processing]]="",Table18911[[#This Row],[Legal basis for the processing4]],Table18911[[#This Row],[Legal basis for the processing]])</f>
        <v>N/A</v>
      </c>
      <c r="BI77" s="64"/>
      <c r="BJ77" s="63" t="str">
        <f>IF(Table18911[[#This Row],[Categories of personal data being processed]]="",Table18911[[#This Row],[Categories of personal data being processed5]],Table18911[[#This Row],[Categories of personal data being processed]])</f>
        <v>Payroll, Customer, Supplier details</v>
      </c>
      <c r="BK77" s="63"/>
      <c r="BL77"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77" s="63"/>
      <c r="BN77" s="63" t="str">
        <f>IF(Table18911[[#This Row],[Recipients or categories of recipients of the personal data.]]="",Table18911[[#This Row],[Recipients or categories of recipients of the personal data.6]],Table18911[[#This Row],[Recipients or categories of recipients of the personal data.]])</f>
        <v>N/A</v>
      </c>
      <c r="BO77"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Predominently 6 years (statutory purposes) but sometimes 10 years for programmes. </v>
      </c>
      <c r="BP77" s="64" t="b">
        <f>Table18911[[#This Row],[Right to be informed]]</f>
        <v>0</v>
      </c>
      <c r="BQ77" s="63" t="b">
        <f>Table18911[[#This Row],[Right of access]]</f>
        <v>0</v>
      </c>
      <c r="BR77" s="63" t="b">
        <f>Table18911[[#This Row],[Right to rectification]]</f>
        <v>0</v>
      </c>
      <c r="BS77" s="63" t="b">
        <f>Table18911[[#This Row],[Right to erasure]]</f>
        <v>0</v>
      </c>
      <c r="BT77" s="63" t="b">
        <f>Table18911[[#This Row],[Right to restrict processing]]</f>
        <v>0</v>
      </c>
      <c r="BU77" s="63" t="b">
        <f>Table18911[[#This Row],[Right to data portability]]</f>
        <v>0</v>
      </c>
      <c r="BV77" s="63" t="b">
        <f>Table18911[[#This Row],[Right to object]]</f>
        <v>0</v>
      </c>
      <c r="BW77" s="63" t="b">
        <f>Table18911[[#This Row],[profiling]]</f>
        <v>0</v>
      </c>
      <c r="BX77"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77" s="63" t="str">
        <f>IF(Table18911[[#This Row],[The source of the personal data.]]="",Table18911[[#This Row],[The source of the personal data.12]],Table18911[[#This Row],[The source of the personal data.]])</f>
        <v>Suppliers, Customers, Employees, Contractors</v>
      </c>
      <c r="BZ77"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77" s="63"/>
      <c r="CB77" s="63"/>
      <c r="CC77" s="63"/>
      <c r="CD77" s="63"/>
      <c r="CE77" s="63"/>
      <c r="CF77" s="63"/>
      <c r="CG77" s="63"/>
      <c r="CH77" s="63"/>
      <c r="CI77" s="63"/>
      <c r="CJ77" s="63"/>
      <c r="CK77" s="63"/>
      <c r="CL77" s="63"/>
      <c r="CM77" s="63"/>
      <c r="CN77" s="63"/>
      <c r="CO77" s="63"/>
      <c r="CP77" s="63"/>
      <c r="CQ77" s="63"/>
      <c r="CR77" s="63"/>
      <c r="CS77" s="63"/>
      <c r="CT77" s="63"/>
      <c r="CU77" s="63"/>
      <c r="CV77" s="63"/>
      <c r="CW77" s="63"/>
      <c r="CX77" s="63"/>
      <c r="CY77" s="5"/>
      <c r="CZ77" s="28" t="s">
        <v>1889</v>
      </c>
      <c r="DA77" s="9" t="s">
        <v>2297</v>
      </c>
      <c r="DB77" s="9" t="s">
        <v>2298</v>
      </c>
      <c r="DC77" s="9" t="s">
        <v>2285</v>
      </c>
      <c r="DD77" s="9" t="s">
        <v>2286</v>
      </c>
      <c r="DE77" s="9" t="s">
        <v>254</v>
      </c>
      <c r="DG77" s="9" t="s">
        <v>2292</v>
      </c>
      <c r="DH77" s="9" t="s">
        <v>254</v>
      </c>
      <c r="DI77" s="9" t="s">
        <v>254</v>
      </c>
      <c r="DJ77" s="8" t="s">
        <v>2151</v>
      </c>
      <c r="DK77" s="9" t="b">
        <v>0</v>
      </c>
      <c r="DL77" s="9" t="b">
        <v>0</v>
      </c>
      <c r="DM77" s="9" t="b">
        <v>0</v>
      </c>
      <c r="DN77" s="9" t="b">
        <v>0</v>
      </c>
      <c r="DO77" s="9" t="b">
        <v>0</v>
      </c>
      <c r="DP77" s="9" t="b">
        <v>0</v>
      </c>
      <c r="DQ77" s="9" t="b">
        <v>0</v>
      </c>
      <c r="DR77" s="9" t="b">
        <v>0</v>
      </c>
      <c r="DS77" s="8" t="s">
        <v>142</v>
      </c>
      <c r="DT77" s="9" t="s">
        <v>2296</v>
      </c>
      <c r="DU77" s="8" t="s">
        <v>139</v>
      </c>
    </row>
    <row r="78" spans="1:125" s="9" customFormat="1" ht="30" hidden="1" customHeight="1">
      <c r="A78" s="63" t="s">
        <v>2299</v>
      </c>
      <c r="B78" s="63" t="s">
        <v>110</v>
      </c>
      <c r="C78" s="63"/>
      <c r="D78" s="63"/>
      <c r="E78" s="63"/>
      <c r="F78" s="63"/>
      <c r="G78" s="63"/>
      <c r="H78" s="63"/>
      <c r="I78" s="63"/>
      <c r="J78" s="63"/>
      <c r="K78" s="63"/>
      <c r="L78" s="63"/>
      <c r="M78" s="63"/>
      <c r="N78" s="63"/>
      <c r="O78" s="63"/>
      <c r="P78" s="63" t="s">
        <v>111</v>
      </c>
      <c r="Q78" s="63"/>
      <c r="R78" s="63"/>
      <c r="S78" s="63"/>
      <c r="T78" s="63"/>
      <c r="U78" s="63"/>
      <c r="V78" s="63"/>
      <c r="W78" s="63"/>
      <c r="X78" s="63"/>
      <c r="Y78" s="63"/>
      <c r="Z78" s="63"/>
      <c r="AA78" s="63"/>
      <c r="AB78" s="63"/>
      <c r="AC78" s="63"/>
      <c r="AD78" s="63"/>
      <c r="AE78" s="63"/>
      <c r="AF78" s="63" t="e">
        <f>VLOOKUP(Table18911[[#This Row],[Information Asset Reference Number16]],livesite,1,FALSE)</f>
        <v>#N/A</v>
      </c>
      <c r="AG78" s="64" t="str">
        <f>MID(Table18911[[#This Row],[CLICK HERE TO GO TO FINAL CONTENT FOR CHECKING / EDITING]],14,FIND(".",Table18911[[#This Row],[CLICK HERE TO GO TO FINAL CONTENT FOR CHECKING / EDITING]])-14)</f>
        <v>CareCERT Information Sharing Portal</v>
      </c>
      <c r="AH78" s="64" t="str">
        <f>LEFT(Table18911[[#This Row],[CLICK HERE TO GO TO FINAL CONTENT FOR CHECKING / EDITING]],10)</f>
        <v>IAR0000703</v>
      </c>
      <c r="AI78" s="64" t="str">
        <f>VLOOKUP(Table18911[[#This Row],[Information Asset Reference Number]],ia,1,FALSE)</f>
        <v>IAR0000703</v>
      </c>
      <c r="AJ78" s="64">
        <f>VLOOKUP(Table18911[[#This Row],[Information Asset Reference Number]],ia,7,FALSE)</f>
        <v>42531</v>
      </c>
      <c r="AK78" s="64" t="str">
        <f>VLOOKUP(Table18911[[#This Row],[Information Asset Reference Number]],ia,10,FALSE)</f>
        <v>National Cyber Security Programme P0567/03</v>
      </c>
      <c r="AL78" s="64" t="str">
        <f>VLOOKUP(Table18911[[#This Row],[Information Asset Reference Number]],ia,11,FALSE)</f>
        <v>Howard Pearson ( HOPE1 )</v>
      </c>
      <c r="AM78" s="63"/>
      <c r="AN78" s="64" t="b">
        <f>ISERROR(FIND("Direction",Table18911[[#This Row],[Legal basis for the processing]]))</f>
        <v>1</v>
      </c>
      <c r="AO78" s="64" t="b">
        <f>ISERROR(FIND("Act",Table18911[[#This Row],[Legal basis for the processing]]))</f>
        <v>1</v>
      </c>
      <c r="AP78" s="64" t="b">
        <f>ISERROR(FIND("Article",Table18911[[#This Row],[Legal basis for the processing]]))</f>
        <v>1</v>
      </c>
      <c r="AQ78" s="63"/>
      <c r="AR78"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78"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78"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78"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78"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78"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78"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78"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78" s="64">
        <f>COUNTIF(Table18911[[#This Row],[Right to be informed]:[profiling]],"FALSE")</f>
        <v>8</v>
      </c>
      <c r="BA78"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78" s="63"/>
      <c r="BC78" s="63"/>
      <c r="BD78" s="64" t="str">
        <f>Table18911[[#This Row],[Information Asset Title]]</f>
        <v>CareCERT Information Sharing Portal</v>
      </c>
      <c r="BE78" s="64" t="s">
        <v>2300</v>
      </c>
      <c r="BF78" s="63">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0</v>
      </c>
      <c r="BG78" s="63">
        <f>IF(Table18911[[#This Row],[Purpose for the processing]]="",Table18911[[#This Row],[Purpose for the processing3]],Table18911[[#This Row],[Purpose for the processing]])</f>
        <v>0</v>
      </c>
      <c r="BH78" s="63">
        <f>IF(Table18911[[#This Row],[Legal basis for the processing]]="",Table18911[[#This Row],[Legal basis for the processing4]],Table18911[[#This Row],[Legal basis for the processing]])</f>
        <v>0</v>
      </c>
      <c r="BI78" s="64"/>
      <c r="BJ78" s="63">
        <f>IF(Table18911[[#This Row],[Categories of personal data being processed]]="",Table18911[[#This Row],[Categories of personal data being processed5]],Table18911[[#This Row],[Categories of personal data being processed]])</f>
        <v>0</v>
      </c>
      <c r="BK78" s="63"/>
      <c r="BL78" s="63"/>
      <c r="BM78" s="63"/>
      <c r="BN78" s="63">
        <f>IF(Table18911[[#This Row],[Recipients or categories of recipients of the personal data.]]="",Table18911[[#This Row],[Recipients or categories of recipients of the personal data.6]],Table18911[[#This Row],[Recipients or categories of recipients of the personal data.]])</f>
        <v>0</v>
      </c>
      <c r="BO78" s="63">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0</v>
      </c>
      <c r="BP78" s="64" t="b">
        <f>Table18911[[#This Row],[Right to be informed]]</f>
        <v>0</v>
      </c>
      <c r="BQ78" s="63" t="b">
        <f>Table18911[[#This Row],[Right of access]]</f>
        <v>0</v>
      </c>
      <c r="BR78" s="63" t="b">
        <f>Table18911[[#This Row],[Right to rectification]]</f>
        <v>0</v>
      </c>
      <c r="BS78" s="63" t="b">
        <f>Table18911[[#This Row],[Right to erasure]]</f>
        <v>0</v>
      </c>
      <c r="BT78" s="63" t="b">
        <f>Table18911[[#This Row],[Right to restrict processing]]</f>
        <v>0</v>
      </c>
      <c r="BU78" s="63" t="b">
        <f>Table18911[[#This Row],[Right to data portability]]</f>
        <v>0</v>
      </c>
      <c r="BV78" s="63" t="b">
        <f>Table18911[[#This Row],[Right to object]]</f>
        <v>0</v>
      </c>
      <c r="BW78" s="63" t="b">
        <f>Table18911[[#This Row],[profiling]]</f>
        <v>0</v>
      </c>
      <c r="BX78" s="63">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0</v>
      </c>
      <c r="BY78" s="63">
        <f>IF(Table18911[[#This Row],[The source of the personal data.]]="",Table18911[[#This Row],[The source of the personal data.12]],Table18911[[#This Row],[The source of the personal data.]])</f>
        <v>0</v>
      </c>
      <c r="BZ78" s="63">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0</v>
      </c>
      <c r="CA78" s="63"/>
      <c r="CB78" s="63"/>
      <c r="CC78" s="63"/>
      <c r="CD78" s="63"/>
      <c r="CE78" s="63"/>
      <c r="CF78" s="63"/>
      <c r="CG78" s="63"/>
      <c r="CH78" s="63"/>
      <c r="CI78" s="63"/>
      <c r="CJ78" s="63"/>
      <c r="CK78" s="63"/>
      <c r="CL78" s="63"/>
      <c r="CM78" s="63"/>
      <c r="CN78" s="63"/>
      <c r="CO78" s="63"/>
      <c r="CP78" s="63"/>
      <c r="CQ78" s="63"/>
      <c r="CR78" s="63"/>
      <c r="CS78" s="63"/>
      <c r="CT78" s="63"/>
      <c r="CU78" s="63"/>
      <c r="CV78" s="63"/>
      <c r="CW78" s="63"/>
      <c r="CX78" s="63"/>
      <c r="CY78" s="5"/>
      <c r="CZ78" s="26" t="s">
        <v>1889</v>
      </c>
      <c r="DA78" s="9" t="s">
        <v>2300</v>
      </c>
      <c r="DB78" s="9" t="s">
        <v>2301</v>
      </c>
    </row>
    <row r="79" spans="1:125" s="9" customFormat="1" ht="30" customHeight="1">
      <c r="A79" s="63" t="s">
        <v>2302</v>
      </c>
      <c r="B79" s="63" t="s">
        <v>110</v>
      </c>
      <c r="C79" s="63"/>
      <c r="D79" s="63"/>
      <c r="E79" s="63"/>
      <c r="F79" s="63"/>
      <c r="G79" s="63"/>
      <c r="H79" s="63"/>
      <c r="I79" s="63"/>
      <c r="J79" s="63"/>
      <c r="K79" s="63"/>
      <c r="L79" s="63"/>
      <c r="M79" s="63"/>
      <c r="N79" s="63"/>
      <c r="O79" s="63"/>
      <c r="P79" s="63" t="s">
        <v>111</v>
      </c>
      <c r="Q79" s="63" t="s">
        <v>2303</v>
      </c>
      <c r="R79" s="63" t="s">
        <v>1669</v>
      </c>
      <c r="S79" s="63" t="s">
        <v>2304</v>
      </c>
      <c r="T79" s="63" t="s">
        <v>2305</v>
      </c>
      <c r="U79" s="63" t="s">
        <v>2306</v>
      </c>
      <c r="V79" s="63" t="s">
        <v>818</v>
      </c>
      <c r="W79" s="63" t="s">
        <v>2131</v>
      </c>
      <c r="X79" s="63" t="s">
        <v>2307</v>
      </c>
      <c r="Y79" s="63" t="s">
        <v>821</v>
      </c>
      <c r="Z79" s="63" t="s">
        <v>2308</v>
      </c>
      <c r="AA79" s="63" t="s">
        <v>2309</v>
      </c>
      <c r="AB79" s="63"/>
      <c r="AC79" s="63" t="s">
        <v>254</v>
      </c>
      <c r="AD79" s="63"/>
      <c r="AE79" s="63"/>
      <c r="AF79" s="63" t="e">
        <f>VLOOKUP(Table18911[[#This Row],[Information Asset Reference Number16]],livesite,1,FALSE)</f>
        <v>#N/A</v>
      </c>
      <c r="AG79" s="64" t="str">
        <f>MID(Table18911[[#This Row],[CLICK HERE TO GO TO FINAL CONTENT FOR CHECKING / EDITING]],14,FIND(".",Table18911[[#This Row],[CLICK HERE TO GO TO FINAL CONTENT FOR CHECKING / EDITING]])-14)</f>
        <v>Pilot Adult Social Care Data</v>
      </c>
      <c r="AH79" s="64" t="str">
        <f>LEFT(Table18911[[#This Row],[CLICK HERE TO GO TO FINAL CONTENT FOR CHECKING / EDITING]],10)</f>
        <v>IAR0000704</v>
      </c>
      <c r="AI79" s="64" t="str">
        <f>VLOOKUP(Table18911[[#This Row],[Information Asset Reference Number]],ia,1,FALSE)</f>
        <v>IAR0000704</v>
      </c>
      <c r="AJ79" s="64">
        <f>VLOOKUP(Table18911[[#This Row],[Information Asset Reference Number]],ia,7,FALSE)</f>
        <v>43229</v>
      </c>
      <c r="AK79" s="64" t="str">
        <f>VLOOKUP(Table18911[[#This Row],[Information Asset Reference Number]],ia,10,FALSE)</f>
        <v>DSfC SUS Live Service P0563/01</v>
      </c>
      <c r="AL79" s="64" t="str">
        <f>VLOOKUP(Table18911[[#This Row],[Information Asset Reference Number]],ia,11,FALSE)</f>
        <v>Stuart Richardson ( STRI1 )</v>
      </c>
      <c r="AM79" s="63"/>
      <c r="AN79" s="64" t="b">
        <f>ISERROR(FIND("Direction",Table18911[[#This Row],[Legal basis for the processing]]))</f>
        <v>1</v>
      </c>
      <c r="AO79" s="64" t="b">
        <f>ISERROR(FIND("Act",Table18911[[#This Row],[Legal basis for the processing]]))</f>
        <v>1</v>
      </c>
      <c r="AP79" s="64" t="b">
        <f>ISERROR(FIND("Article",Table18911[[#This Row],[Legal basis for the processing]]))</f>
        <v>1</v>
      </c>
      <c r="AQ79" s="63"/>
      <c r="AR79"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79"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79"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79"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79"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79"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79"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79"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79" s="64">
        <f>COUNTIF(Table18911[[#This Row],[Right to be informed]:[profiling]],"FALSE")</f>
        <v>4</v>
      </c>
      <c r="BA79"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79" s="63"/>
      <c r="BC79" s="63"/>
      <c r="BD79" s="64" t="str">
        <f>Table18911[[#This Row],[Information Asset Title]]</f>
        <v>Pilot Adult Social Care Data</v>
      </c>
      <c r="BE79" s="64" t="s">
        <v>1555</v>
      </c>
      <c r="BF79"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Lane, Leeds LS1 6AE0300 303 5678Data Protection Officer: Catherine Nicholson </v>
      </c>
      <c r="BG79" s="63" t="str">
        <f>IF(Table18911[[#This Row],[Purpose for the processing]]="",Table18911[[#This Row],[Purpose for the processing3]],Table18911[[#This Row],[Purpose for the processing]])</f>
        <v>This supports the Government’s drive towards the integration of health and social care, specifically for the following purposes which will assist Local Government and Clinical Commissioning Groups (CCGs) in fulfilling their statutory functions:Monitoring, at a population level, particular cohorts of service users and designing analytical models which support more effective interventions in health and Adult Social Care.Monitoring service and integrated care outcomes across a pathway or care setting involving Adult Social Care.Developing, through evaluation, more effective interventions across a pathway or care setting involving Adult Social Care.Designing and implementing new payment models across health and Adult Social Care.Understanding current and future population needs and resource utilisation for local strategic planning purposes.NHS Digital/DSCRO will process the data as follows:Collect client-level data from certain Local Authorities relating to adults in receipt of Local Authority-funded social care services that includes NHS Number, date of birth, postcode and information about care provision  Check the data supplied is as expected and carry out validation and data quality checks for any significant issues. Data is returned to the source organisation where issues are identified from data quality reportsTrace any missing NHS Numbers (using NHS Digital datasets) where possible to enable addition of NHS number where appropriateAnonymise the datasets in line with the ICO Code of Practice and insert consistent pseudonyms to enable them to be linked to health-based datasets Provide the anonymised data to the pilot CCGs for linkage with national and local health dataSubject to approved and signed DSAs being in place, provide the anonymised data to the pilot Local Authorities linked to national health data</v>
      </c>
      <c r="BH79" s="63" t="str">
        <f>IF(Table18911[[#This Row],[Legal basis for the processing]]="",Table18911[[#This Row],[Legal basis for the processing4]],Table18911[[#This Row],[Legal basis for the processing]])</f>
        <v>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information.GDPR Article 6 (1c) – Legal obligation - processing is necessary for compliance with a legal obligation to which the controller is subject.GDPR Article 9/Schedule 1 para 2(f):  management of health care systems or services or social care systems or services.Article 9(2)(h) processing is necessary for the purposes of preventative medicine, for the assessment of the working capacity of the employee, medical diagnosis, the provision of health or social care or treatment or the management of health and social care systems and services.</v>
      </c>
      <c r="BI79" s="64"/>
      <c r="BJ79" s="63" t="str">
        <f>IF(Table18911[[#This Row],[Categories of personal data being processed]]="",Table18911[[#This Row],[Categories of personal data being processed5]],Table18911[[#This Row],[Categories of personal data being processed]])</f>
        <v>Adult Social Care data as listed below:Name, Address, Postcode, DOB, Age, Gender, Support reason, NHS Number, Physical/Mental Health or condition, Racial/Ethnic originAccommodation status, Employment status</v>
      </c>
      <c r="BK79" s="63"/>
      <c r="BL79"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M79" s="63"/>
      <c r="BN79" s="63" t="str">
        <f>IF(Table18911[[#This Row],[Recipients or categories of recipients of the personal data.]]="",Table18911[[#This Row],[Recipients or categories of recipients of the personal data.6]],Table18911[[#This Row],[Recipients or categories of recipients of the personal data.]])</f>
        <v>The organisations below do not receive personal data, but do receive pseudonymised data, anonymised in line with the ICOs code of practice for anonymisation. Where data quality issues are identified in data received from a Local Authority, personal data will be returned to the originating Local Authority.Local AuthoritiesLiverpool City CouncilManchester City CouncilRochdale Borough CouncilClinical Commissioning Groups (CCGs)Liverpool CCGManchester CCGHeywood, Middleton and Rochdale CCG</v>
      </c>
      <c r="BO79"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20 years</v>
      </c>
      <c r="BP79" s="64" t="b">
        <f>Table18911[[#This Row],[Right to be informed]]</f>
        <v>1</v>
      </c>
      <c r="BQ79" s="63" t="b">
        <f>Table18911[[#This Row],[Right of access]]</f>
        <v>1</v>
      </c>
      <c r="BR79" s="63" t="b">
        <f>Table18911[[#This Row],[Right to rectification]]</f>
        <v>1</v>
      </c>
      <c r="BS79" s="63" t="b">
        <f>Table18911[[#This Row],[Right to erasure]]</f>
        <v>0</v>
      </c>
      <c r="BT79" s="63" t="b">
        <f>Table18911[[#This Row],[Right to restrict processing]]</f>
        <v>1</v>
      </c>
      <c r="BU79" s="63" t="b">
        <f>Table18911[[#This Row],[Right to data portability]]</f>
        <v>0</v>
      </c>
      <c r="BV79" s="63" t="b">
        <f>Table18911[[#This Row],[Right to object]]</f>
        <v>0</v>
      </c>
      <c r="BW79" s="63" t="b">
        <f>Table18911[[#This Row],[profiling]]</f>
        <v>0</v>
      </c>
      <c r="BX79"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79" s="63" t="str">
        <f>IF(Table18911[[#This Row],[The source of the personal data.]]="",Table18911[[#This Row],[The source of the personal data.12]],Table18911[[#This Row],[The source of the personal data.]])</f>
        <v xml:space="preserve">The Pilot Adult Social Care data is sourced directly from the three Local Authorities listed above. </v>
      </c>
      <c r="BZ79"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79" s="63"/>
      <c r="CB79" s="63"/>
      <c r="CC79" s="63"/>
      <c r="CD79" s="63"/>
      <c r="CE79" s="63"/>
      <c r="CF79" s="63"/>
      <c r="CG79" s="63"/>
      <c r="CH79" s="63"/>
      <c r="CI79" s="63"/>
      <c r="CJ79" s="63"/>
      <c r="CK79" s="63"/>
      <c r="CL79" s="63"/>
      <c r="CM79" s="63"/>
      <c r="CN79" s="63"/>
      <c r="CO79" s="63"/>
      <c r="CP79" s="63"/>
      <c r="CQ79" s="63"/>
      <c r="CR79" s="63"/>
      <c r="CS79" s="63"/>
      <c r="CT79" s="63"/>
      <c r="CU79" s="63"/>
      <c r="CV79" s="63"/>
      <c r="CW79" s="63"/>
      <c r="CX79" s="63"/>
      <c r="CY79" s="5"/>
      <c r="CZ79" s="28"/>
      <c r="DA79" s="9" t="s">
        <v>1555</v>
      </c>
      <c r="DB79" s="68" t="s">
        <v>2310</v>
      </c>
      <c r="DC79" s="8" t="s">
        <v>134</v>
      </c>
      <c r="DD79" s="9" t="s">
        <v>1669</v>
      </c>
      <c r="DE79" s="8" t="s">
        <v>137</v>
      </c>
      <c r="DG79" s="8" t="s">
        <v>132</v>
      </c>
      <c r="DH79" s="8" t="s">
        <v>489</v>
      </c>
      <c r="DI79" s="8" t="s">
        <v>1670</v>
      </c>
      <c r="DJ79" s="8" t="s">
        <v>2133</v>
      </c>
      <c r="DK79" s="9" t="b">
        <v>1</v>
      </c>
      <c r="DL79" s="9" t="b">
        <v>1</v>
      </c>
      <c r="DM79" s="9" t="b">
        <v>1</v>
      </c>
      <c r="DN79" s="9" t="b">
        <v>0</v>
      </c>
      <c r="DO79" s="9" t="b">
        <v>1</v>
      </c>
      <c r="DP79" s="9" t="b">
        <v>0</v>
      </c>
      <c r="DQ79" s="9" t="b">
        <v>0</v>
      </c>
      <c r="DR79" s="9" t="b">
        <v>0</v>
      </c>
      <c r="DS79" s="8" t="s">
        <v>142</v>
      </c>
      <c r="DT79" s="8" t="s">
        <v>1558</v>
      </c>
      <c r="DU79" s="8" t="s">
        <v>139</v>
      </c>
    </row>
    <row r="80" spans="1:125" s="9" customFormat="1" ht="30" hidden="1" customHeight="1">
      <c r="A80" s="63" t="s">
        <v>2311</v>
      </c>
      <c r="B80" s="63" t="s">
        <v>110</v>
      </c>
      <c r="C80" s="63"/>
      <c r="D80" s="63"/>
      <c r="E80" s="63"/>
      <c r="F80" s="63"/>
      <c r="G80" s="63"/>
      <c r="H80" s="63"/>
      <c r="I80" s="63"/>
      <c r="J80" s="63"/>
      <c r="K80" s="63"/>
      <c r="L80" s="63"/>
      <c r="M80" s="63"/>
      <c r="N80" s="63"/>
      <c r="O80" s="63"/>
      <c r="P80" s="63" t="s">
        <v>111</v>
      </c>
      <c r="Q80" s="63" t="s">
        <v>2200</v>
      </c>
      <c r="R80" s="63" t="s">
        <v>1751</v>
      </c>
      <c r="S80" s="63" t="s">
        <v>2201</v>
      </c>
      <c r="T80" s="63" t="s">
        <v>2312</v>
      </c>
      <c r="U80" s="63" t="s">
        <v>2313</v>
      </c>
      <c r="V80" s="63" t="s">
        <v>117</v>
      </c>
      <c r="W80" s="63" t="s">
        <v>480</v>
      </c>
      <c r="X80" s="63" t="s">
        <v>2204</v>
      </c>
      <c r="Y80" s="63" t="s">
        <v>2205</v>
      </c>
      <c r="Z80" s="63" t="s">
        <v>2206</v>
      </c>
      <c r="AA80" s="63" t="s">
        <v>2207</v>
      </c>
      <c r="AB80" s="63"/>
      <c r="AC80" s="63" t="s">
        <v>2208</v>
      </c>
      <c r="AD80" s="63"/>
      <c r="AE80" s="63"/>
      <c r="AF80" s="63" t="e">
        <f>VLOOKUP(Table18911[[#This Row],[Information Asset Reference Number16]],livesite,1,FALSE)</f>
        <v>#N/A</v>
      </c>
      <c r="AG80" s="64" t="str">
        <f>MID(Table18911[[#This Row],[CLICK HERE TO GO TO FINAL CONTENT FOR CHECKING / EDITING]],14,FIND(".",Table18911[[#This Row],[CLICK HERE TO GO TO FINAL CONTENT FOR CHECKING / EDITING]])-14)</f>
        <v>NHS Pathways Electronic Booking System  v0</v>
      </c>
      <c r="AH80" s="64" t="str">
        <f>LEFT(Table18911[[#This Row],[CLICK HERE TO GO TO FINAL CONTENT FOR CHECKING / EDITING]],10)</f>
        <v>IAR0000707</v>
      </c>
      <c r="AI80" s="64" t="str">
        <f>VLOOKUP(Table18911[[#This Row],[Information Asset Reference Number]],ia,1,FALSE)</f>
        <v>IAR0000707</v>
      </c>
      <c r="AJ80" s="64">
        <f>VLOOKUP(Table18911[[#This Row],[Information Asset Reference Number]],ia,7,FALSE)</f>
        <v>43231</v>
      </c>
      <c r="AK80" s="64" t="str">
        <f>VLOOKUP(Table18911[[#This Row],[Information Asset Reference Number]],ia,10,FALSE)</f>
        <v>Pathways Core Product - 111-999-OOHs P0029/13</v>
      </c>
      <c r="AL80" s="64" t="str">
        <f>VLOOKUP(Table18911[[#This Row],[Information Asset Reference Number]],ia,11,FALSE)</f>
        <v>Mandy Williams ( MAWI5 )</v>
      </c>
      <c r="AM80" s="63"/>
      <c r="AN80" s="64" t="b">
        <f>ISERROR(FIND("Direction",Table18911[[#This Row],[Legal basis for the processing]]))</f>
        <v>1</v>
      </c>
      <c r="AO80" s="64" t="b">
        <f>ISERROR(FIND("Act",Table18911[[#This Row],[Legal basis for the processing]]))</f>
        <v>1</v>
      </c>
      <c r="AP80" s="64" t="b">
        <f>ISERROR(FIND("Article",Table18911[[#This Row],[Legal basis for the processing]]))</f>
        <v>1</v>
      </c>
      <c r="AQ80" s="63"/>
      <c r="AR80"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80"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80"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80"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80"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80"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80"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80"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80" s="64">
        <f>COUNTIF(Table18911[[#This Row],[Right to be informed]:[profiling]],"FALSE")</f>
        <v>4</v>
      </c>
      <c r="BA80"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80" s="63"/>
      <c r="BC80" s="63"/>
      <c r="BD80" s="64" t="str">
        <f>Table18911[[#This Row],[Information Asset Title]]</f>
        <v>NHS Pathways Electronic Booking System  v0</v>
      </c>
      <c r="BE80" s="64" t="s">
        <v>2314</v>
      </c>
      <c r="BF80"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is the Joint Data Controller (along with 111 / 999 telephony providers)1 Trevelyan SquareBoar LaneLeeds LS1 6AECatherine Nicholson is the Data Protection Officer</v>
      </c>
      <c r="BG80" s="63" t="str">
        <f>IF(Table18911[[#This Row],[Purpose for the processing]]="",Table18911[[#This Row],[Purpose for the processing3]],Table18911[[#This Row],[Purpose for the processing]])</f>
        <v>Processing is necessary for the performance of a task carried out in the public interest or in the exercise of official authority vested in the controller.</v>
      </c>
      <c r="BH80" s="63" t="str">
        <f>IF(Table18911[[#This Row],[Legal basis for the processing]]="",Table18911[[#This Row],[Legal basis for the processing4]],Table18911[[#This Row],[Legal basis for the processing]])</f>
        <v>Additional functions (s.270 of Health and Social Care Act 2012).</v>
      </c>
      <c r="BI80" s="64"/>
      <c r="BJ80" s="63" t="str">
        <f>IF(Table18911[[#This Row],[Categories of personal data being processed]]="",Table18911[[#This Row],[Categories of personal data being processed5]],Table18911[[#This Row],[Categories of personal data being processed]])</f>
        <v>Training Lead Full nameTraining Lead Email addressTraining Lead Telephone numberTrainee Full nameTrainee Email addressTrainee Telephone numberTrainee ID from the NHS Pathways Training DatabaseOrganisation</v>
      </c>
      <c r="BK80" s="63"/>
      <c r="BL80"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 data is not transferred out of the EEA.</v>
      </c>
      <c r="BM80" s="63"/>
      <c r="BN80" s="63" t="str">
        <f>IF(Table18911[[#This Row],[Recipients or categories of recipients of the personal data.]]="",Table18911[[#This Row],[Recipients or categories of recipients of the personal data.6]],Table18911[[#This Row],[Recipients or categories of recipients of the personal data.]])</f>
        <v>111 / 999 telephony providers can access this service to allow them to book their employees on NHS Pathways training courses.</v>
      </c>
      <c r="BO80"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8 years</v>
      </c>
      <c r="BP80" s="64" t="b">
        <f>Table18911[[#This Row],[Right to be informed]]</f>
        <v>1</v>
      </c>
      <c r="BQ80" s="63" t="b">
        <f>Table18911[[#This Row],[Right of access]]</f>
        <v>1</v>
      </c>
      <c r="BR80" s="63" t="b">
        <f>Table18911[[#This Row],[Right to rectification]]</f>
        <v>1</v>
      </c>
      <c r="BS80" s="63" t="b">
        <f>Table18911[[#This Row],[Right to erasure]]</f>
        <v>0</v>
      </c>
      <c r="BT80" s="63" t="b">
        <f>Table18911[[#This Row],[Right to restrict processing]]</f>
        <v>1</v>
      </c>
      <c r="BU80" s="63" t="b">
        <f>Table18911[[#This Row],[Right to data portability]]</f>
        <v>0</v>
      </c>
      <c r="BV80" s="63" t="b">
        <f>Table18911[[#This Row],[Right to object]]</f>
        <v>0</v>
      </c>
      <c r="BW80" s="63" t="b">
        <f>Table18911[[#This Row],[profiling]]</f>
        <v>0</v>
      </c>
      <c r="BX80"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Not applicable (consent is not the legal basis for the processing of personal data).</v>
      </c>
      <c r="BY80" s="63" t="str">
        <f>IF(Table18911[[#This Row],[The source of the personal data.]]="",Table18911[[#This Row],[The source of the personal data.12]],Table18911[[#This Row],[The source of the personal data.]])</f>
        <v>111 and 999 telephony providers.</v>
      </c>
      <c r="BZ80"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The service provides automated training course booking, and will automatically assess this data to ensure that an employee has completed mandatory pre-requisite courses.</v>
      </c>
      <c r="CA80" s="63"/>
      <c r="CB80" s="63"/>
      <c r="CC80" s="63"/>
      <c r="CD80" s="63"/>
      <c r="CE80" s="63"/>
      <c r="CF80" s="63"/>
      <c r="CG80" s="63"/>
      <c r="CH80" s="63"/>
      <c r="CI80" s="63"/>
      <c r="CJ80" s="63"/>
      <c r="CK80" s="63"/>
      <c r="CL80" s="63"/>
      <c r="CM80" s="63"/>
      <c r="CN80" s="63"/>
      <c r="CO80" s="63"/>
      <c r="CP80" s="63"/>
      <c r="CQ80" s="63"/>
      <c r="CR80" s="63"/>
      <c r="CS80" s="63"/>
      <c r="CT80" s="63"/>
      <c r="CU80" s="63"/>
      <c r="CV80" s="63"/>
      <c r="CW80" s="63"/>
      <c r="CX80" s="63"/>
      <c r="CY80" s="5"/>
      <c r="CZ80" s="26" t="s">
        <v>1889</v>
      </c>
      <c r="DA80" s="9" t="s">
        <v>2314</v>
      </c>
      <c r="DB80" s="9" t="s">
        <v>2315</v>
      </c>
      <c r="DC80" s="9" t="s">
        <v>2200</v>
      </c>
      <c r="DD80" s="9" t="s">
        <v>1751</v>
      </c>
      <c r="DE80" s="8" t="s">
        <v>2211</v>
      </c>
      <c r="DG80" s="9" t="s">
        <v>2312</v>
      </c>
      <c r="DH80" s="9" t="s">
        <v>117</v>
      </c>
      <c r="DI80" s="9" t="s">
        <v>2313</v>
      </c>
      <c r="DJ80" s="9" t="s">
        <v>480</v>
      </c>
      <c r="DK80" s="9" t="b">
        <v>1</v>
      </c>
      <c r="DL80" s="9" t="b">
        <v>1</v>
      </c>
      <c r="DM80" s="9" t="b">
        <v>1</v>
      </c>
      <c r="DN80" s="9" t="b">
        <v>0</v>
      </c>
      <c r="DO80" s="9" t="b">
        <v>1</v>
      </c>
      <c r="DP80" s="9" t="b">
        <v>0</v>
      </c>
      <c r="DQ80" s="9" t="b">
        <v>0</v>
      </c>
      <c r="DR80" s="9" t="b">
        <v>0</v>
      </c>
      <c r="DS80" s="9" t="s">
        <v>2205</v>
      </c>
      <c r="DT80" s="9" t="s">
        <v>2207</v>
      </c>
      <c r="DU80" s="9" t="s">
        <v>2208</v>
      </c>
    </row>
    <row r="81" spans="1:114" s="9" customFormat="1" ht="30" hidden="1" customHeight="1">
      <c r="A81" s="63" t="s">
        <v>2316</v>
      </c>
      <c r="B81" s="63" t="s">
        <v>110</v>
      </c>
      <c r="C81" s="63"/>
      <c r="D81" s="63"/>
      <c r="E81" s="63"/>
      <c r="F81" s="63"/>
      <c r="G81" s="63"/>
      <c r="H81" s="63"/>
      <c r="I81" s="63"/>
      <c r="J81" s="63"/>
      <c r="K81" s="63"/>
      <c r="L81" s="63"/>
      <c r="M81" s="63"/>
      <c r="N81" s="63"/>
      <c r="O81" s="63"/>
      <c r="P81" s="63" t="s">
        <v>111</v>
      </c>
      <c r="Q81" s="63" t="s">
        <v>2317</v>
      </c>
      <c r="R81" s="63" t="s">
        <v>2318</v>
      </c>
      <c r="S81" s="63" t="s">
        <v>2319</v>
      </c>
      <c r="T81" s="63" t="s">
        <v>2320</v>
      </c>
      <c r="U81" s="63" t="s">
        <v>2276</v>
      </c>
      <c r="V81" s="63" t="s">
        <v>254</v>
      </c>
      <c r="W81" s="63" t="s">
        <v>2321</v>
      </c>
      <c r="X81" s="63" t="s">
        <v>2322</v>
      </c>
      <c r="Y81" s="63" t="s">
        <v>254</v>
      </c>
      <c r="Z81" s="63" t="s">
        <v>121</v>
      </c>
      <c r="AA81" s="63" t="s">
        <v>2323</v>
      </c>
      <c r="AB81" s="63"/>
      <c r="AC81" s="63" t="s">
        <v>254</v>
      </c>
      <c r="AD81" s="63"/>
      <c r="AE81" s="63"/>
      <c r="AF81" s="63" t="e">
        <f>VLOOKUP(Table18911[[#This Row],[Information Asset Reference Number16]],livesite,1,FALSE)</f>
        <v>#N/A</v>
      </c>
      <c r="AG81" s="64" t="str">
        <f>MID(Table18911[[#This Row],[CLICK HERE TO GO TO FINAL CONTENT FOR CHECKING / EDITING]],14,FIND(".",Table18911[[#This Row],[CLICK HERE TO GO TO FINAL CONTENT FOR CHECKING / EDITING]])-14)</f>
        <v>GPSoC SharePoint Site</v>
      </c>
      <c r="AH81" s="64" t="str">
        <f>LEFT(Table18911[[#This Row],[CLICK HERE TO GO TO FINAL CONTENT FOR CHECKING / EDITING]],10)</f>
        <v>IAR0000708</v>
      </c>
      <c r="AI81" s="64" t="str">
        <f>VLOOKUP(Table18911[[#This Row],[Information Asset Reference Number]],ia,1,FALSE)</f>
        <v>IAR0000708</v>
      </c>
      <c r="AJ81" s="64">
        <f>VLOOKUP(Table18911[[#This Row],[Information Asset Reference Number]],ia,7,FALSE)</f>
        <v>42949</v>
      </c>
      <c r="AK81" s="64" t="str">
        <f>VLOOKUP(Table18911[[#This Row],[Information Asset Reference Number]],ia,10,FALSE)</f>
        <v>GPSoC Services and Framework inclu Continuity Activities P0568/01</v>
      </c>
      <c r="AL81" s="64" t="str">
        <f>VLOOKUP(Table18911[[#This Row],[Information Asset Reference Number]],ia,11,FALSE)</f>
        <v>Fraser Carlisle ( FRCA )</v>
      </c>
      <c r="AM81" s="63"/>
      <c r="AN81" s="64" t="b">
        <f>ISERROR(FIND("Direction",Table18911[[#This Row],[Legal basis for the processing]]))</f>
        <v>1</v>
      </c>
      <c r="AO81" s="64" t="b">
        <f>ISERROR(FIND("Act",Table18911[[#This Row],[Legal basis for the processing]]))</f>
        <v>1</v>
      </c>
      <c r="AP81" s="64" t="b">
        <f>ISERROR(FIND("Article",Table18911[[#This Row],[Legal basis for the processing]]))</f>
        <v>1</v>
      </c>
      <c r="AQ81" s="63"/>
      <c r="AR81"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81"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81"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81"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81"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81"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81"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81"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1</v>
      </c>
      <c r="AZ81" s="64">
        <f>COUNTIF(Table18911[[#This Row],[Right to be informed]:[profiling]],"FALSE")</f>
        <v>2</v>
      </c>
      <c r="BA81"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Public Task</v>
      </c>
      <c r="BB81" s="63"/>
      <c r="BC81" s="63"/>
      <c r="BD81" s="64" t="str">
        <f>Table18911[[#This Row],[Information Asset Title]]</f>
        <v>GPSoC SharePoint Site</v>
      </c>
      <c r="BE81" s="64" t="s">
        <v>2324</v>
      </c>
      <c r="BF81" s="63"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GP System suppliersNHS DigitalDPO- Catherine Nicholson</v>
      </c>
      <c r="BG81" s="63" t="str">
        <f>IF(Table18911[[#This Row],[Purpose for the processing]]="",Table18911[[#This Row],[Purpose for the processing3]],Table18911[[#This Row],[Purpose for the processing]])</f>
        <v>SharePoint site used for both internal and external use to store information relating to the procurement for GPSoC Framework and principle and subsidiary supplier deliverables.</v>
      </c>
      <c r="BH81" s="63" t="str">
        <f>IF(Table18911[[#This Row],[Legal basis for the processing]]="",Table18911[[#This Row],[Legal basis for the processing4]],Table18911[[#This Row],[Legal basis for the processing]])</f>
        <v>Processing is necessary for the performance of a task carried out in the public interest or in the exercise of official authority vested in the controller to fulfil the GPSoC contract on behalf of NHS England</v>
      </c>
      <c r="BI81" s="64"/>
      <c r="BJ81" s="63" t="str">
        <f>IF(Table18911[[#This Row],[Categories of personal data being processed]]="",Table18911[[#This Row],[Categories of personal data being processed5]],Table18911[[#This Row],[Categories of personal data being processed]])</f>
        <v>Personal Data in the form of Contact details about GP system  suppliers</v>
      </c>
      <c r="BK81" s="63"/>
      <c r="BL81" s="63"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81" s="63"/>
      <c r="BN81" s="63" t="str">
        <f>IF(Table18911[[#This Row],[Recipients or categories of recipients of the personal data.]]="",Table18911[[#This Row],[Recipients or categories of recipients of the personal data.6]],Table18911[[#This Row],[Recipients or categories of recipients of the personal data.]])</f>
        <v>NHS Digital use this Personal Data only and do not share with any other organisation</v>
      </c>
      <c r="BO81" s="63"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NHS Digital has a retention period of 3, 8 and 20 years or a justified exception. This is used to trigger reviews on how long personal data is held. Current this date is reviewed after 8 years</v>
      </c>
      <c r="BP81" s="64" t="b">
        <f>Table18911[[#This Row],[Right to be informed]]</f>
        <v>1</v>
      </c>
      <c r="BQ81" s="63" t="b">
        <f>Table18911[[#This Row],[Right of access]]</f>
        <v>1</v>
      </c>
      <c r="BR81" s="63" t="b">
        <f>Table18911[[#This Row],[Right to rectification]]</f>
        <v>1</v>
      </c>
      <c r="BS81" s="63" t="b">
        <f>Table18911[[#This Row],[Right to erasure]]</f>
        <v>0</v>
      </c>
      <c r="BT81" s="63" t="b">
        <f>Table18911[[#This Row],[Right to restrict processing]]</f>
        <v>1</v>
      </c>
      <c r="BU81" s="63" t="b">
        <f>Table18911[[#This Row],[Right to data portability]]</f>
        <v>0</v>
      </c>
      <c r="BV81" s="63" t="b">
        <f>Table18911[[#This Row],[Right to object]]</f>
        <v>1</v>
      </c>
      <c r="BW81" s="63" t="b">
        <f>Table18911[[#This Row],[profiling]]</f>
        <v>1</v>
      </c>
      <c r="BX81" s="63"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81" s="63" t="str">
        <f>IF(Table18911[[#This Row],[The source of the personal data.]]="",Table18911[[#This Row],[The source of the personal data.12]],Table18911[[#This Row],[The source of the personal data.]])</f>
        <v>Principal Suppliers: EMIS Health, TPP, Vision, Microtest.Subsidiary Suppliers: PCTi – Docman, Prescribing Services Limited, Paers, Wiggly Amps, DXS, Informatica, Black Pear.</v>
      </c>
      <c r="BZ81" s="63"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81" s="63"/>
      <c r="CB81" s="63"/>
      <c r="CC81" s="63"/>
      <c r="CD81" s="63"/>
      <c r="CE81" s="63"/>
      <c r="CF81" s="63"/>
      <c r="CG81" s="63"/>
      <c r="CH81" s="63"/>
      <c r="CI81" s="63"/>
      <c r="CJ81" s="63"/>
      <c r="CK81" s="63"/>
      <c r="CL81" s="63"/>
      <c r="CM81" s="63"/>
      <c r="CN81" s="63"/>
      <c r="CO81" s="63"/>
      <c r="CP81" s="63"/>
      <c r="CQ81" s="63"/>
      <c r="CR81" s="63"/>
      <c r="CS81" s="63"/>
      <c r="CT81" s="63"/>
      <c r="CU81" s="63"/>
      <c r="CV81" s="63"/>
      <c r="CW81" s="63"/>
      <c r="CX81" s="63"/>
      <c r="CY81" s="5"/>
      <c r="CZ81" s="26" t="s">
        <v>1889</v>
      </c>
      <c r="DA81" s="9" t="s">
        <v>2324</v>
      </c>
      <c r="DB81" s="9" t="s">
        <v>2325</v>
      </c>
      <c r="DC81" s="9" t="s">
        <v>2317</v>
      </c>
      <c r="DD81" s="9" t="s">
        <v>2318</v>
      </c>
      <c r="DE81" s="9" t="s">
        <v>2319</v>
      </c>
      <c r="DG81" s="9" t="s">
        <v>2320</v>
      </c>
      <c r="DH81" s="9" t="s">
        <v>254</v>
      </c>
      <c r="DI81" s="9" t="s">
        <v>2276</v>
      </c>
      <c r="DJ81" s="9" t="s">
        <v>2321</v>
      </c>
    </row>
    <row r="82" spans="1:114" s="9" customFormat="1" ht="30" hidden="1" customHeight="1">
      <c r="A82" s="58" t="s">
        <v>2326</v>
      </c>
      <c r="B82" s="58" t="s">
        <v>110</v>
      </c>
      <c r="C82" s="59" t="s">
        <v>773</v>
      </c>
      <c r="D82" s="59" t="s">
        <v>384</v>
      </c>
      <c r="E82" s="59" t="s">
        <v>774</v>
      </c>
      <c r="F82" s="59"/>
      <c r="G82" s="59" t="s">
        <v>386</v>
      </c>
      <c r="H82" s="59" t="s">
        <v>387</v>
      </c>
      <c r="I82" s="59" t="s">
        <v>388</v>
      </c>
      <c r="J82" s="59" t="s">
        <v>389</v>
      </c>
      <c r="K82" s="59" t="s">
        <v>390</v>
      </c>
      <c r="L82" s="59" t="s">
        <v>391</v>
      </c>
      <c r="M82" s="59"/>
      <c r="N82" s="59" t="s">
        <v>392</v>
      </c>
      <c r="O82" s="59" t="s">
        <v>393</v>
      </c>
      <c r="P82" s="59" t="s">
        <v>111</v>
      </c>
      <c r="Q82" s="59"/>
      <c r="R82" s="59"/>
      <c r="S82" s="59"/>
      <c r="T82" s="59"/>
      <c r="U82" s="59"/>
      <c r="V82" s="59"/>
      <c r="W82" s="59"/>
      <c r="X82" s="59"/>
      <c r="Y82" s="59"/>
      <c r="Z82" s="59"/>
      <c r="AA82" s="59"/>
      <c r="AB82" s="59"/>
      <c r="AC82" s="59"/>
      <c r="AD82" s="59"/>
      <c r="AE82" s="59"/>
      <c r="AF82" s="59" t="str">
        <f>VLOOKUP(Table18911[[#This Row],[Information Asset Reference Number16]],livesite,1,FALSE)</f>
        <v>DCR0000117</v>
      </c>
      <c r="AG82" s="59" t="str">
        <f>MID(Table18911[[#This Row],[CLICK HERE TO GO TO FINAL CONTENT FOR CHECKING / EDITING]],14,FIND(".",Table18911[[#This Row],[CLICK HERE TO GO TO FINAL CONTENT FOR CHECKING / EDITING]])-14)</f>
        <v>Organisation Data Service</v>
      </c>
      <c r="AH82" s="59" t="str">
        <f>LEFT(Table18911[[#This Row],[CLICK HERE TO GO TO FINAL CONTENT FOR CHECKING / EDITING]],10)</f>
        <v>DCR0000117</v>
      </c>
      <c r="AI82" s="59" t="e">
        <f>VLOOKUP(Table18911[[#This Row],[Information Asset Reference Number]],ia,1,FALSE)</f>
        <v>#N/A</v>
      </c>
      <c r="AJ82" s="59" t="e">
        <f>VLOOKUP(Table18911[[#This Row],[Information Asset Reference Number]],ia,7,FALSE)</f>
        <v>#N/A</v>
      </c>
      <c r="AK82" s="59" t="e">
        <f>VLOOKUP(Table18911[[#This Row],[Information Asset Reference Number]],ia,10,FALSE)</f>
        <v>#N/A</v>
      </c>
      <c r="AL82" s="59" t="e">
        <f>VLOOKUP(Table18911[[#This Row],[Information Asset Reference Number]],ia,11,FALSE)</f>
        <v>#N/A</v>
      </c>
      <c r="AM82" s="59" t="s">
        <v>129</v>
      </c>
      <c r="AN82" s="59" t="b">
        <f>ISERROR(FIND("Direction",Table18911[[#This Row],[Legal basis for the processing]]))</f>
        <v>1</v>
      </c>
      <c r="AO82" s="59" t="b">
        <f>ISERROR(FIND("Act",Table18911[[#This Row],[Legal basis for the processing]]))</f>
        <v>0</v>
      </c>
      <c r="AP82" s="59" t="b">
        <f>ISERROR(FIND("Article",Table18911[[#This Row],[Legal basis for the processing]]))</f>
        <v>0</v>
      </c>
      <c r="AQ82" s="59"/>
      <c r="AR82"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82"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82"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82"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82"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82"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82"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82"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1</v>
      </c>
      <c r="AZ82" s="59">
        <f>COUNTIF(Table18911[[#This Row],[Right to be informed]:[profiling]],"FALSE")</f>
        <v>2</v>
      </c>
      <c r="BA82"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Public Task</v>
      </c>
      <c r="BB82" s="59"/>
      <c r="BC82" s="59"/>
      <c r="BD82" s="59" t="str">
        <f>Table18911[[#This Row],[Information Asset Title]]</f>
        <v>Organisation Data Service</v>
      </c>
      <c r="BE82" s="59" t="s">
        <v>1203</v>
      </c>
      <c r="BF82"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 Boar Lane, Leeds LS1 6AE0300 303 5678enquiries@nhsdigital.nhs.ukData Protection Officer – Catherine Nicholson</v>
      </c>
      <c r="BG82" s="59" t="str">
        <f>IF(Table18911[[#This Row],[Purpose for the processing]]="",Table18911[[#This Row],[Purpose for the processing3]],Table18911[[#This Row],[Purpose for the processing]])</f>
        <v>To provide reference data in support of the NHS and Social Care IT systems</v>
      </c>
      <c r="BH82" s="59" t="str">
        <f>IF(Table18911[[#This Row],[Legal basis for the processing]]="",Table18911[[#This Row],[Legal basis for the processing4]],Table18911[[#This Row],[Legal basis for the processing]])</f>
        <v>Yes- reference data is required to to allow the identificastion of key roles within the NHS/Social CareHealth and Social Care Act 2012 Schedule 18, paragraph 10 (1)Article 6 (1e) – Public task - processing is necessary for the performance of a task carried out in the public interest or in the exercise of official authority vested in the controller</v>
      </c>
      <c r="BI82" s="59" t="s">
        <v>399</v>
      </c>
      <c r="BJ82" s="59">
        <f>IF(Table18911[[#This Row],[Categories of personal data being processed]]="",Table18911[[#This Row],[Categories of personal data being processed5]],Table18911[[#This Row],[Categories of personal data being processed]])</f>
        <v>0</v>
      </c>
      <c r="BK82" s="59"/>
      <c r="BL82"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 transfer to third countriesbut data is available on WWW. Data provides forenames and surname with only a relationship to a work address.</v>
      </c>
      <c r="BM82" s="59"/>
      <c r="BN82" s="59" t="str">
        <f>IF(Table18911[[#This Row],[Recipients or categories of recipients of the personal data.]]="",Table18911[[#This Row],[Recipients or categories of recipients of the personal data.6]],Table18911[[#This Row],[Recipients or categories of recipients of the personal data.]])</f>
        <v>Data is ‘open’ so all data is supplied on the public domain.</v>
      </c>
      <c r="BO82"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Data is ‘live’ within registers this is replaced if the role holder changes. No historic data is captured.</v>
      </c>
      <c r="BP82" s="63" t="b">
        <f>Table18911[[#This Row],[Right to be informed]]</f>
        <v>1</v>
      </c>
      <c r="BQ82" s="63" t="b">
        <f>Table18911[[#This Row],[Right of access]]</f>
        <v>1</v>
      </c>
      <c r="BR82" s="63" t="b">
        <f>Table18911[[#This Row],[Right to rectification]]</f>
        <v>1</v>
      </c>
      <c r="BS82" s="63" t="b">
        <f>Table18911[[#This Row],[Right to erasure]]</f>
        <v>0</v>
      </c>
      <c r="BT82" s="63" t="b">
        <f>Table18911[[#This Row],[Right to restrict processing]]</f>
        <v>1</v>
      </c>
      <c r="BU82" s="63" t="b">
        <f>Table18911[[#This Row],[Right to data portability]]</f>
        <v>0</v>
      </c>
      <c r="BV82" s="63" t="b">
        <f>Table18911[[#This Row],[Right to object]]</f>
        <v>1</v>
      </c>
      <c r="BW82" s="59" t="b">
        <f>Table18911[[#This Row],[profiling]]</f>
        <v>1</v>
      </c>
      <c r="BX82"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Requests to remove this data can be requested through the ODS second line support team contactable on – 0300 3034 034However, not relying on consent as processing condition</v>
      </c>
      <c r="BY82" s="59">
        <f>IF(Table18911[[#This Row],[The source of the personal data.]]="",Table18911[[#This Row],[The source of the personal data.12]],Table18911[[#This Row],[The source of the personal data.]])</f>
        <v>0</v>
      </c>
      <c r="BZ82"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 xml:space="preserve">No automated decision making/profiling is used in the collation of this data. </v>
      </c>
      <c r="CA82" s="63"/>
      <c r="CB82" s="63"/>
      <c r="CC82" s="63"/>
      <c r="CD82" s="63"/>
      <c r="CE82" s="63"/>
      <c r="CF82" s="63"/>
      <c r="CG82" s="63"/>
      <c r="CH82" s="63"/>
      <c r="CI82" s="63"/>
      <c r="CJ82" s="63"/>
      <c r="CK82" s="63"/>
      <c r="CL82" s="63"/>
      <c r="CM82" s="63"/>
      <c r="CN82" s="63"/>
      <c r="CO82" s="63"/>
      <c r="CP82" s="63"/>
      <c r="CQ82" s="63"/>
      <c r="CR82" s="63"/>
      <c r="CS82" s="63"/>
      <c r="CT82" s="63"/>
      <c r="CU82" s="63"/>
      <c r="CV82" s="63"/>
      <c r="CW82" s="63"/>
      <c r="CX82" s="63"/>
      <c r="CY82" s="5"/>
      <c r="CZ82" s="26" t="s">
        <v>2009</v>
      </c>
      <c r="DA82" s="59" t="s">
        <v>1203</v>
      </c>
      <c r="DB82" s="59" t="s">
        <v>2327</v>
      </c>
      <c r="DC82" s="59" t="s">
        <v>773</v>
      </c>
      <c r="DD82" s="59" t="s">
        <v>384</v>
      </c>
      <c r="DE82" s="59" t="s">
        <v>774</v>
      </c>
      <c r="DH82" s="9" t="s">
        <v>387</v>
      </c>
      <c r="DI82" s="9" t="s">
        <v>386</v>
      </c>
      <c r="DJ82" s="9" t="s">
        <v>388</v>
      </c>
    </row>
    <row r="83" spans="1:114" s="9" customFormat="1" ht="30" hidden="1" customHeight="1">
      <c r="A83" s="58" t="s">
        <v>2328</v>
      </c>
      <c r="B83" s="58" t="s">
        <v>1700</v>
      </c>
      <c r="C83" s="59" t="s">
        <v>2187</v>
      </c>
      <c r="D83" s="59"/>
      <c r="E83" s="59" t="s">
        <v>2188</v>
      </c>
      <c r="F83" s="59" t="s">
        <v>2189</v>
      </c>
      <c r="G83" s="59" t="s">
        <v>2190</v>
      </c>
      <c r="H83" s="59" t="s">
        <v>2191</v>
      </c>
      <c r="I83" s="59" t="s">
        <v>2192</v>
      </c>
      <c r="J83" s="59" t="s">
        <v>2193</v>
      </c>
      <c r="K83" s="59" t="s">
        <v>2194</v>
      </c>
      <c r="L83" s="59" t="s">
        <v>2195</v>
      </c>
      <c r="M83" s="59" t="s">
        <v>2196</v>
      </c>
      <c r="N83" s="59" t="s">
        <v>2196</v>
      </c>
      <c r="O83" s="59" t="s">
        <v>2196</v>
      </c>
      <c r="P83" s="59"/>
      <c r="Q83" s="59"/>
      <c r="R83" s="59"/>
      <c r="S83" s="59"/>
      <c r="T83" s="59"/>
      <c r="U83" s="59"/>
      <c r="V83" s="59"/>
      <c r="W83" s="59"/>
      <c r="X83" s="59"/>
      <c r="Y83" s="59"/>
      <c r="Z83" s="59"/>
      <c r="AA83" s="59"/>
      <c r="AB83" s="59"/>
      <c r="AC83" s="59"/>
      <c r="AD83" s="59"/>
      <c r="AE83" s="59"/>
      <c r="AF83" s="59" t="str">
        <f>VLOOKUP(Table18911[[#This Row],[Information Asset Reference Number16]],livesite,1,FALSE)</f>
        <v>IAR0000166</v>
      </c>
      <c r="AG83" s="59" t="str">
        <f>MID(Table18911[[#This Row],[CLICK HERE TO GO TO FINAL CONTENT FOR CHECKING / EDITING]],14,FIND(".",Table18911[[#This Row],[CLICK HERE TO GO TO FINAL CONTENT FOR CHECKING / EDITING]])-14)</f>
        <v>_73_653_654_655</v>
      </c>
      <c r="AH83" s="59" t="s">
        <v>1243</v>
      </c>
      <c r="AI83" s="59" t="str">
        <f>VLOOKUP(Table18911[[#This Row],[Information Asset Reference Number]],ia,1,FALSE)</f>
        <v>IAR0000071</v>
      </c>
      <c r="AJ83" s="59" t="e">
        <f>VLOOKUP(Table18911[[#This Row],[Information Asset Reference Number]],ia,7,FALSE)</f>
        <v>#REF!</v>
      </c>
      <c r="AK83" s="59" t="str">
        <f>VLOOKUP(Table18911[[#This Row],[Information Asset Reference Number]],ia,10,FALSE)</f>
        <v>Terminology and Classifications Delivery Service P0548/13</v>
      </c>
      <c r="AL83" s="59" t="str">
        <f>VLOOKUP(Table18911[[#This Row],[Information Asset Reference Number]],ia,11,FALSE)</f>
        <v>Lynn Bracewell ( LYBR )</v>
      </c>
      <c r="AM83" s="59"/>
      <c r="AN83" s="59" t="b">
        <f>ISERROR(FIND("Direction",Table18911[[#This Row],[Legal basis for the processing]]))</f>
        <v>1</v>
      </c>
      <c r="AO83" s="59" t="b">
        <f>ISERROR(FIND("Act",Table18911[[#This Row],[Legal basis for the processing]]))</f>
        <v>1</v>
      </c>
      <c r="AP83" s="59" t="b">
        <f>ISERROR(FIND("Article",Table18911[[#This Row],[Legal basis for the processing]]))</f>
        <v>1</v>
      </c>
      <c r="AQ83" s="59"/>
      <c r="AR83"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83"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83"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83"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83"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83"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83"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83"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83" s="59">
        <f>COUNTIF(Table18911[[#This Row],[Right to be informed]:[profiling]],"FALSE")</f>
        <v>8</v>
      </c>
      <c r="BA83"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83" s="59"/>
      <c r="BC83" s="59"/>
      <c r="BD83" s="59" t="str">
        <f>Table18911[[#This Row],[Information Asset Title]]</f>
        <v>_73_653_654_655</v>
      </c>
      <c r="BE83" s="59" t="s">
        <v>1213</v>
      </c>
      <c r="BF83"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Processing is necessary for the performance of a task carried out in the public interest or in the exercise of official authority vested in the controller</v>
      </c>
      <c r="BG83" s="59">
        <f>IF(Table18911[[#This Row],[Purpose for the processing]]="",Table18911[[#This Row],[Purpose for the processing3]],Table18911[[#This Row],[Purpose for the processing]])</f>
        <v>0</v>
      </c>
      <c r="BH83" s="59" t="str">
        <f>IF(Table18911[[#This Row],[Legal basis for the processing]]="",Table18911[[#This Row],[Legal basis for the processing4]],Table18911[[#This Row],[Legal basis for the processing]])</f>
        <v>NHS Digital staff</v>
      </c>
      <c r="BI83" s="59"/>
      <c r="BJ83" s="59" t="str">
        <f>IF(Table18911[[#This Row],[Categories of personal data being processed]]="",Table18911[[#This Row],[Categories of personal data being processed5]],Table18911[[#This Row],[Categories of personal data being processed]])</f>
        <v>No transfer to third countries</v>
      </c>
      <c r="BK83" s="59"/>
      <c r="BL83"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The subject has the right to view their details, request any changes or request erasure. All requests should be submitted via information.standards@nhs.net </v>
      </c>
      <c r="BM83" s="59" t="s">
        <v>139</v>
      </c>
      <c r="BN83" s="59" t="str">
        <f>IF(Table18911[[#This Row],[Recipients or categories of recipients of the personal data.]]="",Table18911[[#This Row],[Recipients or categories of recipients of the personal data.6]],Table18911[[#This Row],[Recipients or categories of recipients of the personal data.]])</f>
        <v>Until such time as the subject requests that it be deleted and/or in the case of approved clinical coding trainers and auditors, until such time as the subject ceases to be an approved trainer or auditor.</v>
      </c>
      <c r="BO83"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The subject may request to be removed from our distribution lists, or in the case of approved clinical coding trainers and auditors who have ceased to occupy the role, they may request that we delete their details.</v>
      </c>
      <c r="BP83" s="63" t="b">
        <f>Table18911[[#This Row],[Right to be informed]]</f>
        <v>0</v>
      </c>
      <c r="BQ83" s="63" t="b">
        <f>Table18911[[#This Row],[Right of access]]</f>
        <v>0</v>
      </c>
      <c r="BR83" s="63" t="b">
        <f>Table18911[[#This Row],[Right to rectification]]</f>
        <v>0</v>
      </c>
      <c r="BS83" s="63" t="b">
        <f>Table18911[[#This Row],[Right to erasure]]</f>
        <v>0</v>
      </c>
      <c r="BT83" s="63" t="b">
        <f>Table18911[[#This Row],[Right to restrict processing]]</f>
        <v>0</v>
      </c>
      <c r="BU83" s="63" t="b">
        <f>Table18911[[#This Row],[Right to data portability]]</f>
        <v>0</v>
      </c>
      <c r="BV83" s="63" t="b">
        <f>Table18911[[#This Row],[Right to object]]</f>
        <v>0</v>
      </c>
      <c r="BW83" s="59" t="b">
        <f>Table18911[[#This Row],[profiling]]</f>
        <v>0</v>
      </c>
      <c r="BX83"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(all personal data we hold is provided by the subject)</v>
      </c>
      <c r="BY83" s="59" t="str">
        <f>IF(Table18911[[#This Row],[The source of the personal data.]]="",Table18911[[#This Row],[The source of the personal data.12]],Table18911[[#This Row],[The source of the personal data.]])</f>
        <v>No automated decision-making is performed using the data.</v>
      </c>
      <c r="BZ83"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 automated decision-making is performed using the data.</v>
      </c>
      <c r="CA83" s="63"/>
      <c r="CB83" s="63"/>
      <c r="CC83" s="63"/>
      <c r="CD83" s="63"/>
      <c r="CE83" s="63"/>
      <c r="CF83" s="63"/>
      <c r="CG83" s="63"/>
      <c r="CH83" s="63"/>
      <c r="CI83" s="63"/>
      <c r="CJ83" s="63"/>
      <c r="CK83" s="63"/>
      <c r="CL83" s="63"/>
      <c r="CM83" s="63"/>
      <c r="CN83" s="63"/>
      <c r="CO83" s="63"/>
      <c r="CP83" s="63"/>
      <c r="CQ83" s="63"/>
      <c r="CR83" s="63"/>
      <c r="CS83" s="63"/>
      <c r="CT83" s="63"/>
      <c r="CU83" s="63"/>
      <c r="CV83" s="63"/>
      <c r="CW83" s="63"/>
      <c r="CX83" s="63"/>
      <c r="CY83" s="5"/>
      <c r="CZ83" s="26" t="s">
        <v>2009</v>
      </c>
      <c r="DA83" s="59" t="s">
        <v>1213</v>
      </c>
      <c r="DB83" s="59" t="s">
        <v>2329</v>
      </c>
      <c r="DC83" s="59" t="s">
        <v>2187</v>
      </c>
      <c r="DD83" s="59"/>
      <c r="DE83" s="59" t="s">
        <v>2188</v>
      </c>
      <c r="DH83" s="9" t="s">
        <v>2191</v>
      </c>
      <c r="DI83" s="9" t="s">
        <v>2190</v>
      </c>
      <c r="DJ83" s="9" t="s">
        <v>2192</v>
      </c>
    </row>
    <row r="84" spans="1:114" s="9" customFormat="1" ht="30" hidden="1" customHeight="1">
      <c r="A84" s="58" t="s">
        <v>2330</v>
      </c>
      <c r="B84" s="58" t="s">
        <v>110</v>
      </c>
      <c r="C84" s="59" t="s">
        <v>2331</v>
      </c>
      <c r="D84" s="59" t="s">
        <v>2332</v>
      </c>
      <c r="E84" s="59"/>
      <c r="F84" s="59"/>
      <c r="G84" s="59"/>
      <c r="H84" s="59" t="s">
        <v>2333</v>
      </c>
      <c r="I84" s="59"/>
      <c r="J84" s="59"/>
      <c r="K84" s="59"/>
      <c r="L84" s="59" t="s">
        <v>2334</v>
      </c>
      <c r="M84" s="59"/>
      <c r="N84" s="59"/>
      <c r="O84" s="59"/>
      <c r="P84" s="59" t="s">
        <v>111</v>
      </c>
      <c r="Q84" s="59" t="s">
        <v>2335</v>
      </c>
      <c r="R84" s="59" t="s">
        <v>2336</v>
      </c>
      <c r="S84" s="59" t="s">
        <v>2337</v>
      </c>
      <c r="T84" s="59" t="s">
        <v>2338</v>
      </c>
      <c r="U84" s="59" t="s">
        <v>2339</v>
      </c>
      <c r="V84" s="59" t="s">
        <v>143</v>
      </c>
      <c r="W84" s="59" t="s">
        <v>2340</v>
      </c>
      <c r="X84" s="59" t="s">
        <v>2341</v>
      </c>
      <c r="Y84" s="59" t="s">
        <v>2342</v>
      </c>
      <c r="Z84" s="59" t="s">
        <v>2334</v>
      </c>
      <c r="AA84" s="59" t="s">
        <v>2343</v>
      </c>
      <c r="AB84" s="59"/>
      <c r="AC84" s="59" t="s">
        <v>254</v>
      </c>
      <c r="AD84" s="59"/>
      <c r="AE84" s="59"/>
      <c r="AF84" s="59" t="str">
        <f>VLOOKUP(Table18911[[#This Row],[Information Asset Reference Number16]],livesite,1,FALSE)</f>
        <v>IAR0000166</v>
      </c>
      <c r="AG84" s="59" t="str">
        <f>MID(Table18911[[#This Row],[CLICK HERE TO GO TO FINAL CONTENT FOR CHECKING / EDITING]],14,FIND(".",Table18911[[#This Row],[CLICK HERE TO GO TO FINAL CONTENT FOR CHECKING / EDITING]])-14)</f>
        <v xml:space="preserve">hs E-Referal Service </v>
      </c>
      <c r="AH84" s="59" t="str">
        <f>LEFT(Table18911[[#This Row],[CLICK HERE TO GO TO FINAL CONTENT FOR CHECKING / EDITING]],10)</f>
        <v>IAR0000166</v>
      </c>
      <c r="AI84" s="59" t="str">
        <f>VLOOKUP(Table18911[[#This Row],[Information Asset Reference Number]],ia,1,FALSE)</f>
        <v>IAR0000166</v>
      </c>
      <c r="AJ84" s="59">
        <f>VLOOKUP(Table18911[[#This Row],[Information Asset Reference Number]],ia,7,FALSE)</f>
        <v>42171</v>
      </c>
      <c r="AK84" s="59" t="str">
        <f>VLOOKUP(Table18911[[#This Row],[Information Asset Reference Number]],ia,10,FALSE)</f>
        <v>NHS e-Referral Live Service P0526/02</v>
      </c>
      <c r="AL84" s="59" t="str">
        <f>VLOOKUP(Table18911[[#This Row],[Information Asset Reference Number]],ia,11,FALSE)</f>
        <v>Phil Nixon ( PHNI1 )</v>
      </c>
      <c r="AM84" s="59"/>
      <c r="AN84" s="59" t="b">
        <f>ISERROR(FIND("Direction",Table18911[[#This Row],[Legal basis for the processing]]))</f>
        <v>1</v>
      </c>
      <c r="AO84" s="59" t="b">
        <f>ISERROR(FIND("Act",Table18911[[#This Row],[Legal basis for the processing]]))</f>
        <v>1</v>
      </c>
      <c r="AP84" s="59" t="b">
        <f>ISERROR(FIND("Article",Table18911[[#This Row],[Legal basis for the processing]]))</f>
        <v>1</v>
      </c>
      <c r="AQ84" s="59"/>
      <c r="AR84"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84"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84"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84"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84"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84"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84"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84"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84" s="59">
        <f>COUNTIF(Table18911[[#This Row],[Right to be informed]:[profiling]],"FALSE")</f>
        <v>8</v>
      </c>
      <c r="BA84"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84" s="59"/>
      <c r="BC84" s="59"/>
      <c r="BD84" s="59" t="str">
        <f>Table18911[[#This Row],[Information Asset Title]]</f>
        <v xml:space="preserve">hs E-Referal Service </v>
      </c>
      <c r="BE84" s="59" t="s">
        <v>1213</v>
      </c>
      <c r="BF84"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Patients can access e-RS via the Manage Your Referral application to book or change an appointment</v>
      </c>
      <c r="BG84" s="59" t="str">
        <f>IF(Table18911[[#This Row],[Purpose for the processing]]="",Table18911[[#This Row],[Purpose for the processing3]],Table18911[[#This Row],[Purpose for the processing]])</f>
        <v>To book/manage appointments</v>
      </c>
      <c r="BH84" s="59" t="str">
        <f>IF(Table18911[[#This Row],[Legal basis for the processing]]="",Table18911[[#This Row],[Legal basis for the processing4]],Table18911[[#This Row],[Legal basis for the processing]])</f>
        <v>Direction from SofS</v>
      </c>
      <c r="BI84" s="59"/>
      <c r="BJ84" s="59" t="str">
        <f>IF(Table18911[[#This Row],[Categories of personal data being processed]]="",Table18911[[#This Row],[Categories of personal data being processed5]],Table18911[[#This Row],[Categories of personal data being processed]])</f>
        <v>Personal data relavant to an individual referral</v>
      </c>
      <c r="BK84" s="59"/>
      <c r="BL84"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none</v>
      </c>
      <c r="BM84" s="59" t="s">
        <v>139</v>
      </c>
      <c r="BN84" s="59" t="str">
        <f>IF(Table18911[[#This Row],[Recipients or categories of recipients of the personal data.]]="",Table18911[[#This Row],[Recipients or categories of recipients of the personal data.6]],Table18911[[#This Row],[Recipients or categories of recipients of the personal data.]])</f>
        <v>GPs and hospital trusts</v>
      </c>
      <c r="BO84"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Up to 25 years as clinical data may form part of a patient’s medical record</v>
      </c>
      <c r="BP84" s="59" t="b">
        <f>Table18911[[#This Row],[Right to be informed]]</f>
        <v>0</v>
      </c>
      <c r="BQ84" s="59" t="b">
        <f>Table18911[[#This Row],[Right of access]]</f>
        <v>0</v>
      </c>
      <c r="BR84" s="59" t="b">
        <f>Table18911[[#This Row],[Right to rectification]]</f>
        <v>0</v>
      </c>
      <c r="BS84" s="59" t="b">
        <f>Table18911[[#This Row],[Right to erasure]]</f>
        <v>0</v>
      </c>
      <c r="BT84" s="59" t="b">
        <f>Table18911[[#This Row],[Right to restrict processing]]</f>
        <v>0</v>
      </c>
      <c r="BU84" s="59" t="b">
        <f>Table18911[[#This Row],[Right to data portability]]</f>
        <v>0</v>
      </c>
      <c r="BV84" s="59" t="b">
        <f>Table18911[[#This Row],[Right to object]]</f>
        <v>0</v>
      </c>
      <c r="BW84" s="59" t="b">
        <f>Table18911[[#This Row],[profiling]]</f>
        <v>0</v>
      </c>
      <c r="BX84"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Consent N/A</v>
      </c>
      <c r="BY84" s="59" t="str">
        <f>IF(Table18911[[#This Row],[The source of the personal data.]]="",Table18911[[#This Row],[The source of the personal data.12]],Table18911[[#This Row],[The source of the personal data.]])</f>
        <v xml:space="preserve">Patient’s clinical information related to a specific referral. The sources are the GP’s patient record and the Spine </v>
      </c>
      <c r="BZ84"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84" s="59"/>
      <c r="CB84" s="59"/>
      <c r="CC84" s="59"/>
      <c r="CD84" s="59"/>
      <c r="CE84" s="59"/>
      <c r="CF84" s="59"/>
      <c r="CG84" s="59"/>
      <c r="CH84" s="59"/>
      <c r="CI84" s="59"/>
      <c r="CJ84" s="59"/>
      <c r="CK84" s="59"/>
      <c r="CL84" s="59"/>
      <c r="CM84" s="59"/>
      <c r="CN84" s="59"/>
      <c r="CO84" s="59"/>
      <c r="CP84" s="59"/>
      <c r="CQ84" s="59"/>
      <c r="CR84" s="59"/>
      <c r="CS84" s="59"/>
      <c r="CT84" s="59"/>
      <c r="CU84" s="59"/>
      <c r="CV84" s="59"/>
      <c r="CW84" s="59"/>
      <c r="CX84" s="59"/>
      <c r="CY84" s="5"/>
      <c r="CZ84" s="26" t="s">
        <v>2009</v>
      </c>
      <c r="DA84" s="59" t="s">
        <v>1213</v>
      </c>
      <c r="DB84" s="59" t="s">
        <v>2344</v>
      </c>
      <c r="DC84" s="59" t="s">
        <v>2331</v>
      </c>
      <c r="DD84" s="59" t="s">
        <v>2332</v>
      </c>
      <c r="DE84" s="59" t="s">
        <v>2337</v>
      </c>
      <c r="DG84" s="9" t="s">
        <v>2338</v>
      </c>
      <c r="DH84" s="9" t="s">
        <v>2333</v>
      </c>
      <c r="DI84" s="9" t="s">
        <v>2339</v>
      </c>
      <c r="DJ84" s="9" t="s">
        <v>2340</v>
      </c>
    </row>
    <row r="85" spans="1:114" s="9" customFormat="1" ht="30" hidden="1" customHeight="1">
      <c r="A85" s="58" t="s">
        <v>109</v>
      </c>
      <c r="B85" s="58" t="s">
        <v>110</v>
      </c>
      <c r="C85" s="59"/>
      <c r="D85" s="59"/>
      <c r="E85" s="59"/>
      <c r="F85" s="59"/>
      <c r="G85" s="59"/>
      <c r="H85" s="59"/>
      <c r="I85" s="59"/>
      <c r="J85" s="59"/>
      <c r="K85" s="59"/>
      <c r="L85" s="59"/>
      <c r="M85" s="59"/>
      <c r="N85" s="59"/>
      <c r="O85" s="59"/>
      <c r="P85" s="59" t="s">
        <v>111</v>
      </c>
      <c r="Q85" s="59" t="s">
        <v>112</v>
      </c>
      <c r="R85" s="59" t="s">
        <v>113</v>
      </c>
      <c r="S85" s="59" t="s">
        <v>114</v>
      </c>
      <c r="T85" s="59" t="s">
        <v>115</v>
      </c>
      <c r="U85" s="59" t="s">
        <v>116</v>
      </c>
      <c r="V85" s="59" t="s">
        <v>117</v>
      </c>
      <c r="W85" s="59" t="s">
        <v>118</v>
      </c>
      <c r="X85" s="59" t="s">
        <v>119</v>
      </c>
      <c r="Y85" s="59" t="s">
        <v>120</v>
      </c>
      <c r="Z85" s="59" t="s">
        <v>121</v>
      </c>
      <c r="AA85" s="59" t="s">
        <v>122</v>
      </c>
      <c r="AB85" s="59"/>
      <c r="AC85" s="59" t="s">
        <v>123</v>
      </c>
      <c r="AD85" s="59"/>
      <c r="AE85" s="59"/>
      <c r="AF85" s="59" t="str">
        <f>VLOOKUP(Table18911[[#This Row],[Information Asset Reference Number16]],livesite,1,FALSE)</f>
        <v>IAR0000001</v>
      </c>
      <c r="AG85" s="59" t="str">
        <f>MID(Table18911[[#This Row],[CLICK HERE TO GO TO FINAL CONTENT FOR CHECKING / EDITING]],14,FIND(".",Table18911[[#This Row],[CLICK HERE TO GO TO FINAL CONTENT FOR CHECKING / EDITING]])-14)</f>
        <v>NHS Pathways Intelligent Data Tool</v>
      </c>
      <c r="AH85" s="59" t="str">
        <f>LEFT(Table18911[[#This Row],[CLICK HERE TO GO TO FINAL CONTENT FOR CHECKING / EDITING]],10)</f>
        <v>IAR0000001</v>
      </c>
      <c r="AI85" s="59" t="str">
        <f>VLOOKUP(Table18911[[#This Row],[Information Asset Reference Number]],ia,1,FALSE)</f>
        <v>IAR0000001</v>
      </c>
      <c r="AJ85" s="59">
        <f>VLOOKUP(Table18911[[#This Row],[Information Asset Reference Number]],ia,7,FALSE)</f>
        <v>41730</v>
      </c>
      <c r="AK85" s="59" t="str">
        <f>VLOOKUP(Table18911[[#This Row],[Information Asset Reference Number]],ia,10,FALSE)</f>
        <v>Pathways Core Product - 111-999-OOHs P0029/13</v>
      </c>
      <c r="AL85" s="59" t="str">
        <f>VLOOKUP(Table18911[[#This Row],[Information Asset Reference Number]],ia,11,FALSE)</f>
        <v>Mandy Williams ( MAWI5 )</v>
      </c>
      <c r="AM85" s="59"/>
      <c r="AN85" s="59" t="b">
        <f>ISERROR(FIND("Direction",Table18911[[#This Row],[Legal basis for the processing]]))</f>
        <v>1</v>
      </c>
      <c r="AO85" s="59" t="b">
        <f>ISERROR(FIND("Act",Table18911[[#This Row],[Legal basis for the processing]]))</f>
        <v>1</v>
      </c>
      <c r="AP85" s="59" t="b">
        <f>ISERROR(FIND("Article",Table18911[[#This Row],[Legal basis for the processing]]))</f>
        <v>1</v>
      </c>
      <c r="AQ85" s="59"/>
      <c r="AR85"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85"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85"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85"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85"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85"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85"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85"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85" s="59">
        <f>COUNTIF(Table18911[[#This Row],[Right to be informed]:[profiling]],"FALSE")</f>
        <v>4</v>
      </c>
      <c r="BA85"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85" s="59"/>
      <c r="BC85" s="59"/>
      <c r="BD85" s="59" t="str">
        <f>Table18911[[#This Row],[Information Asset Title]]</f>
        <v>NHS Pathways Intelligent Data Tool</v>
      </c>
      <c r="BE85" s="59" t="s">
        <v>125</v>
      </c>
      <c r="BF85"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is the Data Controller1 Trevelyan SquareBoar LaneLeeds LS1 6AECatherine Nicholson is the Data Protection Officer</v>
      </c>
      <c r="BG85" s="59" t="str">
        <f>IF(Table18911[[#This Row],[Purpose for the processing]]="",Table18911[[#This Row],[Purpose for the processing3]],Table18911[[#This Row],[Purpose for the processing]])</f>
        <v>The data is used by a small number of NHS Digital analysts who will study the patient pathways and make recommendations to the NHS Digital team working on the improvement of the 111 system.</v>
      </c>
      <c r="BH85" s="59" t="str">
        <f>IF(Table18911[[#This Row],[Legal basis for the processing]]="",Table18911[[#This Row],[Legal basis for the processing4]],Table18911[[#This Row],[Legal basis for the processing]])</f>
        <v>Under sections 254 (1) and 254(6) of the Health and Social Care Act 2012 NHS Digital is directed to establish and operate a system for the collection of the information set out in the IDT Dataset Specification, the system to be known as the NHS 111 Pathways Data Collection Information System.Pathways IDT has a lawful basis to process personal data under Article 6 of the General Data Protection Regulation:6(1)(c) ‘…for compliance with a legal obligation…’ Pathways IDT has a lawful basis to process health data (a special category of personal data under the General Data Protection Regulation) under Article 9:9(2)(h) ‘…the provision of health or social care or treatment or the management of health or social care systems and services…’</v>
      </c>
      <c r="BI85" s="59"/>
      <c r="BJ85" s="59" t="str">
        <f>IF(Table18911[[#This Row],[Categories of personal data being processed]]="",Table18911[[#This Row],[Categories of personal data being processed5]],Table18911[[#This Row],[Categories of personal data being processed]])</f>
        <v>agegenderNHS number of the patienttime and date of the callthe advice that has been giventhe questions asked and the responses given</v>
      </c>
      <c r="BK85" s="59"/>
      <c r="BL85"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 data is not transferred out of the EEA.</v>
      </c>
      <c r="BM85" s="59" t="s">
        <v>139</v>
      </c>
      <c r="BN85" s="59" t="str">
        <f>IF(Table18911[[#This Row],[Recipients or categories of recipients of the personal data.]]="",Table18911[[#This Row],[Recipients or categories of recipients of the personal data.6]],Table18911[[#This Row],[Recipients or categories of recipients of the personal data.]])</f>
        <v>NHS Digital will:share anonymous data on system usage and analysis with NHS England and NHS Improvement.share anonymous information for service improvement with 111 service providers and NHS England.</v>
      </c>
      <c r="BO85"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Datasets containing personal data collected from 111 and 999 services and used for linking and analysis will be kept for validation purposes for no more than twelve months and will be securely destroyed after that period.</v>
      </c>
      <c r="BP85" s="63" t="b">
        <f>Table18911[[#This Row],[Right to be informed]]</f>
        <v>1</v>
      </c>
      <c r="BQ85" s="63" t="b">
        <f>Table18911[[#This Row],[Right of access]]</f>
        <v>1</v>
      </c>
      <c r="BR85" s="63" t="b">
        <f>Table18911[[#This Row],[Right to rectification]]</f>
        <v>1</v>
      </c>
      <c r="BS85" s="63" t="b">
        <f>Table18911[[#This Row],[Right to erasure]]</f>
        <v>0</v>
      </c>
      <c r="BT85" s="63" t="b">
        <f>Table18911[[#This Row],[Right to restrict processing]]</f>
        <v>1</v>
      </c>
      <c r="BU85" s="63" t="b">
        <f>Table18911[[#This Row],[Right to data portability]]</f>
        <v>0</v>
      </c>
      <c r="BV85" s="63" t="b">
        <f>Table18911[[#This Row],[Right to object]]</f>
        <v>0</v>
      </c>
      <c r="BW85" s="59" t="b">
        <f>Table18911[[#This Row],[profiling]]</f>
        <v>0</v>
      </c>
      <c r="BX85"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Not applicable (consent is not the legal basis for the processing of personal data)</v>
      </c>
      <c r="BY85" s="59" t="str">
        <f>IF(Table18911[[#This Row],[The source of the personal data.]]="",Table18911[[#This Row],[The source of the personal data.12]],Table18911[[#This Row],[The source of the personal data.]])</f>
        <v>111 and 999 service providers</v>
      </c>
      <c r="BZ85"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Not applicable</v>
      </c>
      <c r="CA85" s="63"/>
      <c r="CB85" s="63"/>
      <c r="CC85" s="63"/>
      <c r="CD85" s="63"/>
      <c r="CE85" s="63"/>
      <c r="CF85" s="63"/>
      <c r="CG85" s="63"/>
      <c r="CH85" s="63"/>
      <c r="CI85" s="63"/>
      <c r="CJ85" s="63"/>
      <c r="CK85" s="63"/>
      <c r="CL85" s="63"/>
      <c r="CM85" s="63"/>
      <c r="CN85" s="63"/>
      <c r="CO85" s="63"/>
      <c r="CP85" s="63"/>
      <c r="CQ85" s="63"/>
      <c r="CR85" s="63"/>
      <c r="CS85" s="63"/>
      <c r="CT85" s="63"/>
      <c r="CU85" s="63"/>
      <c r="CV85" s="63"/>
      <c r="CW85" s="63"/>
      <c r="CX85" s="63"/>
      <c r="CY85" s="5"/>
      <c r="CZ85" s="26" t="s">
        <v>2009</v>
      </c>
      <c r="DA85" s="59" t="s">
        <v>125</v>
      </c>
      <c r="DB85" s="59" t="s">
        <v>124</v>
      </c>
      <c r="DC85" s="59" t="s">
        <v>112</v>
      </c>
      <c r="DD85" s="59" t="s">
        <v>113</v>
      </c>
      <c r="DE85" s="59" t="s">
        <v>114</v>
      </c>
      <c r="DG85" s="9" t="s">
        <v>115</v>
      </c>
      <c r="DH85" s="9" t="s">
        <v>117</v>
      </c>
      <c r="DI85" s="9" t="s">
        <v>116</v>
      </c>
      <c r="DJ85" s="9" t="s">
        <v>118</v>
      </c>
    </row>
    <row r="86" spans="1:114" s="9" customFormat="1" ht="30" hidden="1" customHeight="1">
      <c r="A86" s="58" t="s">
        <v>2345</v>
      </c>
      <c r="B86" s="58" t="s">
        <v>110</v>
      </c>
      <c r="C86" s="59"/>
      <c r="D86" s="59"/>
      <c r="E86" s="59"/>
      <c r="F86" s="59"/>
      <c r="G86" s="59"/>
      <c r="H86" s="59"/>
      <c r="I86" s="59"/>
      <c r="J86" s="59"/>
      <c r="K86" s="59"/>
      <c r="L86" s="59"/>
      <c r="M86" s="59"/>
      <c r="N86" s="59"/>
      <c r="O86" s="59"/>
      <c r="P86" s="59" t="s">
        <v>111</v>
      </c>
      <c r="Q86" s="59" t="s">
        <v>112</v>
      </c>
      <c r="R86" s="59" t="s">
        <v>113</v>
      </c>
      <c r="S86" s="59" t="s">
        <v>2346</v>
      </c>
      <c r="T86" s="59" t="s">
        <v>115</v>
      </c>
      <c r="U86" s="59" t="s">
        <v>116</v>
      </c>
      <c r="V86" s="59" t="s">
        <v>117</v>
      </c>
      <c r="W86" s="59" t="s">
        <v>118</v>
      </c>
      <c r="X86" s="59" t="s">
        <v>119</v>
      </c>
      <c r="Y86" s="59" t="s">
        <v>120</v>
      </c>
      <c r="Z86" s="59" t="s">
        <v>2347</v>
      </c>
      <c r="AA86" s="59" t="s">
        <v>122</v>
      </c>
      <c r="AB86" s="59"/>
      <c r="AC86" s="59" t="s">
        <v>123</v>
      </c>
      <c r="AD86" s="59"/>
      <c r="AE86" s="59"/>
      <c r="AF86" s="59" t="str">
        <f>VLOOKUP(Table18911[[#This Row],[Information Asset Reference Number16]],livesite,1,FALSE)</f>
        <v>IAR0000001</v>
      </c>
      <c r="AG86" s="59" t="str">
        <f>MID(Table18911[[#This Row],[CLICK HERE TO GO TO FINAL CONTENT FOR CHECKING / EDITING]],14,FIND(".",Table18911[[#This Row],[CLICK HERE TO GO TO FINAL CONTENT FOR CHECKING / EDITING]])-14)</f>
        <v>thways IDT v0</v>
      </c>
      <c r="AH86" s="59" t="str">
        <f>LEFT(Table18911[[#This Row],[CLICK HERE TO GO TO FINAL CONTENT FOR CHECKING / EDITING]],10)</f>
        <v>IAR0000001</v>
      </c>
      <c r="AI86" s="59" t="str">
        <f>VLOOKUP(Table18911[[#This Row],[Information Asset Reference Number]],ia,1,FALSE)</f>
        <v>IAR0000001</v>
      </c>
      <c r="AJ86" s="59">
        <f>VLOOKUP(Table18911[[#This Row],[Information Asset Reference Number]],ia,7,FALSE)</f>
        <v>41730</v>
      </c>
      <c r="AK86" s="59" t="str">
        <f>VLOOKUP(Table18911[[#This Row],[Information Asset Reference Number]],ia,10,FALSE)</f>
        <v>Pathways Core Product - 111-999-OOHs P0029/13</v>
      </c>
      <c r="AL86" s="59" t="str">
        <f>VLOOKUP(Table18911[[#This Row],[Information Asset Reference Number]],ia,11,FALSE)</f>
        <v>Mandy Williams ( MAWI5 )</v>
      </c>
      <c r="AM86" s="59"/>
      <c r="AN86" s="59" t="b">
        <f>ISERROR(FIND("Direction",Table18911[[#This Row],[Legal basis for the processing]]))</f>
        <v>1</v>
      </c>
      <c r="AO86" s="59" t="b">
        <f>ISERROR(FIND("Act",Table18911[[#This Row],[Legal basis for the processing]]))</f>
        <v>1</v>
      </c>
      <c r="AP86" s="59" t="b">
        <f>ISERROR(FIND("Article",Table18911[[#This Row],[Legal basis for the processing]]))</f>
        <v>1</v>
      </c>
      <c r="AQ86" s="59"/>
      <c r="AR86"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86"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86"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86"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86"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86"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86"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86"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86" s="59">
        <f>COUNTIF(Table18911[[#This Row],[Right to be informed]:[profiling]],"FALSE")</f>
        <v>4</v>
      </c>
      <c r="BA86"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86" s="59"/>
      <c r="BC86" s="59"/>
      <c r="BD86" s="59" t="str">
        <f>Table18911[[#This Row],[Information Asset Title]]</f>
        <v>thways IDT v0</v>
      </c>
      <c r="BE86" s="59" t="s">
        <v>125</v>
      </c>
      <c r="BF86"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is the Data Controller1 Trevelyan SquareBoar LaneLeeds LS1 6AECatherine Nicholson is the Data Protection Officer</v>
      </c>
      <c r="BG86" s="59" t="str">
        <f>IF(Table18911[[#This Row],[Purpose for the processing]]="",Table18911[[#This Row],[Purpose for the processing3]],Table18911[[#This Row],[Purpose for the processing]])</f>
        <v>The data is used by a small number of NHS Digital analysts who will study the patient pathways and make recommendations to the NHS Digital team working on the improvement of the 111 system.</v>
      </c>
      <c r="BH86" s="59" t="str">
        <f>IF(Table18911[[#This Row],[Legal basis for the processing]]="",Table18911[[#This Row],[Legal basis for the processing4]],Table18911[[#This Row],[Legal basis for the processing]])</f>
        <v>Under sections 254 (1) and 254(6) of the Health and Social Care Act 2012 NHS Digital is directed to establish and operate a system for the collection of the information set out in the IDT Dataset Specification, the system to be known as the NHS Pathways Data Collection Information System.Pathways IDT has a lawful basis to process personal data under Article 6 of the General Data Protection Regulation:6(1)(c) ‘…for compliance with a legal obligation…’ Pathways IDT has a lawful basis to process health data (a special category of personal data under the General Data Protection Regulation) under Article 9:9(2)(h) ‘…the provision of health or social care or treatment or the management of health or social care systems and services…’</v>
      </c>
      <c r="BI86" s="59"/>
      <c r="BJ86" s="59" t="str">
        <f>IF(Table18911[[#This Row],[Categories of personal data being processed]]="",Table18911[[#This Row],[Categories of personal data being processed5]],Table18911[[#This Row],[Categories of personal data being processed]])</f>
        <v>agegenderNHS number of the patienttime and date of the callthe advice that has been giventhe questions asked and the responses given</v>
      </c>
      <c r="BK86" s="59"/>
      <c r="BL86"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 data is not transferred out of the EEA.</v>
      </c>
      <c r="BM86" s="59" t="s">
        <v>139</v>
      </c>
      <c r="BN86" s="59" t="str">
        <f>IF(Table18911[[#This Row],[Recipients or categories of recipients of the personal data.]]="",Table18911[[#This Row],[Recipients or categories of recipients of the personal data.6]],Table18911[[#This Row],[Recipients or categories of recipients of the personal data.]])</f>
        <v>NHS Digital will:share anonymous data on system usage and analysis with NHS England and NHS Improvement.share anonymous information for service improvement with 111 service providers and NHS England.</v>
      </c>
      <c r="BO86"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Datasets containing personal data collected from 111 and 999 services and used for linking and analysis will be kept for validation purposes for no more than twelve months and will be securely destroyed after that period.</v>
      </c>
      <c r="BP86" s="63" t="b">
        <f>Table18911[[#This Row],[Right to be informed]]</f>
        <v>1</v>
      </c>
      <c r="BQ86" s="63" t="b">
        <f>Table18911[[#This Row],[Right of access]]</f>
        <v>1</v>
      </c>
      <c r="BR86" s="63" t="b">
        <f>Table18911[[#This Row],[Right to rectification]]</f>
        <v>1</v>
      </c>
      <c r="BS86" s="63" t="b">
        <f>Table18911[[#This Row],[Right to erasure]]</f>
        <v>0</v>
      </c>
      <c r="BT86" s="63" t="b">
        <f>Table18911[[#This Row],[Right to restrict processing]]</f>
        <v>1</v>
      </c>
      <c r="BU86" s="63" t="b">
        <f>Table18911[[#This Row],[Right to data portability]]</f>
        <v>0</v>
      </c>
      <c r="BV86" s="63" t="b">
        <f>Table18911[[#This Row],[Right to object]]</f>
        <v>0</v>
      </c>
      <c r="BW86" s="59" t="b">
        <f>Table18911[[#This Row],[profiling]]</f>
        <v>0</v>
      </c>
      <c r="BX86"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Not applicable (consent is not the legal basis for the processing of personal data)</v>
      </c>
      <c r="BY86" s="59" t="str">
        <f>IF(Table18911[[#This Row],[The source of the personal data.]]="",Table18911[[#This Row],[The source of the personal data.12]],Table18911[[#This Row],[The source of the personal data.]])</f>
        <v>111 and 999 service providers</v>
      </c>
      <c r="BZ86"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Not applicable</v>
      </c>
      <c r="CA86" s="63"/>
      <c r="CB86" s="63"/>
      <c r="CC86" s="63"/>
      <c r="CD86" s="63"/>
      <c r="CE86" s="63"/>
      <c r="CF86" s="63"/>
      <c r="CG86" s="63"/>
      <c r="CH86" s="63"/>
      <c r="CI86" s="63"/>
      <c r="CJ86" s="63"/>
      <c r="CK86" s="63"/>
      <c r="CL86" s="63"/>
      <c r="CM86" s="63"/>
      <c r="CN86" s="63"/>
      <c r="CO86" s="63"/>
      <c r="CP86" s="63"/>
      <c r="CQ86" s="63"/>
      <c r="CR86" s="63"/>
      <c r="CS86" s="63"/>
      <c r="CT86" s="63"/>
      <c r="CU86" s="63"/>
      <c r="CV86" s="63"/>
      <c r="CW86" s="63"/>
      <c r="CX86" s="63"/>
      <c r="CY86" s="5"/>
      <c r="CZ86" s="26" t="s">
        <v>2009</v>
      </c>
      <c r="DA86" s="59" t="s">
        <v>125</v>
      </c>
      <c r="DB86" s="59" t="s">
        <v>2348</v>
      </c>
      <c r="DC86" s="59" t="s">
        <v>112</v>
      </c>
      <c r="DD86" s="59" t="s">
        <v>113</v>
      </c>
      <c r="DE86" s="59" t="s">
        <v>2346</v>
      </c>
      <c r="DG86" s="9" t="s">
        <v>115</v>
      </c>
      <c r="DH86" s="9" t="s">
        <v>117</v>
      </c>
      <c r="DI86" s="9" t="s">
        <v>116</v>
      </c>
      <c r="DJ86" s="9" t="s">
        <v>118</v>
      </c>
    </row>
    <row r="87" spans="1:114" s="9" customFormat="1" ht="30" hidden="1" customHeight="1">
      <c r="A87" s="58" t="s">
        <v>144</v>
      </c>
      <c r="B87" s="58"/>
      <c r="C87" s="59"/>
      <c r="D87" s="59"/>
      <c r="E87" s="59"/>
      <c r="F87" s="59"/>
      <c r="G87" s="59"/>
      <c r="H87" s="59"/>
      <c r="I87" s="59"/>
      <c r="J87" s="59"/>
      <c r="K87" s="59"/>
      <c r="L87" s="59"/>
      <c r="M87" s="59"/>
      <c r="N87" s="59"/>
      <c r="O87" s="59" t="s">
        <v>2349</v>
      </c>
      <c r="P87" s="59" t="s">
        <v>145</v>
      </c>
      <c r="Q87" s="59" t="s">
        <v>146</v>
      </c>
      <c r="R87" s="59" t="s">
        <v>147</v>
      </c>
      <c r="S87" s="59" t="s">
        <v>148</v>
      </c>
      <c r="T87" s="59" t="s">
        <v>149</v>
      </c>
      <c r="U87" s="59" t="s">
        <v>150</v>
      </c>
      <c r="V87" s="59" t="s">
        <v>151</v>
      </c>
      <c r="W87" s="59" t="s">
        <v>152</v>
      </c>
      <c r="X87" s="59" t="s">
        <v>153</v>
      </c>
      <c r="Y87" s="59" t="s">
        <v>154</v>
      </c>
      <c r="Z87" s="59" t="s">
        <v>155</v>
      </c>
      <c r="AA87" s="59"/>
      <c r="AB87" s="59" t="s">
        <v>123</v>
      </c>
      <c r="AC87" s="59" t="s">
        <v>2350</v>
      </c>
      <c r="AD87" s="59"/>
      <c r="AE87" s="59"/>
      <c r="AF87" s="59" t="str">
        <f>VLOOKUP(Table18911[[#This Row],[Information Asset Reference Number16]],livesite,1,FALSE)</f>
        <v>IAR0000006</v>
      </c>
      <c r="AG87" s="59" t="str">
        <f>MID(Table18911[[#This Row],[CLICK HERE TO GO TO FINAL CONTENT FOR CHECKING / EDITING]],14,FIND(".",Table18911[[#This Row],[CLICK HERE TO GO TO FINAL CONTENT FOR CHECKING / EDITING]])-14)</f>
        <v>Diabetic Retinopathy Eye Screening - GP2DRS</v>
      </c>
      <c r="AH87" s="59" t="str">
        <f>LEFT(Table18911[[#This Row],[CLICK HERE TO GO TO FINAL CONTENT FOR CHECKING / EDITING]],10)</f>
        <v>IAR0000006</v>
      </c>
      <c r="AI87" s="59" t="str">
        <f>VLOOKUP(Table18911[[#This Row],[Information Asset Reference Number]],ia,1,FALSE)</f>
        <v>IAR0000006</v>
      </c>
      <c r="AJ87" s="59">
        <f>VLOOKUP(Table18911[[#This Row],[Information Asset Reference Number]],ia,7,FALSE)</f>
        <v>42032</v>
      </c>
      <c r="AK87" s="59" t="str">
        <f>VLOOKUP(Table18911[[#This Row],[Information Asset Reference Number]],ia,10,FALSE)</f>
        <v>Primary Care Domain Service P0349/01</v>
      </c>
      <c r="AL87" s="59" t="str">
        <f>VLOOKUP(Table18911[[#This Row],[Information Asset Reference Number]],ia,11,FALSE)</f>
        <v>Dave Roberts ( DARO1 )</v>
      </c>
      <c r="AM87" s="59"/>
      <c r="AN87" s="59" t="b">
        <f>ISERROR(FIND("Direction",Table18911[[#This Row],[Legal basis for the processing]]))</f>
        <v>1</v>
      </c>
      <c r="AO87" s="59" t="b">
        <f>ISERROR(FIND("Act",Table18911[[#This Row],[Legal basis for the processing]]))</f>
        <v>1</v>
      </c>
      <c r="AP87" s="59" t="b">
        <f>ISERROR(FIND("Article",Table18911[[#This Row],[Legal basis for the processing]]))</f>
        <v>1</v>
      </c>
      <c r="AQ87" s="59"/>
      <c r="AR87"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87"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87"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87"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87"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87"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87"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87"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87" s="59">
        <f>COUNTIF(Table18911[[#This Row],[Right to be informed]:[profiling]],"FALSE")</f>
        <v>8</v>
      </c>
      <c r="BA87"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87" s="59"/>
      <c r="BC87" s="59"/>
      <c r="BD87" s="59" t="str">
        <f>Table18911[[#This Row],[Information Asset Title]]</f>
        <v>Diabetic Retinopathy Eye Screening - GP2DRS</v>
      </c>
      <c r="BE87" s="59" t="s">
        <v>157</v>
      </c>
      <c r="BF87"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The data is used to invite appropriate people to Diabetic Retinopathy Eye Screenings.Local services that use the system get a monthly list of all patients eligible for screening at the practices in their area. This list contains up to date demographic details of the patients, ensuring invite are sent to the correct address.</v>
      </c>
      <c r="BG87" s="59" t="str">
        <f>IF(Table18911[[#This Row],[Purpose for the processing]]="",Table18911[[#This Row],[Purpose for the processing3]],Table18911[[#This Row],[Purpose for the processing]])</f>
        <v>The legal basis is Direct Care along with the direction to be issued from PHE to NHS Digital under section 254 of the Health and Social Care Act (HSCA) 2012.PHE requires identifiable data so the national screening programmes can invite people for screening and contact them for any follow-up tests or treatments that might be needed. The legal basis for this is given by the Secretary of State for Health by using Section 251 of the National Health Service Act 2006. This process is overseen by the NHS Health Research Authority’s Confidentiality Advisory Group (CAG).</v>
      </c>
      <c r="BH87" s="59" t="str">
        <f>IF(Table18911[[#This Row],[Legal basis for the processing]]="",Table18911[[#This Row],[Legal basis for the processing4]],Table18911[[#This Row],[Legal basis for the processing]])</f>
        <v>AddressDOBGeneral Identifier e.g. NHS NoNamePhysical / Mental Health or ConditionPostcodeRacial / Ethnic OriginSex</v>
      </c>
      <c r="BI87" s="59"/>
      <c r="BJ87" s="59" t="str">
        <f>IF(Table18911[[#This Row],[Categories of personal data being processed]]="",Table18911[[#This Row],[Categories of personal data being processed5]],Table18911[[#This Row],[Categories of personal data being processed]])</f>
        <v>NHS Digital will receive the personal data.PHE will not receive any personal data and no personal data will be published.</v>
      </c>
      <c r="BK87" s="59"/>
      <c r="BL87"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Data that is stored in the NHS Digital Data Management Environment (DME) is replaced on a monthly basis in order to create a new patient cohort list. Any previous data is deleted, meaning that NHS Digital only hold the latest 2 months’ data.</v>
      </c>
      <c r="BM87" s="59" t="s">
        <v>139</v>
      </c>
      <c r="BN87" s="59" t="str">
        <f>IF(Table18911[[#This Row],[Recipients or categories of recipients of the personal data.]]="",Table18911[[#This Row],[Recipients or categories of recipients of the personal data.6]],Table18911[[#This Row],[Recipients or categories of recipients of the personal data.]])</f>
        <v>Not applicable.</v>
      </c>
      <c r="BO87"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For Directed collections, we have a legal obligation to process the data and therefore individuals can exercise the following rights:Right to be informedRight of accessRight to rectificationRight to restrict processing – where an individual contests the accuracy of the personal data, processing should be restricted until accuracy has been verifiedMore detail on each right can be found on the ICO’s website: https://ico.org.uk/for-organisations/guide-to-the-general-data-protection-regulation-gdpr/individual-rights/ NHS Digital only hold the latest 2 months’ data; any previous data is deleted.</v>
      </c>
      <c r="BP87" s="63" t="b">
        <f>Table18911[[#This Row],[Right to be informed]]</f>
        <v>0</v>
      </c>
      <c r="BQ87" s="63" t="b">
        <f>Table18911[[#This Row],[Right of access]]</f>
        <v>0</v>
      </c>
      <c r="BR87" s="63" t="b">
        <f>Table18911[[#This Row],[Right to rectification]]</f>
        <v>0</v>
      </c>
      <c r="BS87" s="63" t="b">
        <f>Table18911[[#This Row],[Right to erasure]]</f>
        <v>0</v>
      </c>
      <c r="BT87" s="63" t="b">
        <f>Table18911[[#This Row],[Right to restrict processing]]</f>
        <v>0</v>
      </c>
      <c r="BU87" s="63" t="b">
        <f>Table18911[[#This Row],[Right to data portability]]</f>
        <v>0</v>
      </c>
      <c r="BV87" s="63" t="b">
        <f>Table18911[[#This Row],[Right to object]]</f>
        <v>0</v>
      </c>
      <c r="BW87" s="59" t="b">
        <f>Table18911[[#This Row],[profiling]]</f>
        <v>0</v>
      </c>
      <c r="BX87"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If you wish to lodge a complaint with the supervisory authority about how we have managed your data then the relevant body to contact is the Information Commissioner’s Office, Wycliffe House Water Lane, Wilmslow SK9 5AF www.ico.gov.uk </v>
      </c>
      <c r="BY87" s="59">
        <f>IF(Table18911[[#This Row],[The source of the personal data.]]="",Table18911[[#This Row],[The source of the personal data.12]],Table18911[[#This Row],[The source of the personal data.]])</f>
        <v>0</v>
      </c>
      <c r="BZ87"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At the time data are obtained</v>
      </c>
      <c r="CA87" s="63"/>
      <c r="CB87" s="63"/>
      <c r="CC87" s="63"/>
      <c r="CD87" s="63"/>
      <c r="CE87" s="63"/>
      <c r="CF87" s="63"/>
      <c r="CG87" s="63"/>
      <c r="CH87" s="63"/>
      <c r="CI87" s="63"/>
      <c r="CJ87" s="63"/>
      <c r="CK87" s="63"/>
      <c r="CL87" s="63"/>
      <c r="CM87" s="63"/>
      <c r="CN87" s="63"/>
      <c r="CO87" s="63"/>
      <c r="CP87" s="63"/>
      <c r="CQ87" s="63"/>
      <c r="CR87" s="63"/>
      <c r="CS87" s="63"/>
      <c r="CT87" s="63"/>
      <c r="CU87" s="63"/>
      <c r="CV87" s="63"/>
      <c r="CW87" s="63"/>
      <c r="CX87" s="63"/>
      <c r="CY87" s="5"/>
      <c r="CZ87" s="26" t="s">
        <v>2009</v>
      </c>
      <c r="DA87" s="59" t="s">
        <v>157</v>
      </c>
      <c r="DB87" s="59" t="s">
        <v>156</v>
      </c>
      <c r="DC87" s="59" t="s">
        <v>146</v>
      </c>
      <c r="DD87" s="59" t="s">
        <v>147</v>
      </c>
      <c r="DE87" s="59" t="s">
        <v>148</v>
      </c>
      <c r="DG87" s="9" t="s">
        <v>149</v>
      </c>
      <c r="DH87" s="9" t="s">
        <v>151</v>
      </c>
      <c r="DI87" s="9" t="s">
        <v>150</v>
      </c>
      <c r="DJ87" s="9" t="s">
        <v>152</v>
      </c>
    </row>
    <row r="88" spans="1:114" s="9" customFormat="1" ht="30" hidden="1" customHeight="1">
      <c r="A88" s="58" t="s">
        <v>168</v>
      </c>
      <c r="B88" s="58"/>
      <c r="C88" s="59"/>
      <c r="D88" s="59"/>
      <c r="E88" s="59"/>
      <c r="F88" s="59"/>
      <c r="G88" s="59"/>
      <c r="H88" s="59"/>
      <c r="I88" s="59"/>
      <c r="J88" s="59"/>
      <c r="K88" s="59"/>
      <c r="L88" s="59"/>
      <c r="M88" s="59"/>
      <c r="N88" s="59"/>
      <c r="O88" s="59" t="s">
        <v>2349</v>
      </c>
      <c r="P88" s="59" t="s">
        <v>169</v>
      </c>
      <c r="Q88" s="59" t="s">
        <v>170</v>
      </c>
      <c r="R88" s="59" t="s">
        <v>171</v>
      </c>
      <c r="S88" s="59" t="s">
        <v>172</v>
      </c>
      <c r="T88" s="59" t="s">
        <v>173</v>
      </c>
      <c r="U88" s="59" t="s">
        <v>150</v>
      </c>
      <c r="V88" s="59" t="s">
        <v>174</v>
      </c>
      <c r="W88" s="59" t="s">
        <v>175</v>
      </c>
      <c r="X88" s="59" t="s">
        <v>176</v>
      </c>
      <c r="Y88" s="59" t="s">
        <v>154</v>
      </c>
      <c r="Z88" s="59" t="s">
        <v>155</v>
      </c>
      <c r="AA88" s="59"/>
      <c r="AB88" s="59" t="s">
        <v>150</v>
      </c>
      <c r="AC88" s="59" t="s">
        <v>2350</v>
      </c>
      <c r="AD88" s="59"/>
      <c r="AE88" s="59"/>
      <c r="AF88" s="59" t="str">
        <f>VLOOKUP(Table18911[[#This Row],[Information Asset Reference Number16]],livesite,1,FALSE)</f>
        <v>IAR0000007</v>
      </c>
      <c r="AG88" s="59" t="str">
        <f>MID(Table18911[[#This Row],[CLICK HERE TO GO TO FINAL CONTENT FOR CHECKING / EDITING]],14,FIND(".",Table18911[[#This Row],[CLICK HERE TO GO TO FINAL CONTENT FOR CHECKING / EDITING]])-14)</f>
        <v>Patient Objections Management</v>
      </c>
      <c r="AH88" s="59" t="str">
        <f>LEFT(Table18911[[#This Row],[CLICK HERE TO GO TO FINAL CONTENT FOR CHECKING / EDITING]],10)</f>
        <v>IAR0000007</v>
      </c>
      <c r="AI88" s="59" t="str">
        <f>VLOOKUP(Table18911[[#This Row],[Information Asset Reference Number]],ia,1,FALSE)</f>
        <v>IAR0000007</v>
      </c>
      <c r="AJ88" s="59">
        <f>VLOOKUP(Table18911[[#This Row],[Information Asset Reference Number]],ia,7,FALSE)</f>
        <v>42339</v>
      </c>
      <c r="AK88" s="59" t="str">
        <f>VLOOKUP(Table18911[[#This Row],[Information Asset Reference Number]],ia,10,FALSE)</f>
        <v>Primary Care Domain Service P0349/01</v>
      </c>
      <c r="AL88" s="59" t="str">
        <f>VLOOKUP(Table18911[[#This Row],[Information Asset Reference Number]],ia,11,FALSE)</f>
        <v>Dave Roberts ( DARO1 )</v>
      </c>
      <c r="AM88" s="59"/>
      <c r="AN88" s="59" t="b">
        <f>ISERROR(FIND("Direction",Table18911[[#This Row],[Legal basis for the processing]]))</f>
        <v>1</v>
      </c>
      <c r="AO88" s="59" t="b">
        <f>ISERROR(FIND("Act",Table18911[[#This Row],[Legal basis for the processing]]))</f>
        <v>1</v>
      </c>
      <c r="AP88" s="59" t="b">
        <f>ISERROR(FIND("Article",Table18911[[#This Row],[Legal basis for the processing]]))</f>
        <v>1</v>
      </c>
      <c r="AQ88" s="59"/>
      <c r="AR88"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88"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88"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88"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88"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88"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88"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88"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88" s="59">
        <f>COUNTIF(Table18911[[#This Row],[Right to be informed]:[profiling]],"FALSE")</f>
        <v>8</v>
      </c>
      <c r="BA88"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88" s="59"/>
      <c r="BC88" s="59"/>
      <c r="BD88" s="59" t="str">
        <f>Table18911[[#This Row],[Information Asset Title]]</f>
        <v>Patient Objections Management</v>
      </c>
      <c r="BE88" s="59" t="s">
        <v>178</v>
      </c>
      <c r="BF88"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Patient Objections Management Data (POM)The purpose of the data collection is to record personal information needed to successfully identify patients who have registered an objection to their patient identifiable information being shared for purposes other than their direct care.Patients are able to object to their personal medical data being sent to NHS Digital (Type 1) or their personal data being disseminated by NHS Digital (Type 2) for secondary uses. The data collection will be used by NHS Digital to monitor the number of these patient objections, and the Type 2 information is further used to implement those patient objections .</v>
      </c>
      <c r="BG88" s="59" t="str">
        <f>IF(Table18911[[#This Row],[Purpose for the processing]]="",Table18911[[#This Row],[Purpose for the processing3]],Table18911[[#This Row],[Purpose for the processing]])</f>
        <v>The direction issued from NHS England (NHSE), to NHS Digital under section 254 of the Health and Social Care Act (HSCA) 2012 will provide the legal basis to collect the patients’ information.</v>
      </c>
      <c r="BH88" s="59" t="str">
        <f>IF(Table18911[[#This Row],[Legal basis for the processing]]="",Table18911[[#This Row],[Legal basis for the processing4]],Table18911[[#This Row],[Legal basis for the processing]])</f>
        <v>NHS Number</v>
      </c>
      <c r="BI88" s="59"/>
      <c r="BJ88" s="59" t="str">
        <f>IF(Table18911[[#This Row],[Categories of personal data being processed]]="",Table18911[[#This Row],[Categories of personal data being processed5]],Table18911[[#This Row],[Categories of personal data being processed]])</f>
        <v>The patient identifiable data collected for Type 2 objections (NHS Number is the only piece of patient identifiable information collected) will be used internally by NHS Digital to prevent patient identifiable data from being released outside of NHS Digital for purposes beyond their direct care – it will not be published or released.</v>
      </c>
      <c r="BK88" s="59"/>
      <c r="BL88"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 project will hold a ‘history table’, effectively an audit log of all objection states ever recorded for an individual including when they were recorded. The agreed retention period for the history table is 25 years. The counts include active registered patients, people who have died since raising an objection, and patients who have left their practice and moved to another practice.</v>
      </c>
      <c r="BM88" s="59"/>
      <c r="BN88" s="59" t="str">
        <f>IF(Table18911[[#This Row],[Recipients or categories of recipients of the personal data.]]="",Table18911[[#This Row],[Recipients or categories of recipients of the personal data.6]],Table18911[[#This Row],[Recipients or categories of recipients of the personal data.]])</f>
        <v>Not applicable.</v>
      </c>
      <c r="BO88"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For Directed collections, NHS Digital have a legal obligation to process the data and therefore individuals can exercise the following rights:Right to be informedRight of accessRight to rectificationRight to restrict processing – where an individual contests the accuracy of the personal data, processing should be restricted until accuracy has been verifiedMore detail on each right can be found on the ICO’s website: https://ico.org.uk/for-organisations/guide-to-the-general-data-protection-regulation-gdpr/individual-rights/ </v>
      </c>
      <c r="BP88" s="63" t="b">
        <f>Table18911[[#This Row],[Right to be informed]]</f>
        <v>0</v>
      </c>
      <c r="BQ88" s="63" t="b">
        <f>Table18911[[#This Row],[Right of access]]</f>
        <v>0</v>
      </c>
      <c r="BR88" s="63" t="b">
        <f>Table18911[[#This Row],[Right to rectification]]</f>
        <v>0</v>
      </c>
      <c r="BS88" s="63" t="b">
        <f>Table18911[[#This Row],[Right to erasure]]</f>
        <v>0</v>
      </c>
      <c r="BT88" s="63" t="b">
        <f>Table18911[[#This Row],[Right to restrict processing]]</f>
        <v>0</v>
      </c>
      <c r="BU88" s="63" t="b">
        <f>Table18911[[#This Row],[Right to data portability]]</f>
        <v>0</v>
      </c>
      <c r="BV88" s="63" t="b">
        <f>Table18911[[#This Row],[Right to object]]</f>
        <v>0</v>
      </c>
      <c r="BW88" s="59" t="b">
        <f>Table18911[[#This Row],[profiling]]</f>
        <v>0</v>
      </c>
      <c r="BX88"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If you wish to lodge a complaint with the supervisory authority about how we have managed your data then the relevant body to contact is the Information Commissioner’s Office, Wycliffe House Water Lane, Wilmslow SK9 5AF www.ico.gov.uk </v>
      </c>
      <c r="BY88" s="59">
        <f>IF(Table18911[[#This Row],[The source of the personal data.]]="",Table18911[[#This Row],[The source of the personal data.12]],Table18911[[#This Row],[The source of the personal data.]])</f>
        <v>0</v>
      </c>
      <c r="BZ88"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At the time data are obtained</v>
      </c>
      <c r="CA88" s="63"/>
      <c r="CB88" s="63"/>
      <c r="CC88" s="63"/>
      <c r="CD88" s="63"/>
      <c r="CE88" s="63"/>
      <c r="CF88" s="63"/>
      <c r="CG88" s="63"/>
      <c r="CH88" s="63"/>
      <c r="CI88" s="63"/>
      <c r="CJ88" s="63"/>
      <c r="CK88" s="63"/>
      <c r="CL88" s="63"/>
      <c r="CM88" s="63"/>
      <c r="CN88" s="63"/>
      <c r="CO88" s="63"/>
      <c r="CP88" s="63"/>
      <c r="CQ88" s="63"/>
      <c r="CR88" s="63"/>
      <c r="CS88" s="63"/>
      <c r="CT88" s="63"/>
      <c r="CU88" s="63"/>
      <c r="CV88" s="63"/>
      <c r="CW88" s="63"/>
      <c r="CX88" s="63"/>
      <c r="CY88" s="59"/>
      <c r="CZ88" s="26" t="s">
        <v>2009</v>
      </c>
      <c r="DA88" s="59" t="s">
        <v>178</v>
      </c>
      <c r="DB88" s="59" t="s">
        <v>177</v>
      </c>
      <c r="DC88" s="59" t="s">
        <v>170</v>
      </c>
      <c r="DD88" s="59" t="s">
        <v>171</v>
      </c>
      <c r="DE88" s="59" t="s">
        <v>172</v>
      </c>
      <c r="DG88" s="9" t="s">
        <v>173</v>
      </c>
      <c r="DH88" s="9" t="s">
        <v>174</v>
      </c>
      <c r="DI88" s="9" t="s">
        <v>150</v>
      </c>
      <c r="DJ88" s="9" t="s">
        <v>175</v>
      </c>
    </row>
    <row r="89" spans="1:114" s="9" customFormat="1" ht="30" hidden="1" customHeight="1">
      <c r="A89" s="58" t="s">
        <v>186</v>
      </c>
      <c r="B89" s="58"/>
      <c r="C89" s="59"/>
      <c r="D89" s="59"/>
      <c r="E89" s="59"/>
      <c r="F89" s="59"/>
      <c r="G89" s="59"/>
      <c r="H89" s="59"/>
      <c r="I89" s="59"/>
      <c r="J89" s="59"/>
      <c r="K89" s="59"/>
      <c r="L89" s="59"/>
      <c r="M89" s="59"/>
      <c r="N89" s="59"/>
      <c r="O89" s="59" t="s">
        <v>2349</v>
      </c>
      <c r="P89" s="59" t="s">
        <v>145</v>
      </c>
      <c r="Q89" s="59" t="s">
        <v>187</v>
      </c>
      <c r="R89" s="59" t="s">
        <v>188</v>
      </c>
      <c r="S89" s="59" t="s">
        <v>189</v>
      </c>
      <c r="T89" s="59" t="s">
        <v>190</v>
      </c>
      <c r="U89" s="59" t="s">
        <v>150</v>
      </c>
      <c r="V89" s="59" t="s">
        <v>191</v>
      </c>
      <c r="W89" s="59" t="s">
        <v>192</v>
      </c>
      <c r="X89" s="59" t="s">
        <v>193</v>
      </c>
      <c r="Y89" s="59" t="s">
        <v>154</v>
      </c>
      <c r="Z89" s="59" t="s">
        <v>155</v>
      </c>
      <c r="AA89" s="59"/>
      <c r="AB89" s="59" t="s">
        <v>123</v>
      </c>
      <c r="AC89" s="59" t="s">
        <v>2350</v>
      </c>
      <c r="AD89" s="59"/>
      <c r="AE89" s="59"/>
      <c r="AF89" s="59" t="str">
        <f>VLOOKUP(Table18911[[#This Row],[Information Asset Reference Number16]],livesite,1,FALSE)</f>
        <v>IAR0000008</v>
      </c>
      <c r="AG89" s="59" t="str">
        <f>MID(Table18911[[#This Row],[CLICK HERE TO GO TO FINAL CONTENT FOR CHECKING / EDITING]],14,FIND(".",Table18911[[#This Row],[CLICK HERE TO GO TO FINAL CONTENT FOR CHECKING / EDITING]])-14)</f>
        <v xml:space="preserve"> Learning Disability Observatory</v>
      </c>
      <c r="AH89" s="59" t="str">
        <f>LEFT(Table18911[[#This Row],[CLICK HERE TO GO TO FINAL CONTENT FOR CHECKING / EDITING]],10)</f>
        <v>IAR0000008</v>
      </c>
      <c r="AI89" s="59" t="str">
        <f>VLOOKUP(Table18911[[#This Row],[Information Asset Reference Number]],ia,1,FALSE)</f>
        <v>IAR0000008</v>
      </c>
      <c r="AJ89" s="59">
        <f>VLOOKUP(Table18911[[#This Row],[Information Asset Reference Number]],ia,7,FALSE)</f>
        <v>42370</v>
      </c>
      <c r="AK89" s="59" t="str">
        <f>VLOOKUP(Table18911[[#This Row],[Information Asset Reference Number]],ia,10,FALSE)</f>
        <v>Primary Care Domain Service P0349/01</v>
      </c>
      <c r="AL89" s="59" t="str">
        <f>VLOOKUP(Table18911[[#This Row],[Information Asset Reference Number]],ia,11,FALSE)</f>
        <v>Dave Roberts ( DARO1 )</v>
      </c>
      <c r="AM89" s="59"/>
      <c r="AN89" s="59" t="b">
        <f>ISERROR(FIND("Direction",Table18911[[#This Row],[Legal basis for the processing]]))</f>
        <v>1</v>
      </c>
      <c r="AO89" s="59" t="b">
        <f>ISERROR(FIND("Act",Table18911[[#This Row],[Legal basis for the processing]]))</f>
        <v>1</v>
      </c>
      <c r="AP89" s="59" t="b">
        <f>ISERROR(FIND("Article",Table18911[[#This Row],[Legal basis for the processing]]))</f>
        <v>1</v>
      </c>
      <c r="AQ89" s="59"/>
      <c r="AR89"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89"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89"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89"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89"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89"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89"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89"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89" s="59">
        <f>COUNTIF(Table18911[[#This Row],[Right to be informed]:[profiling]],"FALSE")</f>
        <v>8</v>
      </c>
      <c r="BA89"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89" s="59"/>
      <c r="BC89" s="59"/>
      <c r="BD89" s="59" t="str">
        <f>Table18911[[#This Row],[Information Asset Title]]</f>
        <v xml:space="preserve"> Learning Disability Observatory</v>
      </c>
      <c r="BE89" s="59" t="s">
        <v>195</v>
      </c>
      <c r="BF89"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PHE use the data to get a more detailed understanding of the health of people with learning disabilities in each part of the country, the care they get and how this compares to the health and care of people who don't have learning disabilities.</v>
      </c>
      <c r="BG89" s="59" t="str">
        <f>IF(Table18911[[#This Row],[Purpose for the processing]]="",Table18911[[#This Row],[Purpose for the processing3]],Table18911[[#This Row],[Purpose for the processing]])</f>
        <v>The direction issued from NHS England to NHS Digital under section 254 of the Health and Social Care Act (HSCA) 2012 will provide the legal basis to collect the patients’ information.</v>
      </c>
      <c r="BH89" s="59" t="str">
        <f>IF(Table18911[[#This Row],[Legal basis for the processing]]="",Table18911[[#This Row],[Legal basis for the processing4]],Table18911[[#This Row],[Legal basis for the processing]])</f>
        <v>No personal data is being processed.</v>
      </c>
      <c r="BI89" s="59"/>
      <c r="BJ89" s="59" t="str">
        <f>IF(Table18911[[#This Row],[Categories of personal data being processed]]="",Table18911[[#This Row],[Categories of personal data being processed5]],Table18911[[#This Row],[Categories of personal data being processed]])</f>
        <v>Neither NHS Digital nor PHE will not receive any personal data and no personal data will be published.</v>
      </c>
      <c r="BK89" s="59"/>
      <c r="BL89"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NHS Digital should not hold these data for longer than is necessary to fulfil the purpose of this data collection.PHE retains the data for five years after each extraction, so that they can analyse and review trends between financial years. They do not retain any personal data.</v>
      </c>
      <c r="BM89" s="59" t="s">
        <v>139</v>
      </c>
      <c r="BN89" s="59" t="str">
        <f>IF(Table18911[[#This Row],[Recipients or categories of recipients of the personal data.]]="",Table18911[[#This Row],[Recipients or categories of recipients of the personal data.6]],Table18911[[#This Row],[Recipients or categories of recipients of the personal data.]])</f>
        <v>Not applicable.</v>
      </c>
      <c r="BO89"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Not applicable – the collected data will not contain any information about individual people, so NHS Digital cannot identify or remove any data relating to an individual person.</v>
      </c>
      <c r="BP89" s="63" t="b">
        <f>Table18911[[#This Row],[Right to be informed]]</f>
        <v>0</v>
      </c>
      <c r="BQ89" s="63" t="b">
        <f>Table18911[[#This Row],[Right of access]]</f>
        <v>0</v>
      </c>
      <c r="BR89" s="63" t="b">
        <f>Table18911[[#This Row],[Right to rectification]]</f>
        <v>0</v>
      </c>
      <c r="BS89" s="63" t="b">
        <f>Table18911[[#This Row],[Right to erasure]]</f>
        <v>0</v>
      </c>
      <c r="BT89" s="63" t="b">
        <f>Table18911[[#This Row],[Right to restrict processing]]</f>
        <v>0</v>
      </c>
      <c r="BU89" s="63" t="b">
        <f>Table18911[[#This Row],[Right to data portability]]</f>
        <v>0</v>
      </c>
      <c r="BV89" s="63" t="b">
        <f>Table18911[[#This Row],[Right to object]]</f>
        <v>0</v>
      </c>
      <c r="BW89" s="59" t="b">
        <f>Table18911[[#This Row],[profiling]]</f>
        <v>0</v>
      </c>
      <c r="BX89"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If you wish to lodge a complaint with the supervisory authority about how we have managed your data then the relevant body to contact is the Information Commissioner’s Office, Wycliffe House Water Lane, Wilmslow SK9 5AF www.ico.gov.uk </v>
      </c>
      <c r="BY89" s="59">
        <f>IF(Table18911[[#This Row],[The source of the personal data.]]="",Table18911[[#This Row],[The source of the personal data.12]],Table18911[[#This Row],[The source of the personal data.]])</f>
        <v>0</v>
      </c>
      <c r="BZ89"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At the time data are obtained</v>
      </c>
      <c r="CA89" s="63"/>
      <c r="CB89" s="63"/>
      <c r="CC89" s="63"/>
      <c r="CD89" s="63"/>
      <c r="CE89" s="63"/>
      <c r="CF89" s="63"/>
      <c r="CG89" s="63"/>
      <c r="CH89" s="63"/>
      <c r="CI89" s="63"/>
      <c r="CJ89" s="63"/>
      <c r="CK89" s="63"/>
      <c r="CL89" s="63"/>
      <c r="CM89" s="63"/>
      <c r="CN89" s="63"/>
      <c r="CO89" s="63"/>
      <c r="CP89" s="63"/>
      <c r="CQ89" s="63"/>
      <c r="CR89" s="63"/>
      <c r="CS89" s="63"/>
      <c r="CT89" s="63"/>
      <c r="CU89" s="63"/>
      <c r="CV89" s="63"/>
      <c r="CW89" s="63"/>
      <c r="CX89" s="63"/>
      <c r="CY89" s="5"/>
      <c r="CZ89" s="26" t="s">
        <v>2009</v>
      </c>
      <c r="DA89" s="59" t="s">
        <v>195</v>
      </c>
      <c r="DB89" s="59" t="s">
        <v>194</v>
      </c>
      <c r="DC89" s="59" t="s">
        <v>187</v>
      </c>
      <c r="DD89" s="59" t="s">
        <v>188</v>
      </c>
      <c r="DE89" s="59" t="s">
        <v>189</v>
      </c>
      <c r="DG89" s="9" t="s">
        <v>190</v>
      </c>
      <c r="DH89" s="9" t="s">
        <v>191</v>
      </c>
      <c r="DI89" s="9" t="s">
        <v>150</v>
      </c>
      <c r="DJ89" s="9" t="s">
        <v>192</v>
      </c>
    </row>
    <row r="90" spans="1:114" s="9" customFormat="1" ht="30" hidden="1" customHeight="1">
      <c r="A90" s="58" t="s">
        <v>203</v>
      </c>
      <c r="B90" s="58" t="s">
        <v>110</v>
      </c>
      <c r="C90" s="59"/>
      <c r="D90" s="59"/>
      <c r="E90" s="59"/>
      <c r="F90" s="59"/>
      <c r="G90" s="59"/>
      <c r="H90" s="59"/>
      <c r="I90" s="59"/>
      <c r="J90" s="59"/>
      <c r="K90" s="59"/>
      <c r="L90" s="59"/>
      <c r="M90" s="59"/>
      <c r="N90" s="59"/>
      <c r="O90" s="59"/>
      <c r="P90" s="59" t="s">
        <v>111</v>
      </c>
      <c r="Q90" s="59" t="s">
        <v>204</v>
      </c>
      <c r="R90" s="59" t="s">
        <v>205</v>
      </c>
      <c r="S90" s="59" t="s">
        <v>206</v>
      </c>
      <c r="T90" s="59" t="s">
        <v>172</v>
      </c>
      <c r="U90" s="59" t="s">
        <v>207</v>
      </c>
      <c r="V90" s="59" t="s">
        <v>150</v>
      </c>
      <c r="W90" s="59" t="s">
        <v>208</v>
      </c>
      <c r="X90" s="59" t="s">
        <v>175</v>
      </c>
      <c r="Y90" s="59" t="s">
        <v>209</v>
      </c>
      <c r="Z90" s="59" t="s">
        <v>154</v>
      </c>
      <c r="AA90" s="59" t="s">
        <v>155</v>
      </c>
      <c r="AB90" s="59"/>
      <c r="AC90" s="59" t="s">
        <v>150</v>
      </c>
      <c r="AD90" s="59"/>
      <c r="AE90" s="59"/>
      <c r="AF90" s="59" t="str">
        <f>VLOOKUP(Table18911[[#This Row],[Information Asset Reference Number16]],livesite,1,FALSE)</f>
        <v>IAR0000013</v>
      </c>
      <c r="AG90" s="59" t="str">
        <f>MID(Table18911[[#This Row],[CLICK HERE TO GO TO FINAL CONTENT FOR CHECKING / EDITING]],14,FIND(".",Table18911[[#This Row],[CLICK HERE TO GO TO FINAL CONTENT FOR CHECKING / EDITING]])-14)</f>
        <v>Individual GP level Data</v>
      </c>
      <c r="AH90" s="59" t="str">
        <f>LEFT(Table18911[[#This Row],[CLICK HERE TO GO TO FINAL CONTENT FOR CHECKING / EDITING]],10)</f>
        <v>IAR0000013</v>
      </c>
      <c r="AI90" s="59" t="str">
        <f>VLOOKUP(Table18911[[#This Row],[Information Asset Reference Number]],ia,1,FALSE)</f>
        <v>IAR0000013</v>
      </c>
      <c r="AJ90" s="59">
        <f>VLOOKUP(Table18911[[#This Row],[Information Asset Reference Number]],ia,7,FALSE)</f>
        <v>43033</v>
      </c>
      <c r="AK90" s="59" t="str">
        <f>VLOOKUP(Table18911[[#This Row],[Information Asset Reference Number]],ia,10,FALSE)</f>
        <v>Primary Care Domain Service P0349/01</v>
      </c>
      <c r="AL90" s="59" t="str">
        <f>VLOOKUP(Table18911[[#This Row],[Information Asset Reference Number]],ia,11,FALSE)</f>
        <v>Dave Roberts ( DARO1 )</v>
      </c>
      <c r="AM90" s="59"/>
      <c r="AN90" s="59" t="b">
        <f>ISERROR(FIND("Direction",Table18911[[#This Row],[Legal basis for the processing]]))</f>
        <v>1</v>
      </c>
      <c r="AO90" s="59" t="b">
        <f>ISERROR(FIND("Act",Table18911[[#This Row],[Legal basis for the processing]]))</f>
        <v>1</v>
      </c>
      <c r="AP90" s="59" t="b">
        <f>ISERROR(FIND("Article",Table18911[[#This Row],[Legal basis for the processing]]))</f>
        <v>1</v>
      </c>
      <c r="AQ90" s="59"/>
      <c r="AR90"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90"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90"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90"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90"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90"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90"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90"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90" s="59">
        <f>COUNTIF(Table18911[[#This Row],[Right to be informed]:[profiling]],"FALSE")</f>
        <v>4</v>
      </c>
      <c r="BA90"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90" s="59"/>
      <c r="BC90" s="59"/>
      <c r="BD90" s="59" t="str">
        <f>Table18911[[#This Row],[Information Asset Title]]</f>
        <v>Individual GP level Data</v>
      </c>
      <c r="BE90" s="59" t="s">
        <v>211</v>
      </c>
      <c r="BF90"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The general practice is the Data Controller before data is extracted.Once the data has been extracted, NHS Digital and the Department of Health and Social Care (DHSC) become Joint Data Controllers.NHS Digital, 1, Trevelyan Square, Boar Lane, Leeds LS1 6AE0300 303 5678enquiries@nhsdigital.nhs.ukNHS Digital’s Data Protection Officer is responsible for ensuring that compliance with data protection legislation and acts as the first point of contact on data protection issues. NHS Digital’s Data Protection Officer can be contacted via enquiries@nhsdigital.nhs.uk. </v>
      </c>
      <c r="BG90" s="59" t="str">
        <f>IF(Table18911[[#This Row],[Purpose for the processing]]="",Table18911[[#This Row],[Purpose for the processing3]],Table18911[[#This Row],[Purpose for the processing]])</f>
        <v>DHSC wants to give each GP’s access to their own (individual level) data for a limited number of clinically based indicators. NHS Digital will create a practice report for each participating GP practice. The report will contain individual reports for each doctor that is recorded as a “usual GP” working in the general practice.It is expected that providing GPs and general practices with information at the individual GP level will help them to review the quality of care and outcomes for their patients. DHSC sees this data collection as being a helpful tool for GPs and their general practices to use to think about what they are doing well and what they can improve. GPs and general practices can use these data as part of their day-to-day assessments on the quality of care that they provide to their patients.GPs and general practices will be able to compare their data with: Clinical Commissioning Group (CCG) level datanational level dataBoth CCG and national level data will be included in the reports, which means that GPs and general practices are able to easily compare the two.</v>
      </c>
      <c r="BH90" s="59" t="str">
        <f>IF(Table18911[[#This Row],[Legal basis for the processing]]="",Table18911[[#This Row],[Legal basis for the processing4]],Table18911[[#This Row],[Legal basis for the processing]])</f>
        <v>The direction issued from DHSC to NHS Digital under section 254 of the Health and Social Care Act (HSCA) 2012 will provide the legal basis to collect the patients’ information.</v>
      </c>
      <c r="BI90" s="59"/>
      <c r="BJ90" s="59" t="str">
        <f>IF(Table18911[[#This Row],[Categories of personal data being processed]]="",Table18911[[#This Row],[Categories of personal data being processed5]],Table18911[[#This Row],[Categories of personal data being processed]])</f>
        <v>NHS Number</v>
      </c>
      <c r="BK90" s="59"/>
      <c r="BL90"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Not applicable.</v>
      </c>
      <c r="BM90" s="59" t="s">
        <v>139</v>
      </c>
      <c r="BN90" s="59" t="str">
        <f>IF(Table18911[[#This Row],[Recipients or categories of recipients of the personal data.]]="",Table18911[[#This Row],[Recipients or categories of recipients of the personal data.6]],Table18911[[#This Row],[Recipients or categories of recipients of the personal data.]])</f>
        <v xml:space="preserve">NHS Digital will receive personal data.No personal data will be shared or disseminated by NHS Digital and therefore DHSC will not receive any personal data.In addition NHS Digital will only disseminate the aggregated data to the appropriate  general practice and general practititioners  </v>
      </c>
      <c r="BO90"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Data collected for each patient will be deleted as soon as it is aggregated for each indicator.The totalled data will be kept for one year at most before it gets deleted.</v>
      </c>
      <c r="BP90" s="63" t="b">
        <f>Table18911[[#This Row],[Right to be informed]]</f>
        <v>1</v>
      </c>
      <c r="BQ90" s="63" t="b">
        <f>Table18911[[#This Row],[Right of access]]</f>
        <v>1</v>
      </c>
      <c r="BR90" s="63" t="b">
        <f>Table18911[[#This Row],[Right to rectification]]</f>
        <v>1</v>
      </c>
      <c r="BS90" s="63" t="b">
        <f>Table18911[[#This Row],[Right to erasure]]</f>
        <v>0</v>
      </c>
      <c r="BT90" s="63" t="b">
        <f>Table18911[[#This Row],[Right to restrict processing]]</f>
        <v>1</v>
      </c>
      <c r="BU90" s="63" t="b">
        <f>Table18911[[#This Row],[Right to data portability]]</f>
        <v>0</v>
      </c>
      <c r="BV90" s="63" t="b">
        <f>Table18911[[#This Row],[Right to object]]</f>
        <v>0</v>
      </c>
      <c r="BW90" s="59" t="b">
        <f>Table18911[[#This Row],[profiling]]</f>
        <v>0</v>
      </c>
      <c r="BX90"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Patient consent is not required as the legal basis is provided by a Direction.The only way that individual patients datais will not included in  this data collection is if they have told their GP that they do not want their confidential information to be collected, either before or on the date that the data collection takes place (also known as “registering a Type 1 opt-out”).</v>
      </c>
      <c r="BY90" s="59" t="str">
        <f>IF(Table18911[[#This Row],[The source of the personal data.]]="",Table18911[[#This Row],[The source of the personal data.12]],Table18911[[#This Row],[The source of the personal data.]])</f>
        <v>General practices</v>
      </c>
      <c r="BZ90"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Not applicable.</v>
      </c>
      <c r="CA90" s="63"/>
      <c r="CB90" s="63"/>
      <c r="CC90" s="63"/>
      <c r="CD90" s="63"/>
      <c r="CE90" s="63"/>
      <c r="CF90" s="63"/>
      <c r="CG90" s="63"/>
      <c r="CH90" s="63"/>
      <c r="CI90" s="63"/>
      <c r="CJ90" s="63"/>
      <c r="CK90" s="63"/>
      <c r="CL90" s="63"/>
      <c r="CM90" s="63"/>
      <c r="CN90" s="63"/>
      <c r="CO90" s="63"/>
      <c r="CP90" s="63"/>
      <c r="CQ90" s="63"/>
      <c r="CR90" s="63"/>
      <c r="CS90" s="63"/>
      <c r="CT90" s="63"/>
      <c r="CU90" s="63"/>
      <c r="CV90" s="63"/>
      <c r="CW90" s="63"/>
      <c r="CX90" s="63"/>
      <c r="CY90" s="5"/>
      <c r="CZ90" s="26" t="s">
        <v>2009</v>
      </c>
      <c r="DA90" s="59" t="s">
        <v>211</v>
      </c>
      <c r="DB90" s="59" t="s">
        <v>210</v>
      </c>
      <c r="DC90" s="59" t="s">
        <v>204</v>
      </c>
      <c r="DD90" s="59" t="s">
        <v>205</v>
      </c>
      <c r="DE90" s="59" t="s">
        <v>206</v>
      </c>
      <c r="DG90" s="9" t="s">
        <v>172</v>
      </c>
      <c r="DH90" s="9" t="s">
        <v>150</v>
      </c>
      <c r="DI90" s="9" t="s">
        <v>207</v>
      </c>
      <c r="DJ90" s="9" t="s">
        <v>208</v>
      </c>
    </row>
    <row r="91" spans="1:114" s="9" customFormat="1" ht="30" hidden="1" customHeight="1">
      <c r="A91" s="58" t="s">
        <v>1679</v>
      </c>
      <c r="B91" s="58" t="s">
        <v>110</v>
      </c>
      <c r="C91" s="59"/>
      <c r="D91" s="59"/>
      <c r="E91" s="59"/>
      <c r="F91" s="59"/>
      <c r="G91" s="59"/>
      <c r="H91" s="59"/>
      <c r="I91" s="59"/>
      <c r="J91" s="59"/>
      <c r="K91" s="59"/>
      <c r="L91" s="59"/>
      <c r="M91" s="59"/>
      <c r="N91" s="59"/>
      <c r="O91" s="59"/>
      <c r="P91" s="59" t="s">
        <v>111</v>
      </c>
      <c r="Q91" s="59" t="s">
        <v>1825</v>
      </c>
      <c r="R91" s="59" t="s">
        <v>2351</v>
      </c>
      <c r="S91" s="59" t="s">
        <v>2352</v>
      </c>
      <c r="T91" s="59" t="s">
        <v>2353</v>
      </c>
      <c r="U91" s="59" t="s">
        <v>2354</v>
      </c>
      <c r="V91" s="59" t="s">
        <v>1829</v>
      </c>
      <c r="W91" s="59" t="s">
        <v>1830</v>
      </c>
      <c r="X91" s="59" t="s">
        <v>1831</v>
      </c>
      <c r="Y91" s="59" t="s">
        <v>228</v>
      </c>
      <c r="Z91" s="59" t="s">
        <v>1833</v>
      </c>
      <c r="AA91" s="59" t="s">
        <v>2355</v>
      </c>
      <c r="AB91" s="59"/>
      <c r="AC91" s="59" t="s">
        <v>1835</v>
      </c>
      <c r="AD91" s="59"/>
      <c r="AE91" s="59"/>
      <c r="AF91" s="26" t="str">
        <f>VLOOKUP(Table18911[[#This Row],[Information Asset Reference Number16]],livesite,1,FALSE)</f>
        <v>IAR0000027</v>
      </c>
      <c r="AG91" s="59" t="str">
        <f>MID(Table18911[[#This Row],[CLICK HERE TO GO TO FINAL CONTENT FOR CHECKING / EDITING]],14,FIND(".",Table18911[[#This Row],[CLICK HERE TO GO TO FINAL CONTENT FOR CHECKING / EDITING]])-14)</f>
        <v>tional Audit of Pulmonary Hypertension Transparancy Checklist</v>
      </c>
      <c r="AH91" s="59" t="str">
        <f>LEFT(Table18911[[#This Row],[CLICK HERE TO GO TO FINAL CONTENT FOR CHECKING / EDITING]],10)</f>
        <v>IAR0000027</v>
      </c>
      <c r="AI91" s="59" t="str">
        <f>VLOOKUP(Table18911[[#This Row],[Information Asset Reference Number]],ia,1,FALSE)</f>
        <v>IAR0000027</v>
      </c>
      <c r="AJ91" s="59">
        <f>VLOOKUP(Table18911[[#This Row],[Information Asset Reference Number]],ia,7,FALSE)</f>
        <v>2009</v>
      </c>
      <c r="AK91" s="59" t="str">
        <f>VLOOKUP(Table18911[[#This Row],[Information Asset Reference Number]],ia,10,FALSE)</f>
        <v>Clinical Audit and Registries Management P0270/01</v>
      </c>
      <c r="AL91" s="59" t="str">
        <f>VLOOKUP(Table18911[[#This Row],[Information Asset Reference Number]],ia,11,FALSE)</f>
        <v>Alyson Whitmarsh ( ALWH2 )</v>
      </c>
      <c r="AM91" s="59"/>
      <c r="AN91" s="59" t="b">
        <f>ISERROR(FIND("Direction",Table18911[[#This Row],[Legal basis for the processing]]))</f>
        <v>1</v>
      </c>
      <c r="AO91" s="59" t="b">
        <f>ISERROR(FIND("Act",Table18911[[#This Row],[Legal basis for the processing]]))</f>
        <v>1</v>
      </c>
      <c r="AP91" s="59" t="b">
        <f>ISERROR(FIND("Article",Table18911[[#This Row],[Legal basis for the processing]]))</f>
        <v>1</v>
      </c>
      <c r="AQ91" s="59"/>
      <c r="AR91"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91"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91"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91"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91"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91"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91"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91"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91" s="59">
        <f>COUNTIF(Table18911[[#This Row],[Right to be informed]:[profiling]],"FALSE")</f>
        <v>4</v>
      </c>
      <c r="BA91"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91" s="59"/>
      <c r="BC91" s="59"/>
      <c r="BD91" s="59" t="str">
        <f>Table18911[[#This Row],[Information Asset Title]]</f>
        <v>tional Audit of Pulmonary Hypertension Transparancy Checklist</v>
      </c>
      <c r="BE91" s="59" t="s">
        <v>1219</v>
      </c>
      <c r="BF91"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are joint data controllers with the Department of Health and Social Care.NHS Digital 1 Trevelyan SquareBoar LaneLeedsLS1 6AENHS Digital Data Protection Officer is Catherine Nicholson</v>
      </c>
      <c r="BG91" s="59" t="str">
        <f>IF(Table18911[[#This Row],[Purpose for the processing]]="",Table18911[[#This Row],[Purpose for the processing3]],Table18911[[#This Row],[Purpose for the processing]])</f>
        <v>The data collected is used to produce information that helps to:improve treatment and outcomes for patients referred to pulmonary hypertension centres in England and ScotlandData is collected from NHS acute trusts. Reports are published under official statistic conditions annually.</v>
      </c>
      <c r="BH91" s="59" t="str">
        <f>IF(Table18911[[#This Row],[Legal basis for the processing]]="",Table18911[[#This Row],[Legal basis for the processing4]],Table18911[[#This Row],[Legal basis for the processing]])</f>
        <v>The data for England is collected under Direction, Section 254 of the Health and Social Care Act 2012 to establish and operate informatics systems for the collection or analysis of information, and to exercise systems delivery functions. Link to Direction: https://www.gov.uk/government/organisations/health-and-social-care-information-centre/about/our-governance</v>
      </c>
      <c r="BI91" s="59"/>
      <c r="BJ91" s="59" t="str">
        <f>IF(Table18911[[#This Row],[Categories of personal data being processed]]="",Table18911[[#This Row],[Categories of personal data being processed5]],Table18911[[#This Row],[Categories of personal data being processed]])</f>
        <v>Name, and date of birth are collected so that we can make sure that the correct data has been collected and that there are no duplicate records.Date of birth is also collected for analysis pertaining to location of patient eg. deprivationAge and sex are collected for analysis and outcome modelling using age and sex of patient. NHS number is collected to prevent the creation of duplicate patients in the data collection system, for identification of the patient and to link to the ONS dataset for mortality studies.</v>
      </c>
      <c r="BK91" s="59"/>
      <c r="BL91"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 the data are not transferred.</v>
      </c>
      <c r="BM91" s="59" t="s">
        <v>139</v>
      </c>
      <c r="BN91" s="59" t="str">
        <f>IF(Table18911[[#This Row],[Recipients or categories of recipients of the personal data.]]="",Table18911[[#This Row],[Recipients or categories of recipients of the personal data.6]],Table18911[[#This Row],[Recipients or categories of recipients of the personal data.]])</f>
        <v>N/A: the data are not shared outside of NHS Digital. Aggregate reports are produced annually</v>
      </c>
      <c r="BO91"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To be confirmed as per NHS Digital Records Retention policies. Maximum of 8 years after the closure of the audit.</v>
      </c>
      <c r="BP91" s="63" t="b">
        <f>Table18911[[#This Row],[Right to be informed]]</f>
        <v>1</v>
      </c>
      <c r="BQ91" s="63" t="b">
        <f>Table18911[[#This Row],[Right of access]]</f>
        <v>1</v>
      </c>
      <c r="BR91" s="63" t="b">
        <f>Table18911[[#This Row],[Right to rectification]]</f>
        <v>0</v>
      </c>
      <c r="BS91" s="63" t="b">
        <f>Table18911[[#This Row],[Right to erasure]]</f>
        <v>1</v>
      </c>
      <c r="BT91" s="63" t="b">
        <f>Table18911[[#This Row],[Right to restrict processing]]</f>
        <v>1</v>
      </c>
      <c r="BU91" s="63" t="b">
        <f>Table18911[[#This Row],[Right to data portability]]</f>
        <v>0</v>
      </c>
      <c r="BV91" s="63" t="b">
        <f>Table18911[[#This Row],[Right to object]]</f>
        <v>0</v>
      </c>
      <c r="BW91" s="59" t="b">
        <f>Table18911[[#This Row],[profiling]]</f>
        <v>0</v>
      </c>
      <c r="BX91"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91" s="59" t="str">
        <f>IF(Table18911[[#This Row],[The source of the personal data.]]="",Table18911[[#This Row],[The source of the personal data.12]],Table18911[[#This Row],[The source of the personal data.]])</f>
        <v>Acute Trusts send data to NHS Digital through the Clinical Audit Platform (CAP).</v>
      </c>
      <c r="BZ91"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involved.</v>
      </c>
      <c r="CA91" s="63"/>
      <c r="CB91" s="63"/>
      <c r="CC91" s="63"/>
      <c r="CD91" s="63"/>
      <c r="CE91" s="63"/>
      <c r="CF91" s="63"/>
      <c r="CG91" s="63"/>
      <c r="CH91" s="63"/>
      <c r="CI91" s="63"/>
      <c r="CJ91" s="63"/>
      <c r="CK91" s="63"/>
      <c r="CL91" s="63"/>
      <c r="CM91" s="63"/>
      <c r="CN91" s="63"/>
      <c r="CO91" s="63"/>
      <c r="CP91" s="63"/>
      <c r="CQ91" s="63"/>
      <c r="CR91" s="63"/>
      <c r="CS91" s="63"/>
      <c r="CT91" s="63"/>
      <c r="CU91" s="63"/>
      <c r="CV91" s="63"/>
      <c r="CW91" s="63"/>
      <c r="CX91" s="63"/>
      <c r="CY91" s="5"/>
      <c r="CZ91" s="26" t="s">
        <v>2009</v>
      </c>
      <c r="DA91" s="59" t="s">
        <v>1219</v>
      </c>
      <c r="DB91" s="59" t="s">
        <v>2356</v>
      </c>
      <c r="DC91" s="59" t="s">
        <v>1825</v>
      </c>
      <c r="DD91" s="59" t="s">
        <v>2351</v>
      </c>
      <c r="DE91" s="59" t="s">
        <v>2352</v>
      </c>
      <c r="DG91" s="9" t="s">
        <v>2353</v>
      </c>
      <c r="DH91" s="9" t="s">
        <v>1829</v>
      </c>
      <c r="DI91" s="9" t="s">
        <v>2354</v>
      </c>
      <c r="DJ91" s="9" t="s">
        <v>1830</v>
      </c>
    </row>
    <row r="92" spans="1:114" s="9" customFormat="1" ht="30" hidden="1" customHeight="1">
      <c r="A92" s="58" t="s">
        <v>2357</v>
      </c>
      <c r="B92" s="58" t="s">
        <v>110</v>
      </c>
      <c r="C92" s="59"/>
      <c r="D92" s="59"/>
      <c r="E92" s="59"/>
      <c r="F92" s="59"/>
      <c r="G92" s="59"/>
      <c r="H92" s="59"/>
      <c r="I92" s="59"/>
      <c r="J92" s="59"/>
      <c r="K92" s="59"/>
      <c r="L92" s="59"/>
      <c r="M92" s="59"/>
      <c r="N92" s="59"/>
      <c r="O92" s="59"/>
      <c r="P92" s="59" t="s">
        <v>111</v>
      </c>
      <c r="Q92" s="59" t="s">
        <v>1825</v>
      </c>
      <c r="R92" s="59" t="s">
        <v>2358</v>
      </c>
      <c r="S92" s="59" t="s">
        <v>1826</v>
      </c>
      <c r="T92" s="59" t="s">
        <v>1827</v>
      </c>
      <c r="U92" s="59" t="s">
        <v>1828</v>
      </c>
      <c r="V92" s="59" t="s">
        <v>1829</v>
      </c>
      <c r="W92" s="59" t="s">
        <v>1830</v>
      </c>
      <c r="X92" s="59" t="s">
        <v>1831</v>
      </c>
      <c r="Y92" s="59" t="s">
        <v>2359</v>
      </c>
      <c r="Z92" s="59" t="s">
        <v>1833</v>
      </c>
      <c r="AA92" s="59" t="s">
        <v>2360</v>
      </c>
      <c r="AB92" s="59"/>
      <c r="AC92" s="59" t="s">
        <v>1835</v>
      </c>
      <c r="AD92" s="59"/>
      <c r="AE92" s="59"/>
      <c r="AF92" s="26" t="str">
        <f>VLOOKUP(Table18911[[#This Row],[Information Asset Reference Number16]],livesite,1,FALSE)</f>
        <v>IAR0000031</v>
      </c>
      <c r="AG92" s="59" t="str">
        <f>MID(Table18911[[#This Row],[CLICK HERE TO GO TO FINAL CONTENT FOR CHECKING / EDITING]],14,FIND(".",Table18911[[#This Row],[CLICK HERE TO GO TO FINAL CONTENT FOR CHECKING / EDITING]])-14)</f>
        <v xml:space="preserve">tional Pregancy in Diabetes Audit (NPID) </v>
      </c>
      <c r="AH92" s="59" t="str">
        <f>LEFT(Table18911[[#This Row],[CLICK HERE TO GO TO FINAL CONTENT FOR CHECKING / EDITING]],10)</f>
        <v>IAR0000031</v>
      </c>
      <c r="AI92" s="59" t="str">
        <f>VLOOKUP(Table18911[[#This Row],[Information Asset Reference Number]],ia,1,FALSE)</f>
        <v>IAR0000031</v>
      </c>
      <c r="AJ92" s="59">
        <f>VLOOKUP(Table18911[[#This Row],[Information Asset Reference Number]],ia,7,FALSE)</f>
        <v>40702</v>
      </c>
      <c r="AK92" s="59" t="str">
        <f>VLOOKUP(Table18911[[#This Row],[Information Asset Reference Number]],ia,10,FALSE)</f>
        <v>Clinical Audit and Registries Management P0270/01</v>
      </c>
      <c r="AL92" s="59" t="str">
        <f>VLOOKUP(Table18911[[#This Row],[Information Asset Reference Number]],ia,11,FALSE)</f>
        <v>Alyson Whitmarsh ( ALWH2 )</v>
      </c>
      <c r="AM92" s="59"/>
      <c r="AN92" s="59" t="b">
        <f>ISERROR(FIND("Direction",Table18911[[#This Row],[Legal basis for the processing]]))</f>
        <v>1</v>
      </c>
      <c r="AO92" s="59" t="b">
        <f>ISERROR(FIND("Act",Table18911[[#This Row],[Legal basis for the processing]]))</f>
        <v>1</v>
      </c>
      <c r="AP92" s="59" t="b">
        <f>ISERROR(FIND("Article",Table18911[[#This Row],[Legal basis for the processing]]))</f>
        <v>1</v>
      </c>
      <c r="AQ92" s="59"/>
      <c r="AR92"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92"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92"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92"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92"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92"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92"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92"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92" s="59">
        <f>COUNTIF(Table18911[[#This Row],[Right to be informed]:[profiling]],"FALSE")</f>
        <v>4</v>
      </c>
      <c r="BA92"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92" s="59"/>
      <c r="BC92" s="59"/>
      <c r="BD92" s="59" t="str">
        <f>Table18911[[#This Row],[Information Asset Title]]</f>
        <v xml:space="preserve">tional Pregancy in Diabetes Audit (NPID) </v>
      </c>
      <c r="BE92" s="59" t="s">
        <v>1223</v>
      </c>
      <c r="BF92"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are joint data controllers with the Department of Health and Social Care.NHS Digital 1 Trevelyan SquareBoar LaneLeedsLS1 6AENHS Digital Data Protection Officer is Catherine Nicholson</v>
      </c>
      <c r="BG92" s="59" t="str">
        <f>IF(Table18911[[#This Row],[Purpose for the processing]]="",Table18911[[#This Row],[Purpose for the processing3]],Table18911[[#This Row],[Purpose for the processing]])</f>
        <v>The National Pregnancy in Diabetes (NPID) Audit aims to support clinical teams to deliver better care and outcomes for women with diabetes who become pregnant.The National Pregnancy in Diabetes (NPID) Audit measures the quality of pre-gestational diabetes care against NICE guideline based criteria and the outcomes of pre-gestational diabetic pregnancy. It will answer the following three key questions•Were women with diabetes adequately prepared for pregnancy?•Were appropriate steps taken during pregnancy to minimise adverse outcomes to the mother?•Did any adverse outcomes occur?A report is published bi-annually.</v>
      </c>
      <c r="BH92" s="59" t="str">
        <f>IF(Table18911[[#This Row],[Legal basis for the processing]]="",Table18911[[#This Row],[Legal basis for the processing4]],Table18911[[#This Row],[Legal basis for the processing]])</f>
        <v>The data for England is collected under Direction, Section 254 of the Health and Social Care Act 2012 to establish and operate informatics systems for the collection or analysis of information, and to exercise systems delivery functions. Link to Direction: https://www.gov.uk/government/organisations/health-and-social-care-information-centre/about/our-governanceLegal basis for Wales is patient consent</v>
      </c>
      <c r="BI92" s="59"/>
      <c r="BJ92" s="59" t="str">
        <f>IF(Table18911[[#This Row],[Categories of personal data being processed]]="",Table18911[[#This Row],[Categories of personal data being processed5]],Table18911[[#This Row],[Categories of personal data being processed]])</f>
        <v>NHS number is collected to prevent duplicates of the same patient and to link with other datasetsDate of birth is collected for analysis and outcome modelling using age of patient</v>
      </c>
      <c r="BK92" s="59"/>
      <c r="BL92"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 the data are not transferred.</v>
      </c>
      <c r="BM92" s="59" t="s">
        <v>139</v>
      </c>
      <c r="BN92" s="59" t="str">
        <f>IF(Table18911[[#This Row],[Recipients or categories of recipients of the personal data.]]="",Table18911[[#This Row],[Recipients or categories of recipients of the personal data.6]],Table18911[[#This Row],[Recipients or categories of recipients of the personal data.]])</f>
        <v xml:space="preserve">N/A: the data are not shared outside of NHS Digital. Aggregate reports are produced on an annual basis. </v>
      </c>
      <c r="BO92"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To be confirmed as per NHS Digital Records Retention policies. Maximum of 8 years after the closure of the audit.</v>
      </c>
      <c r="BP92" s="63" t="b">
        <f>Table18911[[#This Row],[Right to be informed]]</f>
        <v>1</v>
      </c>
      <c r="BQ92" s="63" t="b">
        <f>Table18911[[#This Row],[Right of access]]</f>
        <v>1</v>
      </c>
      <c r="BR92" s="63" t="b">
        <f>Table18911[[#This Row],[Right to rectification]]</f>
        <v>0</v>
      </c>
      <c r="BS92" s="63" t="b">
        <f>Table18911[[#This Row],[Right to erasure]]</f>
        <v>1</v>
      </c>
      <c r="BT92" s="63" t="b">
        <f>Table18911[[#This Row],[Right to restrict processing]]</f>
        <v>1</v>
      </c>
      <c r="BU92" s="63" t="b">
        <f>Table18911[[#This Row],[Right to data portability]]</f>
        <v>0</v>
      </c>
      <c r="BV92" s="63" t="b">
        <f>Table18911[[#This Row],[Right to object]]</f>
        <v>0</v>
      </c>
      <c r="BW92" s="59" t="b">
        <f>Table18911[[#This Row],[profiling]]</f>
        <v>0</v>
      </c>
      <c r="BX92"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for England (we are not relying on consent as our processing condition)For Wales, a patient leaflet and clinic poster provides information regarding withdrawing consent at any time.</v>
      </c>
      <c r="BY92" s="59" t="str">
        <f>IF(Table18911[[#This Row],[The source of the personal data.]]="",Table18911[[#This Row],[The source of the personal data.12]],Table18911[[#This Row],[The source of the personal data.]])</f>
        <v xml:space="preserve">NHS acute trusts send data to NHS Digital through the Clinical Audit Platform (CAP) </v>
      </c>
      <c r="BZ92"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involved.</v>
      </c>
      <c r="CA92" s="63"/>
      <c r="CB92" s="63"/>
      <c r="CC92" s="63"/>
      <c r="CD92" s="63"/>
      <c r="CE92" s="63"/>
      <c r="CF92" s="63"/>
      <c r="CG92" s="63"/>
      <c r="CH92" s="63"/>
      <c r="CI92" s="63"/>
      <c r="CJ92" s="63"/>
      <c r="CK92" s="63"/>
      <c r="CL92" s="63"/>
      <c r="CM92" s="63"/>
      <c r="CN92" s="63"/>
      <c r="CO92" s="63"/>
      <c r="CP92" s="63"/>
      <c r="CQ92" s="63"/>
      <c r="CR92" s="63"/>
      <c r="CS92" s="63"/>
      <c r="CT92" s="63"/>
      <c r="CU92" s="63"/>
      <c r="CV92" s="63"/>
      <c r="CW92" s="63"/>
      <c r="CX92" s="63"/>
      <c r="CY92" s="5"/>
      <c r="CZ92" s="26" t="s">
        <v>2009</v>
      </c>
      <c r="DA92" s="59" t="s">
        <v>1223</v>
      </c>
      <c r="DB92" s="59" t="s">
        <v>2361</v>
      </c>
      <c r="DC92" s="59" t="s">
        <v>1825</v>
      </c>
      <c r="DD92" s="59" t="s">
        <v>2358</v>
      </c>
      <c r="DE92" s="59" t="s">
        <v>1826</v>
      </c>
      <c r="DG92" s="9" t="s">
        <v>1827</v>
      </c>
      <c r="DH92" s="9" t="s">
        <v>1829</v>
      </c>
      <c r="DI92" s="9" t="s">
        <v>1828</v>
      </c>
      <c r="DJ92" s="9" t="s">
        <v>1830</v>
      </c>
    </row>
    <row r="93" spans="1:114" s="9" customFormat="1" ht="30" hidden="1" customHeight="1">
      <c r="A93" s="58" t="s">
        <v>1685</v>
      </c>
      <c r="B93" s="58" t="s">
        <v>110</v>
      </c>
      <c r="C93" s="59"/>
      <c r="D93" s="59"/>
      <c r="E93" s="59"/>
      <c r="F93" s="59"/>
      <c r="G93" s="59"/>
      <c r="H93" s="59"/>
      <c r="I93" s="59"/>
      <c r="J93" s="59"/>
      <c r="K93" s="59"/>
      <c r="L93" s="59"/>
      <c r="M93" s="59"/>
      <c r="N93" s="59" t="s">
        <v>2362</v>
      </c>
      <c r="O93" s="59"/>
      <c r="P93" s="59" t="s">
        <v>111</v>
      </c>
      <c r="Q93" s="59" t="s">
        <v>2363</v>
      </c>
      <c r="R93" s="59" t="s">
        <v>1686</v>
      </c>
      <c r="S93" s="59" t="s">
        <v>2364</v>
      </c>
      <c r="T93" s="59" t="s">
        <v>2365</v>
      </c>
      <c r="U93" s="59" t="s">
        <v>2366</v>
      </c>
      <c r="V93" s="59" t="s">
        <v>1829</v>
      </c>
      <c r="W93" s="59" t="s">
        <v>1830</v>
      </c>
      <c r="X93" s="59" t="s">
        <v>2367</v>
      </c>
      <c r="Y93" s="59" t="s">
        <v>228</v>
      </c>
      <c r="Z93" s="59" t="s">
        <v>2368</v>
      </c>
      <c r="AA93" s="59" t="s">
        <v>2369</v>
      </c>
      <c r="AB93" s="59"/>
      <c r="AC93" s="59" t="s">
        <v>1835</v>
      </c>
      <c r="AD93" s="59"/>
      <c r="AE93" s="59"/>
      <c r="AF93" s="59" t="str">
        <f>VLOOKUP(Table18911[[#This Row],[Information Asset Reference Number16]],livesite,1,FALSE)</f>
        <v>IAR0000032</v>
      </c>
      <c r="AG93" s="59" t="str">
        <f>MID(Table18911[[#This Row],[CLICK HERE TO GO TO FINAL CONTENT FOR CHECKING / EDITING]],14,FIND(".",Table18911[[#This Row],[CLICK HERE TO GO TO FINAL CONTENT FOR CHECKING / EDITING]])-14)</f>
        <v>abetes Prevention Programme Transparancy Checklist</v>
      </c>
      <c r="AH93" s="59" t="str">
        <f>LEFT(Table18911[[#This Row],[CLICK HERE TO GO TO FINAL CONTENT FOR CHECKING / EDITING]],10)</f>
        <v>IAR0000032</v>
      </c>
      <c r="AI93" s="59" t="str">
        <f>VLOOKUP(Table18911[[#This Row],[Information Asset Reference Number]],ia,1,FALSE)</f>
        <v>IAR0000032</v>
      </c>
      <c r="AJ93" s="59">
        <f>VLOOKUP(Table18911[[#This Row],[Information Asset Reference Number]],ia,7,FALSE)</f>
        <v>42370</v>
      </c>
      <c r="AK93" s="59" t="str">
        <f>VLOOKUP(Table18911[[#This Row],[Information Asset Reference Number]],ia,10,FALSE)</f>
        <v>Clinical Audit and Registries Management P0270/01</v>
      </c>
      <c r="AL93" s="59" t="str">
        <f>VLOOKUP(Table18911[[#This Row],[Information Asset Reference Number]],ia,11,FALSE)</f>
        <v>Alyson Whitmarsh ( ALWH2 )</v>
      </c>
      <c r="AM93" s="59"/>
      <c r="AN93" s="59" t="b">
        <f>ISERROR(FIND("Direction",Table18911[[#This Row],[Legal basis for the processing]]))</f>
        <v>1</v>
      </c>
      <c r="AO93" s="59" t="b">
        <f>ISERROR(FIND("Act",Table18911[[#This Row],[Legal basis for the processing]]))</f>
        <v>1</v>
      </c>
      <c r="AP93" s="59" t="b">
        <f>ISERROR(FIND("Article",Table18911[[#This Row],[Legal basis for the processing]]))</f>
        <v>1</v>
      </c>
      <c r="AQ93" s="59"/>
      <c r="AR93"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93"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93"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93"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93"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93"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93"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93"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93" s="59">
        <f>COUNTIF(Table18911[[#This Row],[Right to be informed]:[profiling]],"FALSE")</f>
        <v>4</v>
      </c>
      <c r="BA93"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93" s="59"/>
      <c r="BC93" s="59"/>
      <c r="BD93" s="59" t="str">
        <f>Table18911[[#This Row],[Information Asset Title]]</f>
        <v>abetes Prevention Programme Transparancy Checklist</v>
      </c>
      <c r="BE93" s="59" t="s">
        <v>1226</v>
      </c>
      <c r="BF93"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 Boar Lane, Leeds LS1 6AE) are joint data controllers with NHS England.NHS Digital Data Protection Officer is Catherine Nicholson</v>
      </c>
      <c r="BG93" s="59" t="str">
        <f>IF(Table18911[[#This Row],[Purpose for the processing]]="",Table18911[[#This Row],[Purpose for the processing3]],Table18911[[#This Row],[Purpose for the processing]])</f>
        <v>NHS England has directed NHS Digital to establish and operate a system for the collection and analysis of the National Diabetes Audit (NDA) including the Diabetes Prevention Programme (DPP) Audit, which is part of the NDA programme of clinical audits.From 2017-18 onwards the NDA extraction, from primary care only, will include information on people who are at high risk of developing diabetes, either with a diagnosis of non-diabetic hyperglycaemia, impaired glucose or pre-diabetes. Information about referral and attendance at the Diabetes Prevention Programme (DPP) will also be included. This information will allow us to understand more about the people at risk of diabetes and if an intervention programme helps delay/stop the development of diabetes. In July 2017 the NDA was added to the GP Contract, meaning that practices are now contractually required to allow collection of data relating to the NDA.The key Audit findings are published in annual national reports as well as in general practice, Clinical Commissioning Group and specialist diabetes out-patient service level reports. Outputs from the DPP are yet to be finalised and are likely to include annual reports, service level reports and some dissemination of the linked NDA DPP dataset and the DPP minimum dataset.</v>
      </c>
      <c r="BH93" s="59" t="str">
        <f>IF(Table18911[[#This Row],[Legal basis for the processing]]="",Table18911[[#This Row],[Legal basis for the processing4]],Table18911[[#This Row],[Legal basis for the processing]])</f>
        <v>NHS Digital has been directed by NHS England under section 254 of the Health and Social Care Act 2012 to establish and operate a system for the collection and analysis of information. The direction was accepted by the NHS Digital Board on 28 March 2017 the signed copy is published on the GOV.UK website.The National Diabetes Audit Programme Requirement Specification and Technical Specification, which were revised to account for the direction, are available on the NDA Website.National Diabetes Audit Programme data from Welsh practices and diabetes services flows into the NHS Wales Infomatics Service (NWIS), who then send the data to NHS Digital. The NDA has Section 251 approval under application ECC 3-04 (r) 2011, and CAG approval was granted on 2nd August 2017 (reference 17/CAG/0124).</v>
      </c>
      <c r="BI93" s="59"/>
      <c r="BJ93" s="59" t="str">
        <f>IF(Table18911[[#This Row],[Categories of personal data being processed]]="",Table18911[[#This Row],[Categories of personal data being processed5]],Table18911[[#This Row],[Categories of personal data being processed]])</f>
        <v>The following categories of personal data are collected as part of the DPP Audit:PostcodeDate of BirthSexGeneral identifier (NHS number)Physical / Mental Health or Condition (Date of diagnosis, type of diabetes, BMI, blood pressure)Smoking StatusRacial / Ethnic originPersonal data is needed to uniquely identify an individual and for analysis pertaining to that topic and for linkage to other datasets.</v>
      </c>
      <c r="BK93" s="59"/>
      <c r="BL93"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 the data are not transferred.</v>
      </c>
      <c r="BM93" s="59" t="s">
        <v>139</v>
      </c>
      <c r="BN93" s="59" t="str">
        <f>IF(Table18911[[#This Row],[Recipients or categories of recipients of the personal data.]]="",Table18911[[#This Row],[Recipients or categories of recipients of the personal data.6]],Table18911[[#This Row],[Recipients or categories of recipients of the personal data.]])</f>
        <v>Aggregate reports are likely to be produced on an annual basis. Dissemination of data is yet to be agreed but it is likely that a pseudonymised datasets of the NDA DPP dataset linked to the DPP minimum dataset will be used by PHE to support their role in monitoring the effectiveness of the DPP.</v>
      </c>
      <c r="BO93"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To be confirmed as per NHS Digital Records Retention policies. Maximum of 8 years after the closure of the audit.</v>
      </c>
      <c r="BP93" s="63" t="b">
        <f>Table18911[[#This Row],[Right to be informed]]</f>
        <v>1</v>
      </c>
      <c r="BQ93" s="63" t="b">
        <f>Table18911[[#This Row],[Right of access]]</f>
        <v>1</v>
      </c>
      <c r="BR93" s="63" t="b">
        <f>Table18911[[#This Row],[Right to rectification]]</f>
        <v>0</v>
      </c>
      <c r="BS93" s="63" t="b">
        <f>Table18911[[#This Row],[Right to erasure]]</f>
        <v>1</v>
      </c>
      <c r="BT93" s="63" t="b">
        <f>Table18911[[#This Row],[Right to restrict processing]]</f>
        <v>1</v>
      </c>
      <c r="BU93" s="63" t="b">
        <f>Table18911[[#This Row],[Right to data portability]]</f>
        <v>0</v>
      </c>
      <c r="BV93" s="63" t="b">
        <f>Table18911[[#This Row],[Right to object]]</f>
        <v>0</v>
      </c>
      <c r="BW93" s="59" t="b">
        <f>Table18911[[#This Row],[profiling]]</f>
        <v>0</v>
      </c>
      <c r="BX93"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93" s="59" t="str">
        <f>IF(Table18911[[#This Row],[The source of the personal data.]]="",Table18911[[#This Row],[The source of the personal data.12]],Table18911[[#This Row],[The source of the personal data.]])</f>
        <v>For General Practice, the collection will be facilitated via the General Practice Extraction Service (GPES). The NHS Digital audit team, GPES team and system suppliers have worked together to define the specifications and timescales for the quarterly collections which will take place automatically according to the defined schedule. Details of this along with guidance for practices is provided on the NDA website at http://content.digital.nhs.uk/nda_collectionSpecialist diabetes out-patient services either enter the data directly into the Clinical Audit Platform (CAP) or complete the specialist service template for their service and upload to the Platform. Users must register to use this online tool via NHS Digital’s single sign on services, and will require Caldicott Guardian approval to be granted access to the relevant section of CAP. Further information regarding the Clinical Audit Platform is available at https://digital.nhs.uk/clinical-audit-platform.National Diabetes Audit Programme data from Welsh practices and diabetes services flows into the NHS Wales Infomatics Service (NWIS), who then send the data to NHS Digital.The DPP minimum dataset will be linked to the DPP NDA at NHS Digital.</v>
      </c>
      <c r="BZ93"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involved.</v>
      </c>
      <c r="CA93" s="63"/>
      <c r="CB93" s="63"/>
      <c r="CC93" s="63"/>
      <c r="CD93" s="63"/>
      <c r="CE93" s="63"/>
      <c r="CF93" s="63"/>
      <c r="CG93" s="63"/>
      <c r="CH93" s="63"/>
      <c r="CI93" s="63"/>
      <c r="CJ93" s="63"/>
      <c r="CK93" s="63"/>
      <c r="CL93" s="63"/>
      <c r="CM93" s="63"/>
      <c r="CN93" s="63"/>
      <c r="CO93" s="63"/>
      <c r="CP93" s="63"/>
      <c r="CQ93" s="63"/>
      <c r="CR93" s="63"/>
      <c r="CS93" s="63"/>
      <c r="CT93" s="63"/>
      <c r="CU93" s="63"/>
      <c r="CV93" s="63"/>
      <c r="CW93" s="63"/>
      <c r="CX93" s="63"/>
      <c r="CY93" s="5"/>
      <c r="CZ93" s="26" t="s">
        <v>2009</v>
      </c>
      <c r="DA93" s="59" t="s">
        <v>1226</v>
      </c>
      <c r="DB93" s="59" t="s">
        <v>2370</v>
      </c>
      <c r="DC93" s="59" t="s">
        <v>2363</v>
      </c>
      <c r="DD93" s="59" t="s">
        <v>1686</v>
      </c>
      <c r="DE93" s="59" t="s">
        <v>2364</v>
      </c>
      <c r="DG93" s="9" t="s">
        <v>2365</v>
      </c>
      <c r="DH93" s="9" t="s">
        <v>1829</v>
      </c>
      <c r="DI93" s="9" t="s">
        <v>2366</v>
      </c>
      <c r="DJ93" s="9" t="s">
        <v>1830</v>
      </c>
    </row>
    <row r="94" spans="1:114" s="9" customFormat="1" ht="30" hidden="1" customHeight="1">
      <c r="A94" s="58" t="s">
        <v>1688</v>
      </c>
      <c r="B94" s="58" t="s">
        <v>110</v>
      </c>
      <c r="C94" s="59"/>
      <c r="D94" s="59"/>
      <c r="E94" s="59"/>
      <c r="F94" s="59"/>
      <c r="G94" s="59"/>
      <c r="H94" s="59"/>
      <c r="I94" s="59"/>
      <c r="J94" s="59"/>
      <c r="K94" s="59"/>
      <c r="L94" s="59"/>
      <c r="M94" s="59"/>
      <c r="N94" s="59" t="s">
        <v>2362</v>
      </c>
      <c r="O94" s="59"/>
      <c r="P94" s="59" t="s">
        <v>111</v>
      </c>
      <c r="Q94" s="59" t="s">
        <v>2371</v>
      </c>
      <c r="R94" s="59" t="s">
        <v>1689</v>
      </c>
      <c r="S94" s="59" t="s">
        <v>2372</v>
      </c>
      <c r="T94" s="59" t="s">
        <v>2373</v>
      </c>
      <c r="U94" s="59" t="s">
        <v>2374</v>
      </c>
      <c r="V94" s="59" t="s">
        <v>1829</v>
      </c>
      <c r="W94" s="59" t="s">
        <v>1830</v>
      </c>
      <c r="X94" s="59" t="s">
        <v>2367</v>
      </c>
      <c r="Y94" s="59" t="s">
        <v>228</v>
      </c>
      <c r="Z94" s="59" t="s">
        <v>2368</v>
      </c>
      <c r="AA94" s="59" t="s">
        <v>2375</v>
      </c>
      <c r="AB94" s="59"/>
      <c r="AC94" s="59" t="s">
        <v>1835</v>
      </c>
      <c r="AD94" s="59"/>
      <c r="AE94" s="59"/>
      <c r="AF94" s="59" t="str">
        <f>VLOOKUP(Table18911[[#This Row],[Information Asset Reference Number16]],livesite,1,FALSE)</f>
        <v>IAR0000040</v>
      </c>
      <c r="AG94" s="59" t="str">
        <f>MID(Table18911[[#This Row],[CLICK HERE TO GO TO FINAL CONTENT FOR CHECKING / EDITING]],14,FIND(".",Table18911[[#This Row],[CLICK HERE TO GO TO FINAL CONTENT FOR CHECKING / EDITING]])-14)</f>
        <v>tional Diabetes Transition Audit  Transparancy Checklist</v>
      </c>
      <c r="AH94" s="59" t="str">
        <f>LEFT(Table18911[[#This Row],[CLICK HERE TO GO TO FINAL CONTENT FOR CHECKING / EDITING]],10)</f>
        <v>IAR0000040</v>
      </c>
      <c r="AI94" s="59" t="str">
        <f>VLOOKUP(Table18911[[#This Row],[Information Asset Reference Number]],ia,1,FALSE)</f>
        <v>IAR0000040</v>
      </c>
      <c r="AJ94" s="59">
        <f>VLOOKUP(Table18911[[#This Row],[Information Asset Reference Number]],ia,7,FALSE)</f>
        <v>37622</v>
      </c>
      <c r="AK94" s="59" t="str">
        <f>VLOOKUP(Table18911[[#This Row],[Information Asset Reference Number]],ia,10,FALSE)</f>
        <v>Clinical Audit and Registries Management P0270/01</v>
      </c>
      <c r="AL94" s="59" t="str">
        <f>VLOOKUP(Table18911[[#This Row],[Information Asset Reference Number]],ia,11,FALSE)</f>
        <v>Alyson Whitmarsh ( ALWH2 )</v>
      </c>
      <c r="AM94" s="59"/>
      <c r="AN94" s="59" t="b">
        <f>ISERROR(FIND("Direction",Table18911[[#This Row],[Legal basis for the processing]]))</f>
        <v>1</v>
      </c>
      <c r="AO94" s="59" t="b">
        <f>ISERROR(FIND("Act",Table18911[[#This Row],[Legal basis for the processing]]))</f>
        <v>1</v>
      </c>
      <c r="AP94" s="59" t="b">
        <f>ISERROR(FIND("Article",Table18911[[#This Row],[Legal basis for the processing]]))</f>
        <v>1</v>
      </c>
      <c r="AQ94" s="59"/>
      <c r="AR94"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94"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94"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94"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94"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94"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94"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94"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94" s="59">
        <f>COUNTIF(Table18911[[#This Row],[Right to be informed]:[profiling]],"FALSE")</f>
        <v>4</v>
      </c>
      <c r="BA94"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94" s="59"/>
      <c r="BC94" s="59"/>
      <c r="BD94" s="59" t="str">
        <f>Table18911[[#This Row],[Information Asset Title]]</f>
        <v>tional Diabetes Transition Audit  Transparancy Checklist</v>
      </c>
      <c r="BE94" s="59" t="s">
        <v>1229</v>
      </c>
      <c r="BF94"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Lane, Leeds LS1 6AE) are joint data controllers with NHS England.NHS Digital Data Protection Officer is Catherine NicholsonHQIP are the Data Controllers for the National Paediactric Diabetes Audit (NDPA) which forms part of this asset. </v>
      </c>
      <c r="BG94" s="59" t="str">
        <f>IF(Table18911[[#This Row],[Purpose for the processing]]="",Table18911[[#This Row],[Purpose for the processing3]],Table18911[[#This Row],[Purpose for the processing]])</f>
        <v>NHS England has directed NHS Digital to establish and operate a system for the collection and analysis of the National Diabetes Audit (NDA) including the National Diabetes Audit Transition Audit, which is part of the NDA programme of clinical audits.People with diabetes should receive annual care checks each year and should be achieving a target for their blood glucose, cholesterol and blood pressure values; these annual checks and targets are outlined in the National Institute for Health and Care Excellence (NICE) Clinical Guidelines and Quality Standards. The NDA and NPDA datasets have been linked so that the care of young people with diabetes can be tracked during the transition from paediatric diabetes services to adult diabetes services. The audit measures against the National Service Framework and NICE Clinical Guidelines and Quality Standards.NDA Data is collected from service providers in England and Wales either via the GPES service or via entry into the Clinical Audit Platform (CAP). The data is linked to HES and PEDW and the National Diabetes Audit with the final analysis being reported at aggregate level. For the NDA Transition audit, National Paediatric Diabetes Audit data is also obtained from RCPCH. Annual reports are presented at national and country level.All processing is done within NHS Digital.</v>
      </c>
      <c r="BH94" s="59" t="str">
        <f>IF(Table18911[[#This Row],[Legal basis for the processing]]="",Table18911[[#This Row],[Legal basis for the processing4]],Table18911[[#This Row],[Legal basis for the processing]])</f>
        <v>NHS Digital has been directed by NHS England under section 254 of the Health and Social Care Act 2012 to establish and operate a system for the collection and analysis of the information. The direction was accepted by the NHS Digital Board on 28 March 2017 the signed copy is published on the GOV.UK website.The National Diabetes Audit Programme Requirement Specification and Technical Specification, which were revised to account for the direction, are available on the NDA Website.National Diabetes Audit Programme data from Welsh practices and diabetes services flows into the NHS Wales Infomatics Service (NWIS), who then send the data to NHS Digital. The NDA has Section 251 approval under application ECC 3-04 (r) 2011, and CAG approval was granted on 2nd August 2017 (reference 17/CAG/0124).CAG approval for the transfer of NPDA data is also in place (ECC 2-03(c)) – details can be found here.</v>
      </c>
      <c r="BI94" s="59"/>
      <c r="BJ94" s="59" t="str">
        <f>IF(Table18911[[#This Row],[Categories of personal data being processed]]="",Table18911[[#This Row],[Categories of personal data being processed5]],Table18911[[#This Row],[Categories of personal data being processed]])</f>
        <v>The following categories of personal data are collected as part of the NDA Core Audit:PostcodeDate of BirthSexGeneral identifier (NHS number)Physical / Mental Health or Condition (Date of diagnosis, type of diabetes, BMI, blood pressure)Smoking StatusRacial / Ethnic originPersonal data clllected is needed to uniquely identify an individual and for analysis pertaining to that topic and for linking datasets together.</v>
      </c>
      <c r="BK94" s="59"/>
      <c r="BL94"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 the data are not transferred.</v>
      </c>
      <c r="BM94" s="59" t="s">
        <v>139</v>
      </c>
      <c r="BN94" s="59" t="str">
        <f>IF(Table18911[[#This Row],[Recipients or categories of recipients of the personal data.]]="",Table18911[[#This Row],[Recipients or categories of recipients of the personal data.6]],Table18911[[#This Row],[Recipients or categories of recipients of the personal data.]])</f>
        <v xml:space="preserve">N/A: the data are not shared outside of NHS Digital. Aggregate reports are produced on an regular basis. </v>
      </c>
      <c r="BO94"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To be confirmed as per NHS Digital Records Retention policies. Maximum of 8 years after the closure of the audit.</v>
      </c>
      <c r="BP94" s="63" t="b">
        <f>Table18911[[#This Row],[Right to be informed]]</f>
        <v>1</v>
      </c>
      <c r="BQ94" s="63" t="b">
        <f>Table18911[[#This Row],[Right of access]]</f>
        <v>1</v>
      </c>
      <c r="BR94" s="63" t="b">
        <f>Table18911[[#This Row],[Right to rectification]]</f>
        <v>0</v>
      </c>
      <c r="BS94" s="63" t="b">
        <f>Table18911[[#This Row],[Right to erasure]]</f>
        <v>1</v>
      </c>
      <c r="BT94" s="63" t="b">
        <f>Table18911[[#This Row],[Right to restrict processing]]</f>
        <v>1</v>
      </c>
      <c r="BU94" s="63" t="b">
        <f>Table18911[[#This Row],[Right to data portability]]</f>
        <v>0</v>
      </c>
      <c r="BV94" s="63" t="b">
        <f>Table18911[[#This Row],[Right to object]]</f>
        <v>0</v>
      </c>
      <c r="BW94" s="59" t="b">
        <f>Table18911[[#This Row],[profiling]]</f>
        <v>0</v>
      </c>
      <c r="BX94"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94" s="59" t="str">
        <f>IF(Table18911[[#This Row],[The source of the personal data.]]="",Table18911[[#This Row],[The source of the personal data.12]],Table18911[[#This Row],[The source of the personal data.]])</f>
        <v>For General Practice, the collection will be facilitated via the General Practice Extraction Service (GPES). The NHS Digital audit team, GPES team and system suppliers have worked together to define the specifications and timescales for the quarterly collections which will take place automatically according to the defined schedule. Details of this along with guidance for practices is provided on the NDA website at http://content.digital.nhs.uk/nda_collectionSpecialist diabetes out-patient services either enter the data directly into the Clinical Audit Platform (CAP) or complete the specialist service template for their service and upload to the Platform. Users must register to use this online tool via NHS Digital’s single sign on services, and will require Caldicott Guardian approval to be granted access to the relevant section of CAP. Further information regarding the Clinical Audit Platform is available at https://digital.nhs.uk/clinical-audit-platform.National Diabetes Audit Programme data from Welsh practices and diabetes services flows into the NHS Wales Infomatics Service (NWIS), who then send the data to NHS Digital.For the NDA Transition audit, National Paediatric Diabetes Audit data is also obtained from RCPCH for analytical purposes.</v>
      </c>
      <c r="BZ94"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involved.</v>
      </c>
      <c r="CA94" s="63"/>
      <c r="CB94" s="63"/>
      <c r="CC94" s="63"/>
      <c r="CD94" s="63"/>
      <c r="CE94" s="63"/>
      <c r="CF94" s="63"/>
      <c r="CG94" s="63"/>
      <c r="CH94" s="63"/>
      <c r="CI94" s="63"/>
      <c r="CJ94" s="63"/>
      <c r="CK94" s="63"/>
      <c r="CL94" s="63"/>
      <c r="CM94" s="63"/>
      <c r="CN94" s="63"/>
      <c r="CO94" s="63"/>
      <c r="CP94" s="63"/>
      <c r="CQ94" s="63"/>
      <c r="CR94" s="63"/>
      <c r="CS94" s="63"/>
      <c r="CT94" s="63"/>
      <c r="CU94" s="63"/>
      <c r="CV94" s="63"/>
      <c r="CW94" s="63"/>
      <c r="CX94" s="63"/>
      <c r="CY94" s="5"/>
      <c r="CZ94" s="26" t="s">
        <v>2009</v>
      </c>
      <c r="DA94" s="59" t="s">
        <v>1229</v>
      </c>
      <c r="DB94" s="59" t="s">
        <v>2376</v>
      </c>
      <c r="DC94" s="59" t="s">
        <v>2371</v>
      </c>
      <c r="DD94" s="59" t="s">
        <v>1689</v>
      </c>
      <c r="DE94" s="59" t="s">
        <v>2372</v>
      </c>
      <c r="DG94" s="9" t="s">
        <v>2373</v>
      </c>
      <c r="DH94" s="9" t="s">
        <v>1829</v>
      </c>
      <c r="DI94" s="9" t="s">
        <v>2374</v>
      </c>
      <c r="DJ94" s="9" t="s">
        <v>1830</v>
      </c>
    </row>
    <row r="95" spans="1:114" s="9" customFormat="1" ht="30" hidden="1" customHeight="1">
      <c r="A95" s="58" t="s">
        <v>1690</v>
      </c>
      <c r="B95" s="58" t="s">
        <v>110</v>
      </c>
      <c r="C95" s="59"/>
      <c r="D95" s="59"/>
      <c r="E95" s="59"/>
      <c r="F95" s="59"/>
      <c r="G95" s="59"/>
      <c r="H95" s="59"/>
      <c r="I95" s="59"/>
      <c r="J95" s="59"/>
      <c r="K95" s="59"/>
      <c r="L95" s="59"/>
      <c r="M95" s="59"/>
      <c r="N95" s="59" t="s">
        <v>2362</v>
      </c>
      <c r="O95" s="59"/>
      <c r="P95" s="59" t="s">
        <v>111</v>
      </c>
      <c r="Q95" s="59" t="s">
        <v>2363</v>
      </c>
      <c r="R95" s="59" t="s">
        <v>1691</v>
      </c>
      <c r="S95" s="59" t="s">
        <v>2377</v>
      </c>
      <c r="T95" s="59" t="s">
        <v>2378</v>
      </c>
      <c r="U95" s="59" t="s">
        <v>2379</v>
      </c>
      <c r="V95" s="59" t="s">
        <v>1829</v>
      </c>
      <c r="W95" s="59" t="s">
        <v>1830</v>
      </c>
      <c r="X95" s="59" t="s">
        <v>2367</v>
      </c>
      <c r="Y95" s="59" t="s">
        <v>228</v>
      </c>
      <c r="Z95" s="59" t="s">
        <v>2368</v>
      </c>
      <c r="AA95" s="59" t="s">
        <v>2380</v>
      </c>
      <c r="AB95" s="59"/>
      <c r="AC95" s="59" t="s">
        <v>1835</v>
      </c>
      <c r="AD95" s="59"/>
      <c r="AE95" s="59"/>
      <c r="AF95" s="59" t="str">
        <f>VLOOKUP(Table18911[[#This Row],[Information Asset Reference Number16]],livesite,1,FALSE)</f>
        <v>IAR0000041</v>
      </c>
      <c r="AG95" s="59" t="str">
        <f>MID(Table18911[[#This Row],[CLICK HERE TO GO TO FINAL CONTENT FOR CHECKING / EDITING]],14,FIND(".",Table18911[[#This Row],[CLICK HERE TO GO TO FINAL CONTENT FOR CHECKING / EDITING]])-14)</f>
        <v>A National Diabetes Audit Core Transparancy checklist</v>
      </c>
      <c r="AH95" s="59" t="str">
        <f>LEFT(Table18911[[#This Row],[CLICK HERE TO GO TO FINAL CONTENT FOR CHECKING / EDITING]],10)</f>
        <v>IAR0000041</v>
      </c>
      <c r="AI95" s="59" t="str">
        <f>VLOOKUP(Table18911[[#This Row],[Information Asset Reference Number]],ia,1,FALSE)</f>
        <v>IAR0000041</v>
      </c>
      <c r="AJ95" s="59">
        <f>VLOOKUP(Table18911[[#This Row],[Information Asset Reference Number]],ia,7,FALSE)</f>
        <v>37622</v>
      </c>
      <c r="AK95" s="59" t="str">
        <f>VLOOKUP(Table18911[[#This Row],[Information Asset Reference Number]],ia,10,FALSE)</f>
        <v>Clinical Audit and Registries Management P0270/01</v>
      </c>
      <c r="AL95" s="59" t="str">
        <f>VLOOKUP(Table18911[[#This Row],[Information Asset Reference Number]],ia,11,FALSE)</f>
        <v>Alyson Whitmarsh ( ALWH2 )</v>
      </c>
      <c r="AM95" s="59"/>
      <c r="AN95" s="59" t="b">
        <f>ISERROR(FIND("Direction",Table18911[[#This Row],[Legal basis for the processing]]))</f>
        <v>1</v>
      </c>
      <c r="AO95" s="59" t="b">
        <f>ISERROR(FIND("Act",Table18911[[#This Row],[Legal basis for the processing]]))</f>
        <v>1</v>
      </c>
      <c r="AP95" s="59" t="b">
        <f>ISERROR(FIND("Article",Table18911[[#This Row],[Legal basis for the processing]]))</f>
        <v>1</v>
      </c>
      <c r="AQ95" s="59"/>
      <c r="AR95"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95"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95"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95"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95"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95"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95"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95"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95" s="59">
        <f>COUNTIF(Table18911[[#This Row],[Right to be informed]:[profiling]],"FALSE")</f>
        <v>4</v>
      </c>
      <c r="BA95"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95" s="59"/>
      <c r="BC95" s="59"/>
      <c r="BD95" s="59" t="str">
        <f>Table18911[[#This Row],[Information Asset Title]]</f>
        <v>A National Diabetes Audit Core Transparancy checklist</v>
      </c>
      <c r="BE95" s="59" t="s">
        <v>1232</v>
      </c>
      <c r="BF95"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 Boar Lane, Leeds LS1 6AE) are joint data controllers with NHS England.NHS Digital Data Protection Officer is Catherine Nicholson</v>
      </c>
      <c r="BG95" s="59" t="str">
        <f>IF(Table18911[[#This Row],[Purpose for the processing]]="",Table18911[[#This Row],[Purpose for the processing3]],Table18911[[#This Row],[Purpose for the processing]])</f>
        <v>People with diabetes should receive annual care checks each year and should be achieving a target for their blood glucose, cholesterol and blood pressure values; these annual checks and targets are outlined in the National Institute for Health and Care Excellence (NICE) Clinical Guidelines and Quality Standards.The main NDA, known as the Core Audit, collects information from general practices and specialist diabetes out-patient services to look at whether people with diabetes are receiving their annual care checks, are achieving their treatment targets and looks at their health outcomes along with whether they have been offered and attended structured education.From 2017-18 onwards the NDA extraction, from primary care only, also includes information on people who are at high risk of developing diabetes, either with a diagnosis of non-diabetic hyperglycaemia, impaired glucose or pre-diabetes. Information about referral and attendance at the Diabetes Prevention Programme (DPP) will also be included. This information will allow us to understand more about the people at risk of diabetes and if an intervention programme helps delay/stop the development of diabetes. In July 2017 the NDA was added to the GP Contract, meaning that practices are now contractually required to allow collection of data relating to the NDA.The key Audit findings are published in annual national reports as well as in general practice, Clinical Commissioning Group and specialist diabetes out-patient service level reports.</v>
      </c>
      <c r="BH95" s="59" t="str">
        <f>IF(Table18911[[#This Row],[Legal basis for the processing]]="",Table18911[[#This Row],[Legal basis for the processing4]],Table18911[[#This Row],[Legal basis for the processing]])</f>
        <v>NHS Digital has been directed by NHS England under section 254 of the Health and Social Care Act 2012 to establish and operate a system for the collection and analysis of  information. The direction was accepted by the NHS Digital Board on 28 March 2017 the signed copy is published on the GOV.UK website.The National Diabetes Audit Programme Requirement Specification and Technical Specification, which were revised to account for the direction, are available on the NDA Website.National Diabetes Audit Programme data from Welsh practices and diabetes services flows into the NHS Wales Infomatics Service (NWIS), who then send the data to NHS Digital. The NDA has Section 251 approval under application ECC 3-04 (r) 2011, and CAG approval was granted on 2nd August 2017 (reference 17/CAG/0124).</v>
      </c>
      <c r="BI95" s="59"/>
      <c r="BJ95" s="59" t="str">
        <f>IF(Table18911[[#This Row],[Categories of personal data being processed]]="",Table18911[[#This Row],[Categories of personal data being processed5]],Table18911[[#This Row],[Categories of personal data being processed]])</f>
        <v xml:space="preserve">The following categories of personal data are collected as part of the NDA Core Audit:PostcodeDate of BirthSexGeneral identifier (NHS number)Physical / Mental Health or Condition (Date of diagnosis, type of diabetes, BMI, blood pressure)Smoking StatusRacial / Ethnic originPersonal data clllected is needed to uniquely identify an individual and for analysis pertaining to that topic. </v>
      </c>
      <c r="BK95" s="59"/>
      <c r="BL95"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 the data are not transferred.</v>
      </c>
      <c r="BM95" s="59" t="s">
        <v>139</v>
      </c>
      <c r="BN95" s="59" t="str">
        <f>IF(Table18911[[#This Row],[Recipients or categories of recipients of the personal data.]]="",Table18911[[#This Row],[Recipients or categories of recipients of the personal data.6]],Table18911[[#This Row],[Recipients or categories of recipients of the personal data.]])</f>
        <v xml:space="preserve">N/A: the data are not currently shared outside of NHS Digital. Aggregate reports are produced on an annual basis. </v>
      </c>
      <c r="BO95"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To be confirmed as per NHS Digital Records Retention policies. Maximum of 8 years after the closure of the audit.</v>
      </c>
      <c r="BP95" s="63" t="b">
        <f>Table18911[[#This Row],[Right to be informed]]</f>
        <v>1</v>
      </c>
      <c r="BQ95" s="63" t="b">
        <f>Table18911[[#This Row],[Right of access]]</f>
        <v>1</v>
      </c>
      <c r="BR95" s="63" t="b">
        <f>Table18911[[#This Row],[Right to rectification]]</f>
        <v>0</v>
      </c>
      <c r="BS95" s="63" t="b">
        <f>Table18911[[#This Row],[Right to erasure]]</f>
        <v>1</v>
      </c>
      <c r="BT95" s="63" t="b">
        <f>Table18911[[#This Row],[Right to restrict processing]]</f>
        <v>1</v>
      </c>
      <c r="BU95" s="63" t="b">
        <f>Table18911[[#This Row],[Right to data portability]]</f>
        <v>0</v>
      </c>
      <c r="BV95" s="63" t="b">
        <f>Table18911[[#This Row],[Right to object]]</f>
        <v>0</v>
      </c>
      <c r="BW95" s="59" t="b">
        <f>Table18911[[#This Row],[profiling]]</f>
        <v>0</v>
      </c>
      <c r="BX95"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95" s="59" t="str">
        <f>IF(Table18911[[#This Row],[The source of the personal data.]]="",Table18911[[#This Row],[The source of the personal data.12]],Table18911[[#This Row],[The source of the personal data.]])</f>
        <v>For General Practice, the collection will be facilitated via the General Practice Extraction Service (GPES). The NHS Digital audit team, GPES team and system suppliers have worked together to define the specifications and timescales for the quarterly collections which will take place automatically according to the defined schedule. Details of this along with guidance for practices is provided on the NDA website at http://content.digital.nhs.uk/nda_collectionSpecialist diabetes out-patient services either enter the data directly into the Clinical Audit Platform (CAP) or complete the specialist service template for their service and upload to the Platform. Users must register to use this online tool via NHS Digital’s single sign on services, and will require Caldicott Guardian approval to be granted access to the relevant section of CAP. Further information regarding the Clinical Audit Platform is available at https://digital.nhs.uk/clinical-audit-platform.National Diabetes Audit Programme data from Welsh practices and diabetes services flows into the NHS Wales Infomatics Service (NWIS), who then send the data to NHS Digital through a secure mechanism.</v>
      </c>
      <c r="BZ95"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involved.</v>
      </c>
      <c r="CA95" s="63"/>
      <c r="CB95" s="63"/>
      <c r="CC95" s="63"/>
      <c r="CD95" s="63"/>
      <c r="CE95" s="63"/>
      <c r="CF95" s="63"/>
      <c r="CG95" s="63"/>
      <c r="CH95" s="63"/>
      <c r="CI95" s="63"/>
      <c r="CJ95" s="63"/>
      <c r="CK95" s="63"/>
      <c r="CL95" s="63"/>
      <c r="CM95" s="63"/>
      <c r="CN95" s="63"/>
      <c r="CO95" s="63"/>
      <c r="CP95" s="63"/>
      <c r="CQ95" s="63"/>
      <c r="CR95" s="63"/>
      <c r="CS95" s="63"/>
      <c r="CT95" s="63"/>
      <c r="CU95" s="63"/>
      <c r="CV95" s="63"/>
      <c r="CW95" s="63"/>
      <c r="CX95" s="63"/>
      <c r="CY95" s="5"/>
      <c r="CZ95" s="26" t="s">
        <v>2009</v>
      </c>
      <c r="DA95" s="59" t="s">
        <v>1232</v>
      </c>
      <c r="DB95" s="59" t="s">
        <v>2381</v>
      </c>
      <c r="DC95" s="59" t="s">
        <v>2363</v>
      </c>
      <c r="DD95" s="59" t="s">
        <v>1691</v>
      </c>
      <c r="DE95" s="59" t="s">
        <v>2377</v>
      </c>
      <c r="DG95" s="9" t="s">
        <v>2378</v>
      </c>
      <c r="DH95" s="9" t="s">
        <v>1829</v>
      </c>
      <c r="DI95" s="9" t="s">
        <v>2379</v>
      </c>
      <c r="DJ95" s="9" t="s">
        <v>1830</v>
      </c>
    </row>
    <row r="96" spans="1:114" s="9" customFormat="1" ht="30" hidden="1" customHeight="1">
      <c r="A96" s="58" t="s">
        <v>1693</v>
      </c>
      <c r="B96" s="59" t="s">
        <v>110</v>
      </c>
      <c r="C96" s="59"/>
      <c r="D96" s="59"/>
      <c r="E96" s="59"/>
      <c r="F96" s="59"/>
      <c r="G96" s="59"/>
      <c r="H96" s="59"/>
      <c r="I96" s="59"/>
      <c r="J96" s="59"/>
      <c r="K96" s="59"/>
      <c r="L96" s="59"/>
      <c r="M96" s="59"/>
      <c r="N96" s="59"/>
      <c r="O96" s="59"/>
      <c r="P96" s="59" t="s">
        <v>111</v>
      </c>
      <c r="Q96" s="59" t="s">
        <v>1825</v>
      </c>
      <c r="R96" s="59" t="s">
        <v>2382</v>
      </c>
      <c r="S96" s="59" t="s">
        <v>2383</v>
      </c>
      <c r="T96" s="59" t="s">
        <v>2384</v>
      </c>
      <c r="U96" s="59" t="s">
        <v>1828</v>
      </c>
      <c r="V96" s="59" t="s">
        <v>1829</v>
      </c>
      <c r="W96" s="59" t="s">
        <v>1830</v>
      </c>
      <c r="X96" s="59" t="s">
        <v>1831</v>
      </c>
      <c r="Y96" s="59" t="s">
        <v>228</v>
      </c>
      <c r="Z96" s="59" t="s">
        <v>1833</v>
      </c>
      <c r="AA96" s="59" t="s">
        <v>2385</v>
      </c>
      <c r="AB96" s="59"/>
      <c r="AC96" s="59" t="s">
        <v>1835</v>
      </c>
      <c r="AD96" s="59"/>
      <c r="AE96" s="59"/>
      <c r="AF96" s="59" t="str">
        <f>VLOOKUP(Table18911[[#This Row],[Information Asset Reference Number16]],livesite,1,FALSE)</f>
        <v>IAR0000042</v>
      </c>
      <c r="AG96" s="59" t="str">
        <f>MID(Table18911[[#This Row],[CLICK HERE TO GO TO FINAL CONTENT FOR CHECKING / EDITING]],14,FIND(".",Table18911[[#This Row],[CLICK HERE TO GO TO FINAL CONTENT FOR CHECKING / EDITING]])-14)</f>
        <v xml:space="preserve">ational Diabetes Inpatient AuditTransparency Checklist </v>
      </c>
      <c r="AH96" s="59" t="str">
        <f>LEFT(Table18911[[#This Row],[CLICK HERE TO GO TO FINAL CONTENT FOR CHECKING / EDITING]],10)</f>
        <v>IAR0000042</v>
      </c>
      <c r="AI96" s="59" t="str">
        <f>VLOOKUP(Table18911[[#This Row],[Information Asset Reference Number]],ia,1,FALSE)</f>
        <v>IAR0000042</v>
      </c>
      <c r="AJ96" s="59">
        <f>VLOOKUP(Table18911[[#This Row],[Information Asset Reference Number]],ia,7,FALSE)</f>
        <v>40448</v>
      </c>
      <c r="AK96" s="59" t="str">
        <f>VLOOKUP(Table18911[[#This Row],[Information Asset Reference Number]],ia,10,FALSE)</f>
        <v>Clinical Audit and Registries Management P0270/01</v>
      </c>
      <c r="AL96" s="59" t="str">
        <f>VLOOKUP(Table18911[[#This Row],[Information Asset Reference Number]],ia,11,FALSE)</f>
        <v>Alyson Whitmarsh ( ALWH2 )</v>
      </c>
      <c r="AM96" s="59"/>
      <c r="AN96" s="59" t="b">
        <f>ISERROR(FIND("Direction",Table18911[[#This Row],[Legal basis for the processing]]))</f>
        <v>1</v>
      </c>
      <c r="AO96" s="59" t="b">
        <f>ISERROR(FIND("Act",Table18911[[#This Row],[Legal basis for the processing]]))</f>
        <v>1</v>
      </c>
      <c r="AP96" s="59" t="b">
        <f>ISERROR(FIND("Article",Table18911[[#This Row],[Legal basis for the processing]]))</f>
        <v>1</v>
      </c>
      <c r="AQ96" s="59"/>
      <c r="AR96"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96"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96"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96"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96"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96"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96"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96"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96" s="59">
        <f>COUNTIF(Table18911[[#This Row],[Right to be informed]:[profiling]],"FALSE")</f>
        <v>4</v>
      </c>
      <c r="BA96"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96" s="59"/>
      <c r="BC96" s="59"/>
      <c r="BD96" s="59" t="str">
        <f>Table18911[[#This Row],[Information Asset Title]]</f>
        <v xml:space="preserve">ational Diabetes Inpatient AuditTransparency Checklist </v>
      </c>
      <c r="BE96" s="59" t="s">
        <v>1235</v>
      </c>
      <c r="BF96"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are joint data controllers with the Department of Health and Social Care.NHS Digital 1 Trevelyan SquareBoar LaneLeedsLS1 6AENHS Digital Data Protection Officer is Catherine Nicholson</v>
      </c>
      <c r="BG96" s="59" t="str">
        <f>IF(Table18911[[#This Row],[Purpose for the processing]]="",Table18911[[#This Row],[Purpose for the processing3]],Table18911[[#This Row],[Purpose for the processing]])</f>
        <v>The data collected is used to produce information that helps to:improve care, treatment and outcomes for patients in hospital who have diabetesData is collected from NHS acute trusts.  The report is published annually .The National Audit of Inpatient Diabetes is made up of 4 elements: Bedside Audit (BA) – care and treatment given to individual patients, Hospital Characteristics (HA) – the organisational arrangements for providing diabetes services, Patient Experience (PE) – what the patients think of the care and services being provided, Harms – identification of a number of serious harms that can occur in patients with diabetes – this is a new collection and is not yet live.</v>
      </c>
      <c r="BH96" s="59" t="str">
        <f>IF(Table18911[[#This Row],[Legal basis for the processing]]="",Table18911[[#This Row],[Legal basis for the processing4]],Table18911[[#This Row],[Legal basis for the processing]])</f>
        <v>The BA, HC and PE elements of the audit do not collect patient identifiable data. These are collected under Direction as below. These elements are collected in both England and Wales. For the Harms element, the data for England is collected under Direction, Section 254 of the Health and Social Care Act 2012 to establish and operate informatics systems for the collection or analysis of information, and to exercise systems delivery functions. Link to Direction: https://www.gov.uk/government/organisations/health-and-social-care-information-centre/about/our-governanceWales do not participate in the Harms element of the audit</v>
      </c>
      <c r="BI96" s="59" t="s">
        <v>399</v>
      </c>
      <c r="BJ96" s="59" t="str">
        <f>IF(Table18911[[#This Row],[Categories of personal data being processed]]="",Table18911[[#This Row],[Categories of personal data being processed5]],Table18911[[#This Row],[Categories of personal data being processed]])</f>
        <v>Personal data will only be collected in the Harms element of the audit (not yet live):NHS number is collected to prevent duplicates of the same patient and to link with other datasets</v>
      </c>
      <c r="BK96" s="59"/>
      <c r="BL96"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 the data are not transferred.</v>
      </c>
      <c r="BM96" s="59" t="s">
        <v>139</v>
      </c>
      <c r="BN96" s="59" t="str">
        <f>IF(Table18911[[#This Row],[Recipients or categories of recipients of the personal data.]]="",Table18911[[#This Row],[Recipients or categories of recipients of the personal data.6]],Table18911[[#This Row],[Recipients or categories of recipients of the personal data.]])</f>
        <v xml:space="preserve">N/A: the data are not shared outside of NHS Digital. Aggregate reports are produced on an annual basis. </v>
      </c>
      <c r="BO96"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To be confirmed as per NHS Digital Records Retention policies. Maximum of 8 years after the closure of the audit.</v>
      </c>
      <c r="BP96" s="63" t="b">
        <f>Table18911[[#This Row],[Right to be informed]]</f>
        <v>1</v>
      </c>
      <c r="BQ96" s="63" t="b">
        <f>Table18911[[#This Row],[Right of access]]</f>
        <v>1</v>
      </c>
      <c r="BR96" s="63" t="b">
        <f>Table18911[[#This Row],[Right to rectification]]</f>
        <v>0</v>
      </c>
      <c r="BS96" s="63" t="b">
        <f>Table18911[[#This Row],[Right to erasure]]</f>
        <v>1</v>
      </c>
      <c r="BT96" s="63" t="b">
        <f>Table18911[[#This Row],[Right to restrict processing]]</f>
        <v>1</v>
      </c>
      <c r="BU96" s="63" t="b">
        <f>Table18911[[#This Row],[Right to data portability]]</f>
        <v>0</v>
      </c>
      <c r="BV96" s="63" t="b">
        <f>Table18911[[#This Row],[Right to object]]</f>
        <v>0</v>
      </c>
      <c r="BW96" s="59" t="b">
        <f>Table18911[[#This Row],[profiling]]</f>
        <v>0</v>
      </c>
      <c r="BX96"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96" s="59" t="str">
        <f>IF(Table18911[[#This Row],[The source of the personal data.]]="",Table18911[[#This Row],[The source of the personal data.12]],Table18911[[#This Row],[The source of the personal data.]])</f>
        <v xml:space="preserve">Trusts send data to NHS Digital through the Clinical Audit Platform (CAP) </v>
      </c>
      <c r="BZ96"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involved.</v>
      </c>
      <c r="CA96" s="63"/>
      <c r="CB96" s="63"/>
      <c r="CC96" s="63"/>
      <c r="CD96" s="63"/>
      <c r="CE96" s="63"/>
      <c r="CF96" s="63"/>
      <c r="CG96" s="63"/>
      <c r="CH96" s="63"/>
      <c r="CI96" s="63"/>
      <c r="CJ96" s="63"/>
      <c r="CK96" s="63"/>
      <c r="CL96" s="63"/>
      <c r="CM96" s="63"/>
      <c r="CN96" s="63"/>
      <c r="CO96" s="63"/>
      <c r="CP96" s="63"/>
      <c r="CQ96" s="63"/>
      <c r="CR96" s="63"/>
      <c r="CS96" s="63"/>
      <c r="CT96" s="63"/>
      <c r="CU96" s="63"/>
      <c r="CV96" s="63"/>
      <c r="CW96" s="63"/>
      <c r="CX96" s="63"/>
      <c r="CY96" s="5"/>
      <c r="CZ96" s="26" t="s">
        <v>2009</v>
      </c>
      <c r="DA96" s="59" t="s">
        <v>1235</v>
      </c>
      <c r="DB96" s="59" t="s">
        <v>2386</v>
      </c>
      <c r="DC96" s="59" t="s">
        <v>1825</v>
      </c>
      <c r="DD96" s="59" t="s">
        <v>2382</v>
      </c>
      <c r="DE96" s="59" t="s">
        <v>2383</v>
      </c>
      <c r="DG96" s="9" t="s">
        <v>2384</v>
      </c>
      <c r="DH96" s="9" t="s">
        <v>1829</v>
      </c>
      <c r="DI96" s="9" t="s">
        <v>1828</v>
      </c>
      <c r="DJ96" s="9" t="s">
        <v>1830</v>
      </c>
    </row>
    <row r="97" spans="1:114" s="9" customFormat="1" ht="30" hidden="1" customHeight="1">
      <c r="A97" s="58" t="s">
        <v>1696</v>
      </c>
      <c r="B97" s="59" t="s">
        <v>110</v>
      </c>
      <c r="C97" s="59"/>
      <c r="D97" s="59"/>
      <c r="E97" s="59"/>
      <c r="F97" s="59"/>
      <c r="G97" s="59"/>
      <c r="H97" s="59"/>
      <c r="I97" s="59"/>
      <c r="J97" s="59"/>
      <c r="K97" s="59"/>
      <c r="L97" s="59"/>
      <c r="M97" s="59"/>
      <c r="N97" s="59"/>
      <c r="O97" s="59"/>
      <c r="P97" s="59" t="s">
        <v>111</v>
      </c>
      <c r="Q97" s="59" t="s">
        <v>2387</v>
      </c>
      <c r="R97" s="59" t="s">
        <v>2388</v>
      </c>
      <c r="S97" s="59" t="s">
        <v>2389</v>
      </c>
      <c r="T97" s="59" t="s">
        <v>2390</v>
      </c>
      <c r="U97" s="59" t="s">
        <v>2391</v>
      </c>
      <c r="V97" s="59" t="s">
        <v>1829</v>
      </c>
      <c r="W97" s="59" t="s">
        <v>2392</v>
      </c>
      <c r="X97" s="59" t="s">
        <v>1831</v>
      </c>
      <c r="Y97" s="59" t="s">
        <v>2393</v>
      </c>
      <c r="Z97" s="59" t="s">
        <v>1833</v>
      </c>
      <c r="AA97" s="59" t="s">
        <v>2394</v>
      </c>
      <c r="AB97" s="59"/>
      <c r="AC97" s="59" t="s">
        <v>1835</v>
      </c>
      <c r="AD97" s="59"/>
      <c r="AE97" s="59"/>
      <c r="AF97" s="26" t="str">
        <f>VLOOKUP(Table18911[[#This Row],[Information Asset Reference Number16]],livesite,1,FALSE)</f>
        <v>IAR0000044</v>
      </c>
      <c r="AG97" s="59" t="str">
        <f>MID(Table18911[[#This Row],[CLICK HERE TO GO TO FINAL CONTENT FOR CHECKING / EDITING]],14,FIND(".",Table18911[[#This Row],[CLICK HERE TO GO TO FINAL CONTENT FOR CHECKING / EDITING]])-14)</f>
        <v>east and Cosmetic Implant Registry (BCIR) Transparancy checklist</v>
      </c>
      <c r="AH97" s="59" t="str">
        <f>LEFT(Table18911[[#This Row],[CLICK HERE TO GO TO FINAL CONTENT FOR CHECKING / EDITING]],10)</f>
        <v>IAR0000044</v>
      </c>
      <c r="AI97" s="59" t="str">
        <f>VLOOKUP(Table18911[[#This Row],[Information Asset Reference Number]],ia,1,FALSE)</f>
        <v>IAR0000044</v>
      </c>
      <c r="AJ97" s="59">
        <f>VLOOKUP(Table18911[[#This Row],[Information Asset Reference Number]],ia,7,FALSE)</f>
        <v>42644</v>
      </c>
      <c r="AK97" s="59" t="str">
        <f>VLOOKUP(Table18911[[#This Row],[Information Asset Reference Number]],ia,10,FALSE)</f>
        <v>Clinical Audit and Registries Management P0270/01</v>
      </c>
      <c r="AL97" s="59" t="str">
        <f>VLOOKUP(Table18911[[#This Row],[Information Asset Reference Number]],ia,11,FALSE)</f>
        <v>Alyson Whitmarsh ( ALWH2 )</v>
      </c>
      <c r="AM97" s="59"/>
      <c r="AN97" s="59" t="b">
        <f>ISERROR(FIND("Direction",Table18911[[#This Row],[Legal basis for the processing]]))</f>
        <v>1</v>
      </c>
      <c r="AO97" s="59" t="b">
        <f>ISERROR(FIND("Act",Table18911[[#This Row],[Legal basis for the processing]]))</f>
        <v>1</v>
      </c>
      <c r="AP97" s="59" t="b">
        <f>ISERROR(FIND("Article",Table18911[[#This Row],[Legal basis for the processing]]))</f>
        <v>1</v>
      </c>
      <c r="AQ97" s="59"/>
      <c r="AR97"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97"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97"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97"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97"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97"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97"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97"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97" s="59">
        <f>COUNTIF(Table18911[[#This Row],[Right to be informed]:[profiling]],"FALSE")</f>
        <v>4</v>
      </c>
      <c r="BA97"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97" s="59"/>
      <c r="BC97" s="59"/>
      <c r="BD97" s="59" t="str">
        <f>Table18911[[#This Row],[Information Asset Title]]</f>
        <v>east and Cosmetic Implant Registry (BCIR) Transparancy checklist</v>
      </c>
      <c r="BE97" s="59" t="s">
        <v>1238</v>
      </c>
      <c r="BF97"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are the data controller. NHS Digital 1 Trevelyan SquareBoar LaneLeedsLS1 6AENHS Digital Data Protection Officer is Catherine Nicholson</v>
      </c>
      <c r="BG97" s="59" t="str">
        <f>IF(Table18911[[#This Row],[Purpose for the processing]]="",Table18911[[#This Row],[Purpose for the processing3]],Table18911[[#This Row],[Purpose for the processing]])</f>
        <v xml:space="preserve">The data collected is used to produce a list of patients that need to be recalled in the event of a device recall being issued by the Medicinces and Healthcare Regulatory Agency (MHRA).In the future, data may be used for analysis of outliers e.g. to identify where there may be issues with devices. </v>
      </c>
      <c r="BH97" s="59" t="str">
        <f>IF(Table18911[[#This Row],[Legal basis for the processing]]="",Table18911[[#This Row],[Legal basis for the processing4]],Table18911[[#This Row],[Legal basis for the processing]])</f>
        <v>The data for England is collected under Direction, Section 254 of the Health and Social Care Act 2012 to establish and operate informatics systems for the collection or analysis of information, and to exercise systems delivery functions.  Link to Direction</v>
      </c>
      <c r="BI97" s="59"/>
      <c r="BJ97" s="59" t="str">
        <f>IF(Table18911[[#This Row],[Categories of personal data being processed]]="",Table18911[[#This Row],[Categories of personal data being processed5]],Table18911[[#This Row],[Categories of personal data being processed]])</f>
        <v>NHS number, postcode and date of birth are collected so that we can trace patients current address details in the event of a recall.</v>
      </c>
      <c r="BK97" s="59"/>
      <c r="BL97"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 the data are not transferred.</v>
      </c>
      <c r="BM97" s="59"/>
      <c r="BN97" s="59" t="str">
        <f>IF(Table18911[[#This Row],[Recipients or categories of recipients of the personal data.]]="",Table18911[[#This Row],[Recipients or categories of recipients of the personal data.6]],Table18911[[#This Row],[Recipients or categories of recipients of the personal data.]])</f>
        <v xml:space="preserve">N/A: the data are not shared outside of NHS Digital. An annual aggregate report is planned.  </v>
      </c>
      <c r="BO97"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To be confirmed as per NHS Digital Records Retention policies. Maximum of 8 years after the closure of the registry.</v>
      </c>
      <c r="BP97" s="63" t="b">
        <f>Table18911[[#This Row],[Right to be informed]]</f>
        <v>1</v>
      </c>
      <c r="BQ97" s="63" t="b">
        <f>Table18911[[#This Row],[Right of access]]</f>
        <v>1</v>
      </c>
      <c r="BR97" s="63" t="b">
        <f>Table18911[[#This Row],[Right to rectification]]</f>
        <v>0</v>
      </c>
      <c r="BS97" s="63" t="b">
        <f>Table18911[[#This Row],[Right to erasure]]</f>
        <v>1</v>
      </c>
      <c r="BT97" s="63" t="b">
        <f>Table18911[[#This Row],[Right to restrict processing]]</f>
        <v>1</v>
      </c>
      <c r="BU97" s="63" t="b">
        <f>Table18911[[#This Row],[Right to data portability]]</f>
        <v>0</v>
      </c>
      <c r="BV97" s="63" t="b">
        <f>Table18911[[#This Row],[Right to object]]</f>
        <v>0</v>
      </c>
      <c r="BW97" s="59" t="b">
        <f>Table18911[[#This Row],[profiling]]</f>
        <v>0</v>
      </c>
      <c r="BX97"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Although the legal basis for the collection is the Direction, patient consent is sought at the express wish of the DHSC. Patients can contact NHS Digital if they wish to opt out of the BCIR having previously given consent for their details to be included. </v>
      </c>
      <c r="BY97" s="59" t="str">
        <f>IF(Table18911[[#This Row],[The source of the personal data.]]="",Table18911[[#This Row],[The source of the personal data.12]],Table18911[[#This Row],[The source of the personal data.]])</f>
        <v>NHS Trusts and Independent cosmetic surgery providers upload data to NHS Digital through the Clinical Audit Platform (CAP).</v>
      </c>
      <c r="BZ97"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involved.</v>
      </c>
      <c r="CA97" s="63"/>
      <c r="CB97" s="63"/>
      <c r="CC97" s="63"/>
      <c r="CD97" s="63"/>
      <c r="CE97" s="63"/>
      <c r="CF97" s="63"/>
      <c r="CG97" s="63"/>
      <c r="CH97" s="63"/>
      <c r="CI97" s="63"/>
      <c r="CJ97" s="63"/>
      <c r="CK97" s="63"/>
      <c r="CL97" s="63"/>
      <c r="CM97" s="63"/>
      <c r="CN97" s="63"/>
      <c r="CO97" s="63"/>
      <c r="CP97" s="63"/>
      <c r="CQ97" s="63"/>
      <c r="CR97" s="63"/>
      <c r="CS97" s="63"/>
      <c r="CT97" s="63"/>
      <c r="CU97" s="63"/>
      <c r="CV97" s="63"/>
      <c r="CW97" s="63"/>
      <c r="CX97" s="63"/>
      <c r="CY97" s="5"/>
      <c r="CZ97" s="26" t="s">
        <v>2009</v>
      </c>
      <c r="DA97" s="59" t="s">
        <v>1238</v>
      </c>
      <c r="DB97" s="59" t="s">
        <v>2395</v>
      </c>
      <c r="DC97" s="59" t="s">
        <v>2387</v>
      </c>
      <c r="DD97" s="59" t="s">
        <v>2388</v>
      </c>
      <c r="DE97" s="59" t="s">
        <v>2389</v>
      </c>
      <c r="DG97" s="9" t="s">
        <v>2390</v>
      </c>
      <c r="DH97" s="9" t="s">
        <v>1829</v>
      </c>
      <c r="DI97" s="9" t="s">
        <v>2391</v>
      </c>
      <c r="DJ97" s="9" t="s">
        <v>2392</v>
      </c>
    </row>
    <row r="98" spans="1:114" s="9" customFormat="1" ht="30" hidden="1" customHeight="1">
      <c r="A98" s="58" t="s">
        <v>2396</v>
      </c>
      <c r="B98" s="59"/>
      <c r="C98" s="59" t="s">
        <v>1700</v>
      </c>
      <c r="D98" s="59" t="s">
        <v>2187</v>
      </c>
      <c r="E98" s="59"/>
      <c r="F98" s="59" t="s">
        <v>2188</v>
      </c>
      <c r="G98" s="59" t="s">
        <v>2189</v>
      </c>
      <c r="H98" s="59" t="s">
        <v>2190</v>
      </c>
      <c r="I98" s="59" t="s">
        <v>2191</v>
      </c>
      <c r="J98" s="59" t="s">
        <v>2192</v>
      </c>
      <c r="K98" s="59" t="s">
        <v>2193</v>
      </c>
      <c r="L98" s="59" t="s">
        <v>2194</v>
      </c>
      <c r="M98" s="59" t="s">
        <v>2195</v>
      </c>
      <c r="N98" s="59" t="s">
        <v>2196</v>
      </c>
      <c r="O98" s="59" t="s">
        <v>2196</v>
      </c>
      <c r="P98" s="59"/>
      <c r="Q98" s="59"/>
      <c r="R98" s="59"/>
      <c r="S98" s="59"/>
      <c r="T98" s="59"/>
      <c r="U98" s="59"/>
      <c r="V98" s="59"/>
      <c r="W98" s="59"/>
      <c r="X98" s="59"/>
      <c r="Y98" s="59"/>
      <c r="Z98" s="59"/>
      <c r="AA98" s="59"/>
      <c r="AB98" s="59"/>
      <c r="AC98" s="59"/>
      <c r="AD98" s="59"/>
      <c r="AE98" s="59"/>
      <c r="AF98" s="59" t="str">
        <f>VLOOKUP(Table18911[[#This Row],[Information Asset Reference Number16]],livesite,1,FALSE)</f>
        <v>IAR0000071</v>
      </c>
      <c r="AG98" s="59" t="str">
        <f>MID(Table18911[[#This Row],[CLICK HERE TO GO TO FINAL CONTENT FOR CHECKING / EDITING]],14,FIND(".",Table18911[[#This Row],[CLICK HERE TO GO TO FINAL CONTENT FOR CHECKING / EDITING]])-14)</f>
        <v>Approved Clinical Coding Trainer and Auditor Details</v>
      </c>
      <c r="AH98" s="59" t="str">
        <f>LEFT(Table18911[[#This Row],[CLICK HERE TO GO TO FINAL CONTENT FOR CHECKING / EDITING]],10)</f>
        <v>IAR0000071</v>
      </c>
      <c r="AI98" s="59" t="str">
        <f>VLOOKUP(Table18911[[#This Row],[Information Asset Reference Number]],ia,1,FALSE)</f>
        <v>IAR0000071</v>
      </c>
      <c r="AJ98" s="59" t="e">
        <f>VLOOKUP(Table18911[[#This Row],[Information Asset Reference Number]],ia,7,FALSE)</f>
        <v>#REF!</v>
      </c>
      <c r="AK98" s="59" t="str">
        <f>VLOOKUP(Table18911[[#This Row],[Information Asset Reference Number]],ia,10,FALSE)</f>
        <v>Terminology and Classifications Delivery Service P0548/13</v>
      </c>
      <c r="AL98" s="59" t="str">
        <f>VLOOKUP(Table18911[[#This Row],[Information Asset Reference Number]],ia,11,FALSE)</f>
        <v>Lynn Bracewell ( LYBR )</v>
      </c>
      <c r="AM98" s="59"/>
      <c r="AN98" s="59" t="b">
        <f>ISERROR(FIND("Direction",Table18911[[#This Row],[Legal basis for the processing]]))</f>
        <v>1</v>
      </c>
      <c r="AO98" s="59" t="b">
        <f>ISERROR(FIND("Act",Table18911[[#This Row],[Legal basis for the processing]]))</f>
        <v>1</v>
      </c>
      <c r="AP98" s="59" t="b">
        <f>ISERROR(FIND("Article",Table18911[[#This Row],[Legal basis for the processing]]))</f>
        <v>1</v>
      </c>
      <c r="AQ98" s="59"/>
      <c r="AR98"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98"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98"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98"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98"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98"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98"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98"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98" s="59">
        <f>COUNTIF(Table18911[[#This Row],[Right to be informed]:[profiling]],"FALSE")</f>
        <v>8</v>
      </c>
      <c r="BA98"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98" s="59"/>
      <c r="BC98" s="59"/>
      <c r="BD98" s="59" t="str">
        <f>Table18911[[#This Row],[Information Asset Title]]</f>
        <v>Approved Clinical Coding Trainer and Auditor Details</v>
      </c>
      <c r="BE98" s="59" t="s">
        <v>1243</v>
      </c>
      <c r="BF98"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RetrievalStorageUse</v>
      </c>
      <c r="BG98" s="59" t="str">
        <f>IF(Table18911[[#This Row],[Purpose for the processing]]="",Table18911[[#This Row],[Purpose for the processing3]],Table18911[[#This Row],[Purpose for the processing]])</f>
        <v>Processing is necessary for the performance of a task carried out in the public interest or in the exercise of official authority vested in the controller</v>
      </c>
      <c r="BH98" s="59">
        <f>IF(Table18911[[#This Row],[Legal basis for the processing]]="",Table18911[[#This Row],[Legal basis for the processing4]],Table18911[[#This Row],[Legal basis for the processing]])</f>
        <v>0</v>
      </c>
      <c r="BI98" s="59"/>
      <c r="BJ98" s="59" t="str">
        <f>IF(Table18911[[#This Row],[Categories of personal data being processed]]="",Table18911[[#This Row],[Categories of personal data being processed5]],Table18911[[#This Row],[Categories of personal data being processed]])</f>
        <v>NHS Digital staff</v>
      </c>
      <c r="BK98" s="59"/>
      <c r="BL98"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Until such time as the subject requests that it be deleted and/or in the case of approved clinical coding trainers and auditors, until such time as the subject ceases to be an approved trainer or auditor.</v>
      </c>
      <c r="BM98" s="59" t="s">
        <v>139</v>
      </c>
      <c r="BN98" s="59" t="str">
        <f>IF(Table18911[[#This Row],[Recipients or categories of recipients of the personal data.]]="",Table18911[[#This Row],[Recipients or categories of recipients of the personal data.6]],Table18911[[#This Row],[Recipients or categories of recipients of the personal data.]])</f>
        <v>No transfer to third countries</v>
      </c>
      <c r="BO98"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The subject has the right to view their details, request any changes or request erasure. All requests should be submitted via information.standards@nhs.net </v>
      </c>
      <c r="BP98" s="63" t="b">
        <f>Table18911[[#This Row],[Right to be informed]]</f>
        <v>0</v>
      </c>
      <c r="BQ98" s="63" t="b">
        <f>Table18911[[#This Row],[Right of access]]</f>
        <v>0</v>
      </c>
      <c r="BR98" s="63" t="b">
        <f>Table18911[[#This Row],[Right to rectification]]</f>
        <v>0</v>
      </c>
      <c r="BS98" s="63" t="b">
        <f>Table18911[[#This Row],[Right to erasure]]</f>
        <v>0</v>
      </c>
      <c r="BT98" s="63" t="b">
        <f>Table18911[[#This Row],[Right to restrict processing]]</f>
        <v>0</v>
      </c>
      <c r="BU98" s="63" t="b">
        <f>Table18911[[#This Row],[Right to data portability]]</f>
        <v>0</v>
      </c>
      <c r="BV98" s="63" t="b">
        <f>Table18911[[#This Row],[Right to object]]</f>
        <v>0</v>
      </c>
      <c r="BW98" s="59" t="b">
        <f>Table18911[[#This Row],[profiling]]</f>
        <v>0</v>
      </c>
      <c r="BX98"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The subject has the right to lodge a complaint with the Information Commissioner</v>
      </c>
      <c r="BY98" s="59" t="str">
        <f>IF(Table18911[[#This Row],[The source of the personal data.]]="",Table18911[[#This Row],[The source of the personal data.12]],Table18911[[#This Row],[The source of the personal data.]])</f>
        <v>In the case of the personal details of approved clinical coding trainers and auditors, it is necessary for personal details to be held by NHS Digital, in order for us to carry out our duties in relation to the accreditation of trainers and auditors.</v>
      </c>
      <c r="BZ98"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 automated decision-making is performed using the data.</v>
      </c>
      <c r="CA98" s="63"/>
      <c r="CB98" s="63"/>
      <c r="CC98" s="63"/>
      <c r="CD98" s="63"/>
      <c r="CE98" s="63"/>
      <c r="CF98" s="63"/>
      <c r="CG98" s="63"/>
      <c r="CH98" s="63"/>
      <c r="CI98" s="63"/>
      <c r="CJ98" s="63"/>
      <c r="CK98" s="63"/>
      <c r="CL98" s="63"/>
      <c r="CM98" s="63"/>
      <c r="CN98" s="63"/>
      <c r="CO98" s="63"/>
      <c r="CP98" s="63"/>
      <c r="CQ98" s="63"/>
      <c r="CR98" s="63"/>
      <c r="CS98" s="63"/>
      <c r="CT98" s="63"/>
      <c r="CU98" s="63"/>
      <c r="CV98" s="63"/>
      <c r="CW98" s="63"/>
      <c r="CX98" s="63"/>
      <c r="CY98" s="5"/>
      <c r="CZ98" s="26" t="s">
        <v>2009</v>
      </c>
      <c r="DA98" s="59" t="s">
        <v>1243</v>
      </c>
      <c r="DB98" s="59" t="s">
        <v>2397</v>
      </c>
      <c r="DC98" s="59" t="s">
        <v>1700</v>
      </c>
      <c r="DD98" s="59" t="s">
        <v>2187</v>
      </c>
      <c r="DE98" s="59"/>
      <c r="DH98" s="9" t="s">
        <v>2190</v>
      </c>
      <c r="DI98" s="9" t="s">
        <v>2189</v>
      </c>
      <c r="DJ98" s="9" t="s">
        <v>2191</v>
      </c>
    </row>
    <row r="99" spans="1:114" s="9" customFormat="1" ht="30" hidden="1" customHeight="1">
      <c r="A99" s="58" t="s">
        <v>2398</v>
      </c>
      <c r="B99" s="59"/>
      <c r="C99" s="59" t="s">
        <v>1700</v>
      </c>
      <c r="D99" s="59" t="s">
        <v>2187</v>
      </c>
      <c r="E99" s="59"/>
      <c r="F99" s="59" t="s">
        <v>2188</v>
      </c>
      <c r="G99" s="59" t="s">
        <v>2189</v>
      </c>
      <c r="H99" s="59" t="s">
        <v>2190</v>
      </c>
      <c r="I99" s="59" t="s">
        <v>2191</v>
      </c>
      <c r="J99" s="59" t="s">
        <v>2192</v>
      </c>
      <c r="K99" s="59" t="s">
        <v>2193</v>
      </c>
      <c r="L99" s="59" t="s">
        <v>2194</v>
      </c>
      <c r="M99" s="59" t="s">
        <v>2195</v>
      </c>
      <c r="N99" s="59" t="s">
        <v>2196</v>
      </c>
      <c r="O99" s="59" t="s">
        <v>2196</v>
      </c>
      <c r="P99" s="59"/>
      <c r="Q99" s="59"/>
      <c r="R99" s="59"/>
      <c r="S99" s="59"/>
      <c r="T99" s="59"/>
      <c r="U99" s="59"/>
      <c r="V99" s="59"/>
      <c r="W99" s="59"/>
      <c r="X99" s="59"/>
      <c r="Y99" s="59"/>
      <c r="Z99" s="59"/>
      <c r="AA99" s="59"/>
      <c r="AB99" s="59"/>
      <c r="AC99" s="59"/>
      <c r="AD99" s="59"/>
      <c r="AE99" s="59"/>
      <c r="AF99" s="59" t="str">
        <f>VLOOKUP(Table18911[[#This Row],[Information Asset Reference Number16]],livesite,1,FALSE)</f>
        <v>IAR0000072</v>
      </c>
      <c r="AG99" s="59" t="str">
        <f>MID(Table18911[[#This Row],[CLICK HERE TO GO TO FINAL CONTENT FOR CHECKING / EDITING]],14,FIND(".",Table18911[[#This Row],[CLICK HERE TO GO TO FINAL CONTENT FOR CHECKING / EDITING]])-14)</f>
        <v>Terminology and Classifications Delivery Service Distribution Lists</v>
      </c>
      <c r="AH99" s="59" t="str">
        <f>LEFT(Table18911[[#This Row],[CLICK HERE TO GO TO FINAL CONTENT FOR CHECKING / EDITING]],10)</f>
        <v>IAR0000072</v>
      </c>
      <c r="AI99" s="59" t="str">
        <f>VLOOKUP(Table18911[[#This Row],[Information Asset Reference Number]],ia,1,FALSE)</f>
        <v>IAR0000072</v>
      </c>
      <c r="AJ99" s="59" t="e">
        <f>VLOOKUP(Table18911[[#This Row],[Information Asset Reference Number]],ia,7,FALSE)</f>
        <v>#REF!</v>
      </c>
      <c r="AK99" s="59" t="str">
        <f>VLOOKUP(Table18911[[#This Row],[Information Asset Reference Number]],ia,10,FALSE)</f>
        <v>Terminology and Classifications Delivery Service P0548/13</v>
      </c>
      <c r="AL99" s="59" t="str">
        <f>VLOOKUP(Table18911[[#This Row],[Information Asset Reference Number]],ia,11,FALSE)</f>
        <v>Lynn Bracewell ( LYBR )</v>
      </c>
      <c r="AM99" s="59"/>
      <c r="AN99" s="59" t="b">
        <f>ISERROR(FIND("Direction",Table18911[[#This Row],[Legal basis for the processing]]))</f>
        <v>1</v>
      </c>
      <c r="AO99" s="59" t="b">
        <f>ISERROR(FIND("Act",Table18911[[#This Row],[Legal basis for the processing]]))</f>
        <v>1</v>
      </c>
      <c r="AP99" s="59" t="b">
        <f>ISERROR(FIND("Article",Table18911[[#This Row],[Legal basis for the processing]]))</f>
        <v>1</v>
      </c>
      <c r="AQ99" s="59"/>
      <c r="AR99"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99"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99"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99"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99"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99"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99"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99"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99" s="59">
        <f>COUNTIF(Table18911[[#This Row],[Right to be informed]:[profiling]],"FALSE")</f>
        <v>8</v>
      </c>
      <c r="BA99"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99" s="59"/>
      <c r="BC99" s="59"/>
      <c r="BD99" s="59" t="str">
        <f>Table18911[[#This Row],[Information Asset Title]]</f>
        <v>Terminology and Classifications Delivery Service Distribution Lists</v>
      </c>
      <c r="BE99" s="59" t="s">
        <v>1247</v>
      </c>
      <c r="BF99"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RetrievalStorageUse</v>
      </c>
      <c r="BG99" s="59" t="str">
        <f>IF(Table18911[[#This Row],[Purpose for the processing]]="",Table18911[[#This Row],[Purpose for the processing3]],Table18911[[#This Row],[Purpose for the processing]])</f>
        <v>Processing is necessary for the performance of a task carried out in the public interest or in the exercise of official authority vested in the controller</v>
      </c>
      <c r="BH99" s="59">
        <f>IF(Table18911[[#This Row],[Legal basis for the processing]]="",Table18911[[#This Row],[Legal basis for the processing4]],Table18911[[#This Row],[Legal basis for the processing]])</f>
        <v>0</v>
      </c>
      <c r="BI99" s="59"/>
      <c r="BJ99" s="59" t="str">
        <f>IF(Table18911[[#This Row],[Categories of personal data being processed]]="",Table18911[[#This Row],[Categories of personal data being processed5]],Table18911[[#This Row],[Categories of personal data being processed]])</f>
        <v>NHS Digital staff</v>
      </c>
      <c r="BK99" s="59"/>
      <c r="BL99"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Until such time as the subject requests that it be deleted and/or in the case of approved clinical coding trainers and auditors, until such time as the subject ceases to be an approved trainer or auditor.</v>
      </c>
      <c r="BM99" s="59"/>
      <c r="BN99" s="59" t="str">
        <f>IF(Table18911[[#This Row],[Recipients or categories of recipients of the personal data.]]="",Table18911[[#This Row],[Recipients or categories of recipients of the personal data.6]],Table18911[[#This Row],[Recipients or categories of recipients of the personal data.]])</f>
        <v>No transfer to third countries</v>
      </c>
      <c r="BO99"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The subject has the right to view their details, request any changes or request erasure. All requests should be submitted via information.standards@nhs.net </v>
      </c>
      <c r="BP99" s="63" t="b">
        <f>Table18911[[#This Row],[Right to be informed]]</f>
        <v>0</v>
      </c>
      <c r="BQ99" s="63" t="b">
        <f>Table18911[[#This Row],[Right of access]]</f>
        <v>0</v>
      </c>
      <c r="BR99" s="63" t="b">
        <f>Table18911[[#This Row],[Right to rectification]]</f>
        <v>0</v>
      </c>
      <c r="BS99" s="63" t="b">
        <f>Table18911[[#This Row],[Right to erasure]]</f>
        <v>0</v>
      </c>
      <c r="BT99" s="63" t="b">
        <f>Table18911[[#This Row],[Right to restrict processing]]</f>
        <v>0</v>
      </c>
      <c r="BU99" s="63" t="b">
        <f>Table18911[[#This Row],[Right to data portability]]</f>
        <v>0</v>
      </c>
      <c r="BV99" s="63" t="b">
        <f>Table18911[[#This Row],[Right to object]]</f>
        <v>0</v>
      </c>
      <c r="BW99" s="59" t="b">
        <f>Table18911[[#This Row],[profiling]]</f>
        <v>0</v>
      </c>
      <c r="BX99"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The subject has the right to lodge a complaint with the Information Commissioner</v>
      </c>
      <c r="BY99" s="59" t="str">
        <f>IF(Table18911[[#This Row],[The source of the personal data.]]="",Table18911[[#This Row],[The source of the personal data.12]],Table18911[[#This Row],[The source of the personal data.]])</f>
        <v>In the case of the personal details of approved clinical coding trainers and auditors, it is necessary for personal details to be held by NHS Digital, in order for us to carry out our duties in relation to the accreditation of trainers and auditors.</v>
      </c>
      <c r="BZ99"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 automated decision-making is performed using the data.</v>
      </c>
      <c r="CA99" s="63"/>
      <c r="CB99" s="63"/>
      <c r="CC99" s="63"/>
      <c r="CD99" s="63"/>
      <c r="CE99" s="63"/>
      <c r="CF99" s="63"/>
      <c r="CG99" s="63"/>
      <c r="CH99" s="63"/>
      <c r="CI99" s="63"/>
      <c r="CJ99" s="63"/>
      <c r="CK99" s="63"/>
      <c r="CL99" s="63"/>
      <c r="CM99" s="63"/>
      <c r="CN99" s="63"/>
      <c r="CO99" s="63"/>
      <c r="CP99" s="63"/>
      <c r="CQ99" s="63"/>
      <c r="CR99" s="63"/>
      <c r="CS99" s="63"/>
      <c r="CT99" s="63"/>
      <c r="CU99" s="63"/>
      <c r="CV99" s="63"/>
      <c r="CW99" s="63"/>
      <c r="CX99" s="63"/>
      <c r="CY99" s="5"/>
      <c r="CZ99" s="26" t="s">
        <v>2009</v>
      </c>
      <c r="DA99" s="59" t="s">
        <v>1247</v>
      </c>
      <c r="DB99" s="59" t="s">
        <v>2399</v>
      </c>
      <c r="DC99" s="59" t="s">
        <v>1700</v>
      </c>
      <c r="DD99" s="59" t="s">
        <v>2187</v>
      </c>
      <c r="DE99" s="59"/>
      <c r="DH99" s="9" t="s">
        <v>2190</v>
      </c>
      <c r="DI99" s="9" t="s">
        <v>2189</v>
      </c>
      <c r="DJ99" s="9" t="s">
        <v>2191</v>
      </c>
    </row>
    <row r="100" spans="1:114" s="9" customFormat="1" ht="30" hidden="1" customHeight="1">
      <c r="A100" s="58" t="s">
        <v>2400</v>
      </c>
      <c r="B100" s="59"/>
      <c r="C100" s="59" t="s">
        <v>1700</v>
      </c>
      <c r="D100" s="59" t="s">
        <v>2187</v>
      </c>
      <c r="E100" s="59"/>
      <c r="F100" s="59" t="s">
        <v>2188</v>
      </c>
      <c r="G100" s="59" t="s">
        <v>2189</v>
      </c>
      <c r="H100" s="59" t="s">
        <v>2190</v>
      </c>
      <c r="I100" s="59" t="s">
        <v>2191</v>
      </c>
      <c r="J100" s="59" t="s">
        <v>2192</v>
      </c>
      <c r="K100" s="59" t="s">
        <v>2193</v>
      </c>
      <c r="L100" s="59" t="s">
        <v>2194</v>
      </c>
      <c r="M100" s="59" t="s">
        <v>2195</v>
      </c>
      <c r="N100" s="59" t="s">
        <v>2196</v>
      </c>
      <c r="O100" s="59" t="s">
        <v>2196</v>
      </c>
      <c r="P100" s="59"/>
      <c r="Q100" s="59"/>
      <c r="R100" s="59"/>
      <c r="S100" s="59"/>
      <c r="T100" s="59"/>
      <c r="U100" s="59"/>
      <c r="V100" s="59"/>
      <c r="W100" s="59"/>
      <c r="X100" s="59"/>
      <c r="Y100" s="59"/>
      <c r="Z100" s="59"/>
      <c r="AA100" s="59"/>
      <c r="AB100" s="59"/>
      <c r="AC100" s="59"/>
      <c r="AD100" s="59"/>
      <c r="AE100" s="59"/>
      <c r="AF100" s="26" t="str">
        <f>VLOOKUP(Table18911[[#This Row],[Information Asset Reference Number16]],livesite,1,FALSE)</f>
        <v>IAR0000073</v>
      </c>
      <c r="AG100" s="59" t="str">
        <f>MID(Table18911[[#This Row],[CLICK HERE TO GO TO FINAL CONTENT FOR CHECKING / EDITING]],14,FIND(".",Table18911[[#This Row],[CLICK HERE TO GO TO FINAL CONTENT FOR CHECKING / EDITING]])-14)</f>
        <v>Clinical Coding Query Resolutions</v>
      </c>
      <c r="AH100" s="59" t="str">
        <f>LEFT(Table18911[[#This Row],[CLICK HERE TO GO TO FINAL CONTENT FOR CHECKING / EDITING]],10)</f>
        <v>IAR0000073</v>
      </c>
      <c r="AI100" s="59" t="str">
        <f>VLOOKUP(Table18911[[#This Row],[Information Asset Reference Number]],ia,1,FALSE)</f>
        <v>IAR0000073</v>
      </c>
      <c r="AJ100" s="59" t="e">
        <f>VLOOKUP(Table18911[[#This Row],[Information Asset Reference Number]],ia,7,FALSE)</f>
        <v>#REF!</v>
      </c>
      <c r="AK100" s="59" t="str">
        <f>VLOOKUP(Table18911[[#This Row],[Information Asset Reference Number]],ia,10,FALSE)</f>
        <v>Terminology and Classifications Delivery Service P0548/13</v>
      </c>
      <c r="AL100" s="59" t="str">
        <f>VLOOKUP(Table18911[[#This Row],[Information Asset Reference Number]],ia,11,FALSE)</f>
        <v>Lynn Bracewell ( LYBR )</v>
      </c>
      <c r="AM100" s="59"/>
      <c r="AN100" s="59" t="b">
        <f>ISERROR(FIND("Direction",Table18911[[#This Row],[Legal basis for the processing]]))</f>
        <v>1</v>
      </c>
      <c r="AO100" s="59" t="b">
        <f>ISERROR(FIND("Act",Table18911[[#This Row],[Legal basis for the processing]]))</f>
        <v>1</v>
      </c>
      <c r="AP100" s="59" t="b">
        <f>ISERROR(FIND("Article",Table18911[[#This Row],[Legal basis for the processing]]))</f>
        <v>1</v>
      </c>
      <c r="AQ100" s="59"/>
      <c r="AR100"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00"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00"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00"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00"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00"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00"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00"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00" s="59">
        <f>COUNTIF(Table18911[[#This Row],[Right to be informed]:[profiling]],"FALSE")</f>
        <v>8</v>
      </c>
      <c r="BA100"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00" s="59"/>
      <c r="BC100" s="59"/>
      <c r="BD100" s="59" t="str">
        <f>Table18911[[#This Row],[Information Asset Title]]</f>
        <v>Clinical Coding Query Resolutions</v>
      </c>
      <c r="BE100" s="59" t="s">
        <v>1250</v>
      </c>
      <c r="BF100"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RetrievalStorageUse</v>
      </c>
      <c r="BG100" s="59" t="str">
        <f>IF(Table18911[[#This Row],[Purpose for the processing]]="",Table18911[[#This Row],[Purpose for the processing3]],Table18911[[#This Row],[Purpose for the processing]])</f>
        <v>Processing is necessary for the performance of a task carried out in the public interest or in the exercise of official authority vested in the controller</v>
      </c>
      <c r="BH100" s="59">
        <f>IF(Table18911[[#This Row],[Legal basis for the processing]]="",Table18911[[#This Row],[Legal basis for the processing4]],Table18911[[#This Row],[Legal basis for the processing]])</f>
        <v>0</v>
      </c>
      <c r="BI100" s="59"/>
      <c r="BJ100" s="59" t="str">
        <f>IF(Table18911[[#This Row],[Categories of personal data being processed]]="",Table18911[[#This Row],[Categories of personal data being processed5]],Table18911[[#This Row],[Categories of personal data being processed]])</f>
        <v>NHS Digital staff</v>
      </c>
      <c r="BK100" s="59"/>
      <c r="BL100"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Until such time as the subject requests that it be deleted and/or in the case of approved clinical coding trainers and auditors, until such time as the subject ceases to be an approved trainer or auditor.</v>
      </c>
      <c r="BM100" s="59" t="s">
        <v>139</v>
      </c>
      <c r="BN100" s="59" t="str">
        <f>IF(Table18911[[#This Row],[Recipients or categories of recipients of the personal data.]]="",Table18911[[#This Row],[Recipients or categories of recipients of the personal data.6]],Table18911[[#This Row],[Recipients or categories of recipients of the personal data.]])</f>
        <v>No transfer to third countries</v>
      </c>
      <c r="BO100"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The subject has the right to view their details, request any changes or request erasure. All requests should be submitted via information.standards@nhs.net </v>
      </c>
      <c r="BP100" s="63" t="b">
        <f>Table18911[[#This Row],[Right to be informed]]</f>
        <v>0</v>
      </c>
      <c r="BQ100" s="63" t="b">
        <f>Table18911[[#This Row],[Right of access]]</f>
        <v>0</v>
      </c>
      <c r="BR100" s="63" t="b">
        <f>Table18911[[#This Row],[Right to rectification]]</f>
        <v>0</v>
      </c>
      <c r="BS100" s="63" t="b">
        <f>Table18911[[#This Row],[Right to erasure]]</f>
        <v>0</v>
      </c>
      <c r="BT100" s="63" t="b">
        <f>Table18911[[#This Row],[Right to restrict processing]]</f>
        <v>0</v>
      </c>
      <c r="BU100" s="63" t="b">
        <f>Table18911[[#This Row],[Right to data portability]]</f>
        <v>0</v>
      </c>
      <c r="BV100" s="63" t="b">
        <f>Table18911[[#This Row],[Right to object]]</f>
        <v>0</v>
      </c>
      <c r="BW100" s="59" t="b">
        <f>Table18911[[#This Row],[profiling]]</f>
        <v>0</v>
      </c>
      <c r="BX100"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The subject has the right to lodge a complaint with the Information Commissioner</v>
      </c>
      <c r="BY100" s="59" t="str">
        <f>IF(Table18911[[#This Row],[The source of the personal data.]]="",Table18911[[#This Row],[The source of the personal data.12]],Table18911[[#This Row],[The source of the personal data.]])</f>
        <v>In the case of the personal details of approved clinical coding trainers and auditors, it is necessary for personal details to be held by NHS Digital, in order for us to carry out our duties in relation to the accreditation of trainers and auditors.</v>
      </c>
      <c r="BZ100"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 automated decision-making is performed using the data.</v>
      </c>
      <c r="CA100" s="63"/>
      <c r="CB100" s="63"/>
      <c r="CC100" s="63"/>
      <c r="CD100" s="63"/>
      <c r="CE100" s="63"/>
      <c r="CF100" s="63"/>
      <c r="CG100" s="63"/>
      <c r="CH100" s="63"/>
      <c r="CI100" s="63"/>
      <c r="CJ100" s="63"/>
      <c r="CK100" s="63"/>
      <c r="CL100" s="63"/>
      <c r="CM100" s="63"/>
      <c r="CN100" s="63"/>
      <c r="CO100" s="63"/>
      <c r="CP100" s="63"/>
      <c r="CQ100" s="63"/>
      <c r="CR100" s="63"/>
      <c r="CS100" s="63"/>
      <c r="CT100" s="63"/>
      <c r="CU100" s="63"/>
      <c r="CV100" s="63"/>
      <c r="CW100" s="63"/>
      <c r="CX100" s="63"/>
      <c r="CY100" s="5"/>
      <c r="CZ100" s="26" t="s">
        <v>2009</v>
      </c>
      <c r="DA100" s="59" t="s">
        <v>1250</v>
      </c>
      <c r="DB100" s="59" t="s">
        <v>2401</v>
      </c>
      <c r="DC100" s="59" t="s">
        <v>1700</v>
      </c>
      <c r="DD100" s="59" t="s">
        <v>2187</v>
      </c>
      <c r="DE100" s="59"/>
      <c r="DH100" s="9" t="s">
        <v>2190</v>
      </c>
      <c r="DI100" s="9" t="s">
        <v>2189</v>
      </c>
      <c r="DJ100" s="9" t="s">
        <v>2191</v>
      </c>
    </row>
    <row r="101" spans="1:114" s="9" customFormat="1" ht="30" hidden="1" customHeight="1">
      <c r="A101" s="58" t="s">
        <v>220</v>
      </c>
      <c r="B101" s="58" t="s">
        <v>110</v>
      </c>
      <c r="C101" s="59" t="s">
        <v>221</v>
      </c>
      <c r="D101" s="59" t="s">
        <v>222</v>
      </c>
      <c r="E101" s="59" t="s">
        <v>223</v>
      </c>
      <c r="F101" s="59"/>
      <c r="G101" s="59" t="s">
        <v>224</v>
      </c>
      <c r="H101" s="59" t="s">
        <v>225</v>
      </c>
      <c r="I101" s="59" t="s">
        <v>226</v>
      </c>
      <c r="J101" s="59" t="s">
        <v>227</v>
      </c>
      <c r="K101" s="59" t="s">
        <v>228</v>
      </c>
      <c r="L101" s="59" t="s">
        <v>154</v>
      </c>
      <c r="M101" s="59"/>
      <c r="N101" s="59" t="s">
        <v>229</v>
      </c>
      <c r="O101" s="59" t="s">
        <v>225</v>
      </c>
      <c r="P101" s="59" t="s">
        <v>111</v>
      </c>
      <c r="Q101" s="59" t="s">
        <v>225</v>
      </c>
      <c r="R101" s="59" t="s">
        <v>225</v>
      </c>
      <c r="S101" s="59"/>
      <c r="T101" s="59"/>
      <c r="U101" s="59"/>
      <c r="V101" s="59"/>
      <c r="W101" s="59"/>
      <c r="X101" s="59"/>
      <c r="Y101" s="59"/>
      <c r="Z101" s="59"/>
      <c r="AA101" s="59"/>
      <c r="AB101" s="59"/>
      <c r="AC101" s="59" t="s">
        <v>225</v>
      </c>
      <c r="AD101" s="59"/>
      <c r="AE101" s="59"/>
      <c r="AF101" s="59" t="str">
        <f>VLOOKUP(Table18911[[#This Row],[Information Asset Reference Number16]],livesite,1,FALSE)</f>
        <v>IAR0000088</v>
      </c>
      <c r="AG101" s="59" t="str">
        <f>MID(Table18911[[#This Row],[CLICK HERE TO GO TO FINAL CONTENT FOR CHECKING / EDITING]],14,FIND(".",Table18911[[#This Row],[CLICK HERE TO GO TO FINAL CONTENT FOR CHECKING / EDITING]])-14)</f>
        <v>Single Sign On</v>
      </c>
      <c r="AH101" s="59" t="str">
        <f>LEFT(Table18911[[#This Row],[CLICK HERE TO GO TO FINAL CONTENT FOR CHECKING / EDITING]],10)</f>
        <v>IAR0000088</v>
      </c>
      <c r="AI101" s="59" t="str">
        <f>VLOOKUP(Table18911[[#This Row],[Information Asset Reference Number]],ia,1,FALSE)</f>
        <v>IAR0000088</v>
      </c>
      <c r="AJ101" s="59">
        <f>VLOOKUP(Table18911[[#This Row],[Information Asset Reference Number]],ia,7,FALSE)</f>
        <v>39661</v>
      </c>
      <c r="AK101" s="59" t="str">
        <f>VLOOKUP(Table18911[[#This Row],[Information Asset Reference Number]],ia,10,FALSE)</f>
        <v>IT Dev - IT Development General P0424/18</v>
      </c>
      <c r="AL101" s="59" t="str">
        <f>VLOOKUP(Table18911[[#This Row],[Information Asset Reference Number]],ia,11,FALSE)</f>
        <v>David Bryant ( DABR7 )</v>
      </c>
      <c r="AM101" s="59"/>
      <c r="AN101" s="59" t="b">
        <f>ISERROR(FIND("Direction",Table18911[[#This Row],[Legal basis for the processing]]))</f>
        <v>1</v>
      </c>
      <c r="AO101" s="59" t="b">
        <f>ISERROR(FIND("Act",Table18911[[#This Row],[Legal basis for the processing]]))</f>
        <v>0</v>
      </c>
      <c r="AP101" s="59" t="b">
        <f>ISERROR(FIND("Article",Table18911[[#This Row],[Legal basis for the processing]]))</f>
        <v>0</v>
      </c>
      <c r="AQ101" s="59"/>
      <c r="AR101"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01"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01"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01"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01"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01"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01"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101"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01" s="59">
        <f>COUNTIF(Table18911[[#This Row],[Right to be informed]:[profiling]],"FALSE")</f>
        <v>3</v>
      </c>
      <c r="BA101"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01" s="59"/>
      <c r="BC101" s="59"/>
      <c r="BD101" s="59" t="str">
        <f>Table18911[[#This Row],[Information Asset Title]]</f>
        <v>Single Sign On</v>
      </c>
      <c r="BE101" s="59" t="s">
        <v>231</v>
      </c>
      <c r="BF101"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101" s="59" t="str">
        <f>IF(Table18911[[#This Row],[Purpose for the processing]]="",Table18911[[#This Row],[Purpose for the processing3]],Table18911[[#This Row],[Purpose for the processing]])</f>
        <v>To provide common authentication to some of NHS Digital’s external facing systems in the DIS estate. User details (name, email address) used to identify user.</v>
      </c>
      <c r="BH101" s="59" t="str">
        <f>IF(Table18911[[#This Row],[Legal basis for the processing]]="",Table18911[[#This Row],[Legal basis for the processing4]],Table18911[[#This Row],[Legal basis for the processing]])</f>
        <v>Health and Social Care Act (2012) – Schedule 18, part 10 (1)Processing is necessary for the performance of a task carried out in the public interest or in the exercise of official authority vested in the controller (GDPR Article 6(1)(e))</v>
      </c>
      <c r="BI101" s="59"/>
      <c r="BJ101" s="59">
        <f>IF(Table18911[[#This Row],[Categories of personal data being processed]]="",Table18911[[#This Row],[Categories of personal data being processed5]],Table18911[[#This Row],[Categories of personal data being processed]])</f>
        <v>0</v>
      </c>
      <c r="BK101" s="59"/>
      <c r="BL101"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101" s="59"/>
      <c r="BN101" s="59" t="str">
        <f>IF(Table18911[[#This Row],[Recipients or categories of recipients of the personal data.]]="",Table18911[[#This Row],[Recipients or categories of recipients of the personal data.6]],Table18911[[#This Row],[Recipients or categories of recipients of the personal data.]])</f>
        <v>Personal data is shared/disclosed as follows:User name is displayed in systems that authenticate with SSO, user actions are audited.</v>
      </c>
      <c r="BO101"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When there is no longer an operational need to use SSO, a decision will be made as to whether we need to be hold the data for longer or whether we can securely delete it.    </v>
      </c>
      <c r="BP101" s="63" t="b">
        <f>Table18911[[#This Row],[Right to be informed]]</f>
        <v>1</v>
      </c>
      <c r="BQ101" s="63" t="b">
        <f>Table18911[[#This Row],[Right of access]]</f>
        <v>1</v>
      </c>
      <c r="BR101" s="63" t="b">
        <f>Table18911[[#This Row],[Right to rectification]]</f>
        <v>1</v>
      </c>
      <c r="BS101" s="63" t="b">
        <f>Table18911[[#This Row],[Right to erasure]]</f>
        <v>0</v>
      </c>
      <c r="BT101" s="63" t="b">
        <f>Table18911[[#This Row],[Right to restrict processing]]</f>
        <v>1</v>
      </c>
      <c r="BU101" s="63" t="b">
        <f>Table18911[[#This Row],[Right to data portability]]</f>
        <v>0</v>
      </c>
      <c r="BV101" s="63" t="b">
        <f>Table18911[[#This Row],[Right to object]]</f>
        <v>1</v>
      </c>
      <c r="BW101" s="59" t="b">
        <f>Table18911[[#This Row],[profiling]]</f>
        <v>0</v>
      </c>
      <c r="BX101"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101" s="59">
        <f>IF(Table18911[[#This Row],[The source of the personal data.]]="",Table18911[[#This Row],[The source of the personal data.12]],Table18911[[#This Row],[The source of the personal data.]])</f>
        <v>0</v>
      </c>
      <c r="BZ101"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01" s="63"/>
      <c r="CB101" s="63"/>
      <c r="CC101" s="63"/>
      <c r="CD101" s="63"/>
      <c r="CE101" s="63"/>
      <c r="CF101" s="63"/>
      <c r="CG101" s="63"/>
      <c r="CH101" s="63"/>
      <c r="CI101" s="63"/>
      <c r="CJ101" s="63"/>
      <c r="CK101" s="63"/>
      <c r="CL101" s="63"/>
      <c r="CM101" s="63"/>
      <c r="CN101" s="63"/>
      <c r="CO101" s="63"/>
      <c r="CP101" s="63"/>
      <c r="CQ101" s="63"/>
      <c r="CR101" s="63"/>
      <c r="CS101" s="63"/>
      <c r="CT101" s="63"/>
      <c r="CU101" s="63"/>
      <c r="CV101" s="63"/>
      <c r="CW101" s="63"/>
      <c r="CX101" s="63"/>
      <c r="CY101" s="5"/>
      <c r="CZ101" s="26" t="s">
        <v>2009</v>
      </c>
      <c r="DA101" s="59" t="s">
        <v>231</v>
      </c>
      <c r="DB101" s="59" t="s">
        <v>230</v>
      </c>
      <c r="DC101" s="59" t="s">
        <v>221</v>
      </c>
      <c r="DD101" s="59" t="s">
        <v>222</v>
      </c>
      <c r="DE101" s="59" t="s">
        <v>223</v>
      </c>
      <c r="DH101" s="9" t="s">
        <v>225</v>
      </c>
      <c r="DI101" s="9" t="s">
        <v>224</v>
      </c>
      <c r="DJ101" s="9" t="s">
        <v>226</v>
      </c>
    </row>
    <row r="102" spans="1:114" s="9" customFormat="1" ht="30" hidden="1" customHeight="1">
      <c r="A102" s="58" t="s">
        <v>2402</v>
      </c>
      <c r="B102" s="58" t="s">
        <v>110</v>
      </c>
      <c r="C102" s="59"/>
      <c r="D102" s="59"/>
      <c r="E102" s="59"/>
      <c r="F102" s="59"/>
      <c r="G102" s="59"/>
      <c r="H102" s="59"/>
      <c r="I102" s="59"/>
      <c r="J102" s="59"/>
      <c r="K102" s="59"/>
      <c r="L102" s="59"/>
      <c r="M102" s="59"/>
      <c r="N102" s="59"/>
      <c r="O102" s="59"/>
      <c r="P102" s="59" t="s">
        <v>111</v>
      </c>
      <c r="Q102" s="59" t="s">
        <v>243</v>
      </c>
      <c r="R102" s="59" t="s">
        <v>1704</v>
      </c>
      <c r="S102" s="59" t="s">
        <v>2087</v>
      </c>
      <c r="T102" s="59" t="s">
        <v>2088</v>
      </c>
      <c r="U102" s="59" t="s">
        <v>2089</v>
      </c>
      <c r="V102" s="59" t="s">
        <v>2090</v>
      </c>
      <c r="W102" s="59" t="s">
        <v>2091</v>
      </c>
      <c r="X102" s="59" t="s">
        <v>2092</v>
      </c>
      <c r="Y102" s="59" t="s">
        <v>251</v>
      </c>
      <c r="Z102" s="59" t="s">
        <v>2093</v>
      </c>
      <c r="AA102" s="59" t="s">
        <v>2094</v>
      </c>
      <c r="AB102" s="59"/>
      <c r="AC102" s="59" t="s">
        <v>254</v>
      </c>
      <c r="AD102" s="59"/>
      <c r="AE102" s="59"/>
      <c r="AF102" s="26" t="str">
        <f>VLOOKUP(Table18911[[#This Row],[Information Asset Reference Number16]],livesite,1,FALSE)</f>
        <v>IAR0000089</v>
      </c>
      <c r="AG102" s="59" t="str">
        <f>MID(Table18911[[#This Row],[CLICK HERE TO GO TO FINAL CONTENT FOR CHECKING / EDITING]],14,FIND(".",Table18911[[#This Row],[CLICK HERE TO GO TO FINAL CONTENT FOR CHECKING / EDITING]])-14)</f>
        <v>Mental Health Services Data Set</v>
      </c>
      <c r="AH102" s="59" t="str">
        <f>LEFT(Table18911[[#This Row],[CLICK HERE TO GO TO FINAL CONTENT FOR CHECKING / EDITING]],10)</f>
        <v>IAR0000089</v>
      </c>
      <c r="AI102" s="59" t="str">
        <f>VLOOKUP(Table18911[[#This Row],[Information Asset Reference Number]],ia,1,FALSE)</f>
        <v>IAR0000089</v>
      </c>
      <c r="AJ102" s="59">
        <f>VLOOKUP(Table18911[[#This Row],[Information Asset Reference Number]],ia,7,FALSE)</f>
        <v>42370</v>
      </c>
      <c r="AK102" s="59" t="str">
        <f>VLOOKUP(Table18911[[#This Row],[Information Asset Reference Number]],ia,10,FALSE)</f>
        <v>Mental Health Services Data Set P0283/02</v>
      </c>
      <c r="AL102" s="59" t="str">
        <f>VLOOKUP(Table18911[[#This Row],[Information Asset Reference Number]],ia,11,FALSE)</f>
        <v>Kate Croft ( KACR3 )</v>
      </c>
      <c r="AM102" s="59"/>
      <c r="AN102" s="59" t="b">
        <f>ISERROR(FIND("Direction",Table18911[[#This Row],[Legal basis for the processing]]))</f>
        <v>1</v>
      </c>
      <c r="AO102" s="59" t="b">
        <f>ISERROR(FIND("Act",Table18911[[#This Row],[Legal basis for the processing]]))</f>
        <v>1</v>
      </c>
      <c r="AP102" s="59" t="b">
        <f>ISERROR(FIND("Article",Table18911[[#This Row],[Legal basis for the processing]]))</f>
        <v>1</v>
      </c>
      <c r="AQ102" s="59"/>
      <c r="AR102"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02"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02"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02"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02"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02"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02"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02"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02" s="59">
        <f>COUNTIF(Table18911[[#This Row],[Right to be informed]:[profiling]],"FALSE")</f>
        <v>4</v>
      </c>
      <c r="BA102"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102" s="59"/>
      <c r="BC102" s="59"/>
      <c r="BD102" s="59" t="str">
        <f>Table18911[[#This Row],[Information Asset Title]]</f>
        <v>Mental Health Services Data Set</v>
      </c>
      <c r="BE102" s="59" t="s">
        <v>1253</v>
      </c>
      <c r="BF102"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 1, Trevelyan Square, Boar Lane, Leeds LS1 6AE0300 303 5678enquiries@nhsdigital.nhs.ukNHS Digital’s Data Protection Officer is Catherine NICholson who is responsible for ensuring that compliance with data protection legislation and acts as the first point of contact on data protection issues. NHS Digital’s Data Protection Officer can be contacted via enquiries@nhsdigital.nhs.uk.(To be appended to https://digital.nhs.uk/data-and-information/data-collections-and-data-sets/data-sets/mental-health-services-data-set)</v>
      </c>
      <c r="BG102" s="59" t="str">
        <f>IF(Table18911[[#This Row],[Purpose for the processing]]="",Table18911[[#This Row],[Purpose for the processing3]],Table18911[[#This Row],[Purpose for the processing]])</f>
        <v>Processing is necessary for archiving purposes in the public interest, or scientific and historical research purposes or statistical purposes in accordance with Article 89(1)Processing is necessary for the purposes of preventative or occupational medicine, for assessing the working capacity of the employee, medical diagnosis, the provision of health or social care or treatment or management of health or social care systems and services on the basis of Union or Member State law or a contract with a health professional.MHSDS supports a variety of secondary use functions such as:commissioningclinical auditresearchservice planninginspection and regulationmonitoring government policies and legislationlocal and national performance management and benchmarkingnational reporting and analysisThe MHSDS is the data source used for the implementation of Mental Health Currencies and Payment (formerly PbR). As such, the Mental Health Care Clusters, and Mental Health Clustering Tool are implemented through the MHSDS. MHSDS is also planned to be the future source of the Learning Disabilities payment system once requirements are determined.MHSDS statistics are for anyone wanting a comprehensive national picture of the use of specialist mental health, learning disabilities or autism spectrum disorder services in England, including:policy makerscommissionersmental health service usersmembers of the public (https://digital.nhs.uk/data-and-information/data-collections-and-data-sets/data-sets/mental-health-services-data-set)</v>
      </c>
      <c r="BH102" s="59" t="str">
        <f>IF(Table18911[[#This Row],[Legal basis for the processing]]="",Table18911[[#This Row],[Legal basis for the processing4]],Table18911[[#This Row],[Legal basis for the processing]])</f>
        <v>The data collection is the subject of Directions under section 254 of the Health and Social Care Act 2012, from NHSE to NHS Digital: https://www.gov.uk/government/uploads/system/uploads/attachment_data/file/455853/Mental_Health_Services.pdf which will be reviewed prior to publication of the MHSDS v4.0 ISN.NHS Digital have issued a section 259 Date Provision Notice (DPN) under the Act, to notify providers of the requirement to supply data. This is currently published on the NHS Digital Data provision notices web page: https://digital.nhs.uk/about-nhs-digital/corporate-information-and-documents/directions-and-data-provision-notices/data-provision-notices-dpns The DPN will be reviewed as part of this v4.0 proposal and re-issued if necessary.The MHSDS v4.0 information standard will be published as authorised by Section 250 of the Health and Social Care Act 2012 and with due regard for implementation guidance resources.(https://digital.nhs.uk/about-nhs-digital/corporate-information-and-documents/directions-and-data-provision-notices/nhs-england-directions/establishment-of-information-systems-for-nhs-services-mental-health-services-directions-2015Currently unclear what the legal basis is for ‘processing’ as opposed to collection. Under investigation.Directions will be reviewed as part of development and implementation of MHSDS v4.0.)</v>
      </c>
      <c r="BI102" s="59"/>
      <c r="BJ102" s="59" t="str">
        <f>IF(Table18911[[#This Row],[Categories of personal data being processed]]="",Table18911[[#This Row],[Categories of personal data being processed5]],Table18911[[#This Row],[Categories of personal data being processed]])</f>
        <v>Mental health data about about patients.(https://digital.nhs.uk/data-and-information/data-collections-and-data-sets/data-sets/mental-health-services-data-set)</v>
      </c>
      <c r="BK102" s="59"/>
      <c r="BL102"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There is no transfer of data to third countries(To be appended to https://digital.nhs.uk/data-and-information/data-collections-and-data-sets/data-sets/mental-health-services-data-set)</v>
      </c>
      <c r="BM102" s="59" t="s">
        <v>139</v>
      </c>
      <c r="BN102" s="59" t="str">
        <f>IF(Table18911[[#This Row],[Recipients or categories of recipients of the personal data.]]="",Table18911[[#This Row],[Recipients or categories of recipients of the personal data.6]],Table18911[[#This Row],[Recipients or categories of recipients of the personal data.]])</f>
        <v>Data is shared with government health organisations: NHS England, Public Health England, DSCROs, and CCGs. Data can potentially be shared with any individual or organisation that requests it, assuming compliance with appropriate information governance checks via the DARS process.(To be appended to https://digital.nhs.uk/data-and-information/data-collections-and-data-sets/data-sets/mental-health-services-data-set)</v>
      </c>
      <c r="BO102"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Personal data is stored in line with NHS Digitals corporate retention categories. For MHSDS, retained data will be reviewed on a 20 yearly basis.(To be appended to https://digital.nhs.uk/data-and-information/data-collections-and-data-sets/data-sets/mental-health-services-data-set)</v>
      </c>
      <c r="BP102" s="63" t="b">
        <f>Table18911[[#This Row],[Right to be informed]]</f>
        <v>1</v>
      </c>
      <c r="BQ102" s="63" t="b">
        <f>Table18911[[#This Row],[Right of access]]</f>
        <v>1</v>
      </c>
      <c r="BR102" s="63" t="b">
        <f>Table18911[[#This Row],[Right to rectification]]</f>
        <v>1</v>
      </c>
      <c r="BS102" s="63" t="b">
        <f>Table18911[[#This Row],[Right to erasure]]</f>
        <v>0</v>
      </c>
      <c r="BT102" s="63" t="b">
        <f>Table18911[[#This Row],[Right to restrict processing]]</f>
        <v>1</v>
      </c>
      <c r="BU102" s="63" t="b">
        <f>Table18911[[#This Row],[Right to data portability]]</f>
        <v>0</v>
      </c>
      <c r="BV102" s="63" t="b">
        <f>Table18911[[#This Row],[Right to object]]</f>
        <v>0</v>
      </c>
      <c r="BW102" s="59" t="b">
        <f>Table18911[[#This Row],[profiling]]</f>
        <v>0</v>
      </c>
      <c r="BX102"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N/A as not collected and processed under consent. Further information on the patient’s right to opt out of further dissemination of their data can be found at: https://digital.nhs.uk/about-nhs-digital/our-work/keeping-patient-data-safe/how-we-look-after-your-health-and-care-information/your-choices-on-information-about-you </v>
      </c>
      <c r="BY102" s="59" t="str">
        <f>IF(Table18911[[#This Row],[The source of the personal data.]]="",Table18911[[#This Row],[The source of the personal data.12]],Table18911[[#This Row],[The source of the personal data.]])</f>
        <v>Data is collected from range of service providers and organisations that provide specialist secondary mental health and/or learning disabilities and/or autism spectrum disorder services (irrespective of funding arrangements) including:NHS Mental Health TrustsNHS Learning Disabilities TrustsNHS Acute TrustsNHS Care Trusts1Independent sector providers offering a service model that includes NHS funded patients1Any qualified provider offering specialist secondary mental health, learning disabilities or autism spectrum disorder servicesCommunity services offering secondary care to children(To be appended to https://digital.nhs.uk/data-and-information/data-collections-and-data-sets/data-sets/mental-health-services-data-set)</v>
      </c>
      <c r="BZ102"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02" s="63"/>
      <c r="CB102" s="63"/>
      <c r="CC102" s="63"/>
      <c r="CD102" s="63"/>
      <c r="CE102" s="63"/>
      <c r="CF102" s="63"/>
      <c r="CG102" s="63"/>
      <c r="CH102" s="63"/>
      <c r="CI102" s="63"/>
      <c r="CJ102" s="63"/>
      <c r="CK102" s="63"/>
      <c r="CL102" s="63"/>
      <c r="CM102" s="63"/>
      <c r="CN102" s="63"/>
      <c r="CO102" s="63"/>
      <c r="CP102" s="63"/>
      <c r="CQ102" s="63"/>
      <c r="CR102" s="63"/>
      <c r="CS102" s="63"/>
      <c r="CT102" s="63"/>
      <c r="CU102" s="63"/>
      <c r="CV102" s="63"/>
      <c r="CW102" s="63"/>
      <c r="CX102" s="63"/>
      <c r="CY102" s="5"/>
      <c r="CZ102" s="26" t="s">
        <v>2009</v>
      </c>
      <c r="DA102" s="59" t="s">
        <v>1253</v>
      </c>
      <c r="DB102" s="59" t="s">
        <v>2403</v>
      </c>
      <c r="DC102" s="59" t="s">
        <v>243</v>
      </c>
      <c r="DD102" s="59" t="s">
        <v>1704</v>
      </c>
      <c r="DE102" s="59" t="s">
        <v>2087</v>
      </c>
      <c r="DG102" s="9" t="s">
        <v>2088</v>
      </c>
      <c r="DH102" s="9" t="s">
        <v>2090</v>
      </c>
      <c r="DI102" s="9" t="s">
        <v>2089</v>
      </c>
      <c r="DJ102" s="9" t="s">
        <v>2091</v>
      </c>
    </row>
    <row r="103" spans="1:114" s="9" customFormat="1" ht="30" hidden="1" customHeight="1">
      <c r="A103" s="69" t="s">
        <v>2404</v>
      </c>
      <c r="B103" s="58" t="s">
        <v>110</v>
      </c>
      <c r="C103" s="59"/>
      <c r="D103" s="59"/>
      <c r="E103" s="59"/>
      <c r="F103" s="59"/>
      <c r="G103" s="59"/>
      <c r="H103" s="59"/>
      <c r="I103" s="59"/>
      <c r="J103" s="59"/>
      <c r="K103" s="59"/>
      <c r="L103" s="59"/>
      <c r="M103" s="59"/>
      <c r="N103" s="59"/>
      <c r="O103" s="59"/>
      <c r="P103" s="59" t="s">
        <v>111</v>
      </c>
      <c r="Q103" s="59" t="s">
        <v>268</v>
      </c>
      <c r="R103" s="59" t="s">
        <v>1706</v>
      </c>
      <c r="S103" s="59" t="s">
        <v>2405</v>
      </c>
      <c r="T103" s="59" t="s">
        <v>2406</v>
      </c>
      <c r="U103" s="59" t="s">
        <v>2407</v>
      </c>
      <c r="V103" s="59" t="s">
        <v>254</v>
      </c>
      <c r="W103" s="59" t="s">
        <v>2408</v>
      </c>
      <c r="X103" s="59" t="s">
        <v>2409</v>
      </c>
      <c r="Y103" s="59" t="s">
        <v>254</v>
      </c>
      <c r="Z103" s="59" t="s">
        <v>2253</v>
      </c>
      <c r="AA103" s="59" t="s">
        <v>2410</v>
      </c>
      <c r="AB103" s="59"/>
      <c r="AC103" s="59" t="s">
        <v>254</v>
      </c>
      <c r="AD103" s="59"/>
      <c r="AE103" s="59"/>
      <c r="AF103" s="26" t="str">
        <f>VLOOKUP(Table18911[[#This Row],[Information Asset Reference Number16]],livesite,1,FALSE)</f>
        <v>IAR0000090</v>
      </c>
      <c r="AG103" s="59" t="str">
        <f>MID(Table18911[[#This Row],[CLICK HERE TO GO TO FINAL CONTENT FOR CHECKING / EDITING]],14,FIND(".",Table18911[[#This Row],[CLICK HERE TO GO TO FINAL CONTENT FOR CHECKING / EDITING]])-14)</f>
        <v xml:space="preserve">suring Transformation Data Set  </v>
      </c>
      <c r="AH103" s="59" t="str">
        <f>LEFT(Table18911[[#This Row],[CLICK HERE TO GO TO FINAL CONTENT FOR CHECKING / EDITING]],10)</f>
        <v>IAR0000090</v>
      </c>
      <c r="AI103" s="59" t="str">
        <f>VLOOKUP(Table18911[[#This Row],[Information Asset Reference Number]],ia,1,FALSE)</f>
        <v>IAR0000090</v>
      </c>
      <c r="AJ103" s="59">
        <f>VLOOKUP(Table18911[[#This Row],[Information Asset Reference Number]],ia,7,FALSE)</f>
        <v>42036</v>
      </c>
      <c r="AK103" s="59" t="str">
        <f>VLOOKUP(Table18911[[#This Row],[Information Asset Reference Number]],ia,10,FALSE)</f>
        <v>LD Assuring Transformation P0283/20</v>
      </c>
      <c r="AL103" s="59" t="str">
        <f>VLOOKUP(Table18911[[#This Row],[Information Asset Reference Number]],ia,11,FALSE)</f>
        <v>Kate Croft ( KACR3 )</v>
      </c>
      <c r="AM103" s="59"/>
      <c r="AN103" s="59" t="b">
        <f>ISERROR(FIND("Direction",Table18911[[#This Row],[Legal basis for the processing]]))</f>
        <v>1</v>
      </c>
      <c r="AO103" s="59" t="b">
        <f>ISERROR(FIND("Act",Table18911[[#This Row],[Legal basis for the processing]]))</f>
        <v>1</v>
      </c>
      <c r="AP103" s="59" t="b">
        <f>ISERROR(FIND("Article",Table18911[[#This Row],[Legal basis for the processing]]))</f>
        <v>1</v>
      </c>
      <c r="AQ103" s="59"/>
      <c r="AR103"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03"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03"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03"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03"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03"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03"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03"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03" s="59">
        <f>COUNTIF(Table18911[[#This Row],[Right to be informed]:[profiling]],"FALSE")</f>
        <v>4</v>
      </c>
      <c r="BA103"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103" s="59"/>
      <c r="BC103" s="59"/>
      <c r="BD103" s="59" t="str">
        <f>Table18911[[#This Row],[Information Asset Title]]</f>
        <v xml:space="preserve">suring Transformation Data Set  </v>
      </c>
      <c r="BE103" s="59" t="s">
        <v>1258</v>
      </c>
      <c r="BF103"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 http://content.digital.nhs.uk/article/6807/How-information-is-usedCatherine Nicholson, NHS DIgital1 Trevelyan Square, Boar Lane, Leeds, LS1 6AE</v>
      </c>
      <c r="BG103" s="59" t="str">
        <f>IF(Table18911[[#This Row],[Purpose for the processing]]="",Table18911[[#This Row],[Purpose for the processing3]],Table18911[[#This Row],[Purpose for the processing]])</f>
        <v>Data is collected about inpatients with learning disabilities and/or autistic spectrum disorder whose care is commissioned in England. The scope includes patients with ‘a bed’ designated for the treatment or care of people with a learning disability or those with ‘a bed’ designated for mental illness treatment. It supports the NHS England Transforming Care Programme.</v>
      </c>
      <c r="BH103" s="59" t="str">
        <f>IF(Table18911[[#This Row],[Legal basis for the processing]]="",Table18911[[#This Row],[Legal basis for the processing4]],Table18911[[#This Row],[Legal basis for the processing]])</f>
        <v>https://digital.nhs.uk/keeping-patient-data-safe/how-we-look-after-your-health-and-care-information/legal-rights-to-collect-informationThe Direction provides us with the legal basishttps://digital.nhs.uk/about-nhs-digital/corporate-information-and-documents/directions-and-data-provision-notices/nhs-england-directions/establishment-of-information-systems-for-nhs-services-assuring-transformation-data-collection-directions-2015</v>
      </c>
      <c r="BI103" s="59"/>
      <c r="BJ103" s="59" t="str">
        <f>IF(Table18911[[#This Row],[Categories of personal data being processed]]="",Table18911[[#This Row],[Categories of personal data being processed5]],Table18911[[#This Row],[Categories of personal data being processed]])</f>
        <v>Mental health data about about patients. Special Catagories of Perosnal Data. http://webarchive.nationalarchives.gov.uk/20180307181849/http://content.digital.nhs.uk/assuringtransformation</v>
      </c>
      <c r="BK103" s="59"/>
      <c r="BL103"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103" s="59" t="s">
        <v>139</v>
      </c>
      <c r="BN103" s="59" t="str">
        <f>IF(Table18911[[#This Row],[Recipients or categories of recipients of the personal data.]]="",Table18911[[#This Row],[Recipients or categories of recipients of the personal data.6]],Table18911[[#This Row],[Recipients or categories of recipients of the personal data.]])</f>
        <v xml:space="preserve">A coperhensive list of Recipients is containe don NSH Digtial Data Release register. https://digital.nhs.uk/data-access-request-service/register-of-approved-data-releases </v>
      </c>
      <c r="BO103"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Data retained to enable longer term time series analyses. Personal data is stored in line with NHS Digitals corporate retention categories.  Will be reviewed after 8 years, and will then be reviewed annually.</v>
      </c>
      <c r="BP103" s="63" t="b">
        <f>Table18911[[#This Row],[Right to be informed]]</f>
        <v>1</v>
      </c>
      <c r="BQ103" s="63" t="b">
        <f>Table18911[[#This Row],[Right of access]]</f>
        <v>1</v>
      </c>
      <c r="BR103" s="63" t="b">
        <f>Table18911[[#This Row],[Right to rectification]]</f>
        <v>1</v>
      </c>
      <c r="BS103" s="63" t="b">
        <f>Table18911[[#This Row],[Right to erasure]]</f>
        <v>0</v>
      </c>
      <c r="BT103" s="63" t="b">
        <f>Table18911[[#This Row],[Right to restrict processing]]</f>
        <v>1</v>
      </c>
      <c r="BU103" s="63" t="b">
        <f>Table18911[[#This Row],[Right to data portability]]</f>
        <v>0</v>
      </c>
      <c r="BV103" s="63" t="b">
        <f>Table18911[[#This Row],[Right to object]]</f>
        <v>0</v>
      </c>
      <c r="BW103" s="59" t="b">
        <f>Table18911[[#This Row],[profiling]]</f>
        <v>0</v>
      </c>
      <c r="BX103"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103" s="59" t="str">
        <f>IF(Table18911[[#This Row],[The source of the personal data.]]="",Table18911[[#This Row],[The source of the personal data.12]],Table18911[[#This Row],[The source of the personal data.]])</f>
        <v>Clinical Commissioning GroupsNHS England Regional Teams</v>
      </c>
      <c r="BZ103"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03" s="63"/>
      <c r="CB103" s="63"/>
      <c r="CC103" s="63"/>
      <c r="CD103" s="63"/>
      <c r="CE103" s="63"/>
      <c r="CF103" s="63"/>
      <c r="CG103" s="63"/>
      <c r="CH103" s="63"/>
      <c r="CI103" s="63"/>
      <c r="CJ103" s="63"/>
      <c r="CK103" s="63"/>
      <c r="CL103" s="63"/>
      <c r="CM103" s="63"/>
      <c r="CN103" s="63"/>
      <c r="CO103" s="63"/>
      <c r="CP103" s="63"/>
      <c r="CQ103" s="63"/>
      <c r="CR103" s="63"/>
      <c r="CS103" s="63"/>
      <c r="CT103" s="63"/>
      <c r="CU103" s="63"/>
      <c r="CV103" s="63"/>
      <c r="CW103" s="63"/>
      <c r="CX103" s="63"/>
      <c r="CY103" s="5"/>
      <c r="CZ103" s="26" t="s">
        <v>2009</v>
      </c>
      <c r="DA103" s="59" t="s">
        <v>1258</v>
      </c>
      <c r="DB103" s="59" t="s">
        <v>2411</v>
      </c>
      <c r="DC103" s="59" t="s">
        <v>268</v>
      </c>
      <c r="DD103" s="59" t="s">
        <v>1706</v>
      </c>
      <c r="DE103" s="59" t="s">
        <v>2405</v>
      </c>
      <c r="DG103" s="9" t="s">
        <v>2406</v>
      </c>
      <c r="DH103" s="9" t="s">
        <v>254</v>
      </c>
      <c r="DI103" s="9" t="s">
        <v>2407</v>
      </c>
      <c r="DJ103" s="9" t="s">
        <v>2408</v>
      </c>
    </row>
    <row r="104" spans="1:114" s="9" customFormat="1" ht="30" hidden="1" customHeight="1">
      <c r="A104" s="69" t="s">
        <v>2412</v>
      </c>
      <c r="B104" s="58" t="s">
        <v>110</v>
      </c>
      <c r="C104" s="59"/>
      <c r="D104" s="59"/>
      <c r="E104" s="59"/>
      <c r="F104" s="59"/>
      <c r="G104" s="59"/>
      <c r="H104" s="59"/>
      <c r="I104" s="59"/>
      <c r="J104" s="59"/>
      <c r="K104" s="59"/>
      <c r="L104" s="59"/>
      <c r="M104" s="59"/>
      <c r="N104" s="59"/>
      <c r="O104" s="59"/>
      <c r="P104" s="59" t="s">
        <v>111</v>
      </c>
      <c r="Q104" s="59" t="s">
        <v>268</v>
      </c>
      <c r="R104" s="59" t="s">
        <v>2413</v>
      </c>
      <c r="S104" s="59" t="s">
        <v>2414</v>
      </c>
      <c r="T104" s="59" t="s">
        <v>2415</v>
      </c>
      <c r="U104" s="59" t="s">
        <v>272</v>
      </c>
      <c r="V104" s="59" t="s">
        <v>254</v>
      </c>
      <c r="W104" s="59" t="s">
        <v>2416</v>
      </c>
      <c r="X104" s="59" t="s">
        <v>2417</v>
      </c>
      <c r="Y104" s="59" t="s">
        <v>2418</v>
      </c>
      <c r="Z104" s="59" t="s">
        <v>2419</v>
      </c>
      <c r="AA104" s="59" t="s">
        <v>2420</v>
      </c>
      <c r="AB104" s="59"/>
      <c r="AC104" s="59" t="s">
        <v>254</v>
      </c>
      <c r="AD104" s="59"/>
      <c r="AE104" s="59"/>
      <c r="AF104" s="26" t="str">
        <f>VLOOKUP(Table18911[[#This Row],[Information Asset Reference Number16]],livesite,1,FALSE)</f>
        <v>IAR0000090</v>
      </c>
      <c r="AG104" s="59" t="str">
        <f>MID(Table18911[[#This Row],[CLICK HERE TO GO TO FINAL CONTENT FOR CHECKING / EDITING]],14,FIND(".",Table18911[[#This Row],[CLICK HERE TO GO TO FINAL CONTENT FOR CHECKING / EDITING]])-14)</f>
        <v xml:space="preserve">suring Transformation Data Set </v>
      </c>
      <c r="AH104" s="59" t="str">
        <f>LEFT(Table18911[[#This Row],[CLICK HERE TO GO TO FINAL CONTENT FOR CHECKING / EDITING]],10)</f>
        <v>IAR0000090</v>
      </c>
      <c r="AI104" s="59" t="str">
        <f>VLOOKUP(Table18911[[#This Row],[Information Asset Reference Number]],ia,1,FALSE)</f>
        <v>IAR0000090</v>
      </c>
      <c r="AJ104" s="59">
        <f>VLOOKUP(Table18911[[#This Row],[Information Asset Reference Number]],ia,7,FALSE)</f>
        <v>42036</v>
      </c>
      <c r="AK104" s="59" t="str">
        <f>VLOOKUP(Table18911[[#This Row],[Information Asset Reference Number]],ia,10,FALSE)</f>
        <v>LD Assuring Transformation P0283/20</v>
      </c>
      <c r="AL104" s="59" t="str">
        <f>VLOOKUP(Table18911[[#This Row],[Information Asset Reference Number]],ia,11,FALSE)</f>
        <v>Kate Croft ( KACR3 )</v>
      </c>
      <c r="AM104" s="59"/>
      <c r="AN104" s="59" t="b">
        <f>ISERROR(FIND("Direction",Table18911[[#This Row],[Legal basis for the processing]]))</f>
        <v>1</v>
      </c>
      <c r="AO104" s="59" t="b">
        <f>ISERROR(FIND("Act",Table18911[[#This Row],[Legal basis for the processing]]))</f>
        <v>1</v>
      </c>
      <c r="AP104" s="59" t="b">
        <f>ISERROR(FIND("Article",Table18911[[#This Row],[Legal basis for the processing]]))</f>
        <v>1</v>
      </c>
      <c r="AQ104" s="59"/>
      <c r="AR104"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04"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04"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04"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04"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04"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04"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04"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04" s="59">
        <f>COUNTIF(Table18911[[#This Row],[Right to be informed]:[profiling]],"FALSE")</f>
        <v>8</v>
      </c>
      <c r="BA104"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04" s="59"/>
      <c r="BC104" s="59"/>
      <c r="BD104" s="59" t="str">
        <f>Table18911[[#This Row],[Information Asset Title]]</f>
        <v xml:space="preserve">suring Transformation Data Set </v>
      </c>
      <c r="BE104" s="59" t="s">
        <v>1258</v>
      </c>
      <c r="BF104"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 http://content.digital.nhs.uk/article/6807/How-information-is-usedCatherine Nicholson, NHS DIgital1 Trevelyan Square, Boar Lane, Leeds, LS1 6AE</v>
      </c>
      <c r="BG104" s="59" t="str">
        <f>IF(Table18911[[#This Row],[Purpose for the processing]]="",Table18911[[#This Row],[Purpose for the processing3]],Table18911[[#This Row],[Purpose for the processing]])</f>
        <v xml:space="preserve">http://content.digital.nhs.uk/article/4963/What-we-collect </v>
      </c>
      <c r="BH104" s="59" t="str">
        <f>IF(Table18911[[#This Row],[Legal basis for the processing]]="",Table18911[[#This Row],[Legal basis for the processing4]],Table18911[[#This Row],[Legal basis for the processing]])</f>
        <v>https://digital.nhs.uk/keeping-patient-data-safe/how-we-look-after-your-health-and-care-information/legal-rights-to-collect-informationThe Direction provides us with the legal basis for collecting the data rather than processing.https://digital.nhs.uk/about-nhs-digital/corporate-information-and-documents/directions-and-data-provision-notices/nhs-england-directions/establishment-of-information-systems-for-nhs-services-assuring-transformation-data-collection-directions-2015</v>
      </c>
      <c r="BI104" s="59"/>
      <c r="BJ104" s="59" t="str">
        <f>IF(Table18911[[#This Row],[Categories of personal data being processed]]="",Table18911[[#This Row],[Categories of personal data being processed5]],Table18911[[#This Row],[Categories of personal data being processed]])</f>
        <v>AT template on AT web page:http://webarchive.nationalarchives.gov.uk/20180307181849/http://content.digital.nhs.uk/assuringtransformation</v>
      </c>
      <c r="BK104" s="59"/>
      <c r="BL104"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104" s="59" t="s">
        <v>139</v>
      </c>
      <c r="BN104" s="59" t="str">
        <f>IF(Table18911[[#This Row],[Recipients or categories of recipients of the personal data.]]="",Table18911[[#This Row],[Recipients or categories of recipients of the personal data.6]],Table18911[[#This Row],[Recipients or categories of recipients of the personal data.]])</f>
        <v>https://digital.nhs.uk/data-access-request-service/register-of-approved-data-releases</v>
      </c>
      <c r="BO104"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Data retained to enable longer term time series analyses. Will be reviewed after 8 years, and will then be reviewed annually.</v>
      </c>
      <c r="BP104" s="63" t="b">
        <f>Table18911[[#This Row],[Right to be informed]]</f>
        <v>0</v>
      </c>
      <c r="BQ104" s="63" t="b">
        <f>Table18911[[#This Row],[Right of access]]</f>
        <v>0</v>
      </c>
      <c r="BR104" s="63" t="b">
        <f>Table18911[[#This Row],[Right to rectification]]</f>
        <v>0</v>
      </c>
      <c r="BS104" s="63" t="b">
        <f>Table18911[[#This Row],[Right to erasure]]</f>
        <v>0</v>
      </c>
      <c r="BT104" s="63" t="b">
        <f>Table18911[[#This Row],[Right to restrict processing]]</f>
        <v>0</v>
      </c>
      <c r="BU104" s="63" t="b">
        <f>Table18911[[#This Row],[Right to data portability]]</f>
        <v>0</v>
      </c>
      <c r="BV104" s="63" t="b">
        <f>Table18911[[#This Row],[Right to object]]</f>
        <v>0</v>
      </c>
      <c r="BW104" s="59" t="b">
        <f>Table18911[[#This Row],[profiling]]</f>
        <v>0</v>
      </c>
      <c r="BX104"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https://digital.nhs.uk/national-data-opt-outhttps://www.england.nhs.uk/learning-disabilities/care/atd/</v>
      </c>
      <c r="BY104" s="59" t="str">
        <f>IF(Table18911[[#This Row],[The source of the personal data.]]="",Table18911[[#This Row],[The source of the personal data.12]],Table18911[[#This Row],[The source of the personal data.]])</f>
        <v>http://webarchive.nationalarchives.gov.uk/20180307181849/http://content.digital.nhs.uk/assuringtransformation</v>
      </c>
      <c r="BZ104"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04" s="63"/>
      <c r="CB104" s="63"/>
      <c r="CC104" s="63"/>
      <c r="CD104" s="63"/>
      <c r="CE104" s="63"/>
      <c r="CF104" s="63"/>
      <c r="CG104" s="63"/>
      <c r="CH104" s="63"/>
      <c r="CI104" s="63"/>
      <c r="CJ104" s="63"/>
      <c r="CK104" s="63"/>
      <c r="CL104" s="63"/>
      <c r="CM104" s="63"/>
      <c r="CN104" s="63"/>
      <c r="CO104" s="63"/>
      <c r="CP104" s="63"/>
      <c r="CQ104" s="63"/>
      <c r="CR104" s="63"/>
      <c r="CS104" s="63"/>
      <c r="CT104" s="63"/>
      <c r="CU104" s="63"/>
      <c r="CV104" s="63"/>
      <c r="CW104" s="63"/>
      <c r="CX104" s="63"/>
      <c r="CY104" s="5"/>
      <c r="CZ104" s="26" t="s">
        <v>2009</v>
      </c>
      <c r="DA104" s="59" t="s">
        <v>1258</v>
      </c>
      <c r="DB104" s="59" t="s">
        <v>2421</v>
      </c>
      <c r="DC104" s="59" t="s">
        <v>268</v>
      </c>
      <c r="DD104" s="59" t="s">
        <v>2413</v>
      </c>
      <c r="DE104" s="59" t="s">
        <v>2414</v>
      </c>
      <c r="DG104" s="9" t="s">
        <v>2415</v>
      </c>
      <c r="DH104" s="9" t="s">
        <v>254</v>
      </c>
      <c r="DI104" s="9" t="s">
        <v>272</v>
      </c>
      <c r="DJ104" s="9" t="s">
        <v>2416</v>
      </c>
    </row>
    <row r="105" spans="1:114" s="9" customFormat="1" ht="30" hidden="1" customHeight="1">
      <c r="A105" s="58" t="s">
        <v>242</v>
      </c>
      <c r="B105" s="58" t="s">
        <v>110</v>
      </c>
      <c r="C105" s="59"/>
      <c r="D105" s="59"/>
      <c r="E105" s="59"/>
      <c r="F105" s="59"/>
      <c r="G105" s="59"/>
      <c r="H105" s="59"/>
      <c r="I105" s="59"/>
      <c r="J105" s="59"/>
      <c r="K105" s="59"/>
      <c r="L105" s="59"/>
      <c r="M105" s="59"/>
      <c r="N105" s="59"/>
      <c r="O105" s="59"/>
      <c r="P105" s="59" t="s">
        <v>111</v>
      </c>
      <c r="Q105" s="59" t="s">
        <v>243</v>
      </c>
      <c r="R105" s="59" t="s">
        <v>244</v>
      </c>
      <c r="S105" s="59" t="s">
        <v>245</v>
      </c>
      <c r="T105" s="59" t="s">
        <v>246</v>
      </c>
      <c r="U105" s="59" t="s">
        <v>2422</v>
      </c>
      <c r="V105" s="59" t="s">
        <v>248</v>
      </c>
      <c r="W105" s="59" t="s">
        <v>249</v>
      </c>
      <c r="X105" s="59" t="s">
        <v>250</v>
      </c>
      <c r="Y105" s="59" t="s">
        <v>251</v>
      </c>
      <c r="Z105" s="59" t="s">
        <v>252</v>
      </c>
      <c r="AA105" s="59" t="s">
        <v>253</v>
      </c>
      <c r="AB105" s="59"/>
      <c r="AC105" s="59" t="s">
        <v>254</v>
      </c>
      <c r="AD105" s="59"/>
      <c r="AE105" s="59"/>
      <c r="AF105" s="59" t="str">
        <f>VLOOKUP(Table18911[[#This Row],[Information Asset Reference Number16]],livesite,1,FALSE)</f>
        <v>IAR0000091</v>
      </c>
      <c r="AG105" s="59" t="str">
        <f>MID(Table18911[[#This Row],[CLICK HERE TO GO TO FINAL CONTENT FOR CHECKING / EDITING]],14,FIND(".",Table18911[[#This Row],[CLICK HERE TO GO TO FINAL CONTENT FOR CHECKING / EDITING]])-14)</f>
        <v>Improving Access to Psychological Therapies</v>
      </c>
      <c r="AH105" s="59" t="str">
        <f>LEFT(Table18911[[#This Row],[CLICK HERE TO GO TO FINAL CONTENT FOR CHECKING / EDITING]],10)</f>
        <v>IAR0000091</v>
      </c>
      <c r="AI105" s="59" t="str">
        <f>VLOOKUP(Table18911[[#This Row],[Information Asset Reference Number]],ia,1,FALSE)</f>
        <v>IAR0000091</v>
      </c>
      <c r="AJ105" s="59">
        <f>VLOOKUP(Table18911[[#This Row],[Information Asset Reference Number]],ia,7,FALSE)</f>
        <v>41000</v>
      </c>
      <c r="AK105" s="59" t="str">
        <f>VLOOKUP(Table18911[[#This Row],[Information Asset Reference Number]],ia,10,FALSE)</f>
        <v>MH IAPT Data Set P0283/05</v>
      </c>
      <c r="AL105" s="59" t="str">
        <f>VLOOKUP(Table18911[[#This Row],[Information Asset Reference Number]],ia,11,FALSE)</f>
        <v>Kate Croft ( KACR3 )</v>
      </c>
      <c r="AM105" s="59"/>
      <c r="AN105" s="59" t="b">
        <f>ISERROR(FIND("Direction",Table18911[[#This Row],[Legal basis for the processing]]))</f>
        <v>1</v>
      </c>
      <c r="AO105" s="59" t="b">
        <f>ISERROR(FIND("Act",Table18911[[#This Row],[Legal basis for the processing]]))</f>
        <v>1</v>
      </c>
      <c r="AP105" s="59" t="b">
        <f>ISERROR(FIND("Article",Table18911[[#This Row],[Legal basis for the processing]]))</f>
        <v>1</v>
      </c>
      <c r="AQ105" s="59"/>
      <c r="AR105"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05"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05"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05"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05"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05"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05"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05"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05" s="59">
        <f>COUNTIF(Table18911[[#This Row],[Right to be informed]:[profiling]],"FALSE")</f>
        <v>4</v>
      </c>
      <c r="BA105"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105" s="59"/>
      <c r="BC105" s="59"/>
      <c r="BD105" s="59" t="str">
        <f>Table18911[[#This Row],[Information Asset Title]]</f>
        <v>Improving Access to Psychological Therapies</v>
      </c>
      <c r="BE105" s="59" t="s">
        <v>256</v>
      </c>
      <c r="BF105"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 1, Trevelyan Square, Boar Lane, Leeds LS1 6AE0300 303 5678enquiries@nhsdigital.nhs.ukNHS Digital’s Data Protection Officer is Catherine NICholson who is responsible for ensuring that compliance with data protection legislation and acts as the first point of contact on data protection issues. NHS Digital’s Data Protection Officer can be contacted via enquiries@nhsdigital.nhs.uk.(To be appended to https://digital.nhs.uk/data-and-information/data-collections-and-data-sets/data-sets/mental-health-services-data-set)</v>
      </c>
      <c r="BG105" s="59" t="str">
        <f>IF(Table18911[[#This Row],[Purpose for the processing]]="",Table18911[[#This Row],[Purpose for the processing3]],Table18911[[#This Row],[Purpose for the processing]])</f>
        <v>The data collection is processed and used in service reporting to improve the delivery of patient care. The IAPT Data Set Information Standard (ISB 1520) provides national definitions, allowing providers to extract from their local systems in a consistent manner which allows national and local reporting to be undertaken.The IAPT data set supports the IAPT programme which is designed to support the NHS in delivering :NICE approved evidenced-based psychological therapies for people with depression and anxiety disorders.Access to services and treatments for people experiencing depression and anxiety disorders from all communities within the local population, irrespective of age, gender, ethnicity, diagnosis, socio-economic status, sexuality, faith or disability.Increased health and wellbeing, with at least 50% of those completing treatment moving to recovery and 90% experiencing a meaningful improvement in their condition.Patient choice and high levels of satisfaction from people using services and their carers.Timely access, with people waiting no longer than locally agreed waiting time standards.Improved employment, benefit, and social inclusion status including help for people to retain employment, return to work, improve their vocational situation and participate in the activities of daily living. (Also https://digital.nhs.uk/data-and-information/data-collections-and-data-sets/data-sets/improving-access-to-psychological-therapies-data-set )</v>
      </c>
      <c r="BH105" s="59" t="str">
        <f>IF(Table18911[[#This Row],[Legal basis for the processing]]="",Table18911[[#This Row],[Legal basis for the processing4]],Table18911[[#This Row],[Legal basis for the processing]])</f>
        <v>IAPT v1.5 is the subject of Directions under section 254 of the Health and Social Care Act 2012, from NHSE to NHS Digital: Publication pending.Also currently published: Employment advisers in IAPT Direction 2017 in support of pilot flow of employment advisor data along side IAPT.https://digital.nhs.uk/about-nhs-digital/corporate-information-and-documents/directions-and-data-provision-notices/secretary-of-state-directions (- Currently unclear what the legal basis is for ‘processing’ as opposed to collection. Under investigation.- Directions will be reviewed as part of development and implementation of IAPT v2.0)</v>
      </c>
      <c r="BI105" s="59"/>
      <c r="BJ105" s="59" t="str">
        <f>IF(Table18911[[#This Row],[Categories of personal data being processed]]="",Table18911[[#This Row],[Categories of personal data being processed5]],Table18911[[#This Row],[Categories of personal data being processed]])</f>
        <v>Mental health data about about patients.(Also https://digital.nhs.uk/data-and-information/data-collections-and-data-sets/data-sets/improving-access-to-psychological-therapies-data-set)</v>
      </c>
      <c r="BK105" s="59"/>
      <c r="BL105"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There is no transfer of data to third countries(To be appended to https://digital.nhs.uk/data-and-information/data-collections-and-data-sets/data-sets/improving-access-to-psychological-therapies-data-set)</v>
      </c>
      <c r="BM105" s="59" t="s">
        <v>139</v>
      </c>
      <c r="BN105" s="59" t="str">
        <f>IF(Table18911[[#This Row],[Recipients or categories of recipients of the personal data.]]="",Table18911[[#This Row],[Recipients or categories of recipients of the personal data.6]],Table18911[[#This Row],[Recipients or categories of recipients of the personal data.]])</f>
        <v>Data is shared with government and health organisations: NHS England, Public Health England, DSCROs, CCGs and DWP. Data can potentially be shared with any individual or organisation that requests it, assuming compliance with appropriate information governance checks via the DARS process.(To be appended to https://digital.nhs.uk/data-and-information/data-collections-and-data-sets/data-sets/improving-access-to-psychological-therapies-data-set)</v>
      </c>
      <c r="BO105"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Personal data is stored in line with NHS Digitals corporate retention categories. For IAPT, retained data will be reviewed on a 3 yearly basis.(To be appended to https://digital.nhs.uk/data-and-information/data-collections-and-data-sets/data-sets/improving-access-to-psychological-therapies-data-set)</v>
      </c>
      <c r="BP105" s="63" t="b">
        <f>Table18911[[#This Row],[Right to be informed]]</f>
        <v>1</v>
      </c>
      <c r="BQ105" s="63" t="b">
        <f>Table18911[[#This Row],[Right of access]]</f>
        <v>1</v>
      </c>
      <c r="BR105" s="63" t="b">
        <f>Table18911[[#This Row],[Right to rectification]]</f>
        <v>1</v>
      </c>
      <c r="BS105" s="63" t="b">
        <f>Table18911[[#This Row],[Right to erasure]]</f>
        <v>0</v>
      </c>
      <c r="BT105" s="63" t="b">
        <f>Table18911[[#This Row],[Right to restrict processing]]</f>
        <v>1</v>
      </c>
      <c r="BU105" s="63" t="b">
        <f>Table18911[[#This Row],[Right to data portability]]</f>
        <v>0</v>
      </c>
      <c r="BV105" s="63" t="b">
        <f>Table18911[[#This Row],[Right to object]]</f>
        <v>0</v>
      </c>
      <c r="BW105" s="59" t="b">
        <f>Table18911[[#This Row],[profiling]]</f>
        <v>0</v>
      </c>
      <c r="BX105"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N/A as not collected and processed under consent. Further information on the patient’s right to opt out of further dissemination of their data can be found at: https://digital.nhs.uk/about-nhs-digital/our-work/keeping-patient-data-safe/how-we-look-after-your-health-and-care-information/your-choices-on-information-about-you </v>
      </c>
      <c r="BY105" s="59" t="str">
        <f>IF(Table18911[[#This Row],[The source of the personal data.]]="",Table18911[[#This Row],[The source of the personal data.12]],Table18911[[#This Row],[The source of the personal data.]])</f>
        <v>Data is collected from a range of organisations that provide NHS funded IAPT services including:NHS Mental Health TrustsNHS Acute TrustsNHS Care TrustsIndependent sector providers (To be appended to https://digital.nhs.uk/data-and-information/data-collections-and-data-sets/data-sets/improving-access-to-psychological-therapies-data-set)</v>
      </c>
      <c r="BZ105"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05" s="63"/>
      <c r="CB105" s="63"/>
      <c r="CC105" s="63"/>
      <c r="CD105" s="63"/>
      <c r="CE105" s="63"/>
      <c r="CF105" s="63"/>
      <c r="CG105" s="63"/>
      <c r="CH105" s="63"/>
      <c r="CI105" s="63"/>
      <c r="CJ105" s="63"/>
      <c r="CK105" s="63"/>
      <c r="CL105" s="63"/>
      <c r="CM105" s="63"/>
      <c r="CN105" s="63"/>
      <c r="CO105" s="63"/>
      <c r="CP105" s="63"/>
      <c r="CQ105" s="63"/>
      <c r="CR105" s="63"/>
      <c r="CS105" s="63"/>
      <c r="CT105" s="63"/>
      <c r="CU105" s="63"/>
      <c r="CV105" s="63"/>
      <c r="CW105" s="63"/>
      <c r="CX105" s="63"/>
      <c r="CY105" s="5"/>
      <c r="CZ105" s="26" t="s">
        <v>2009</v>
      </c>
      <c r="DA105" s="59" t="s">
        <v>256</v>
      </c>
      <c r="DB105" s="59" t="s">
        <v>255</v>
      </c>
      <c r="DC105" s="59" t="s">
        <v>243</v>
      </c>
      <c r="DD105" s="59" t="s">
        <v>244</v>
      </c>
      <c r="DE105" s="59" t="s">
        <v>245</v>
      </c>
      <c r="DG105" s="9" t="s">
        <v>246</v>
      </c>
      <c r="DH105" s="9" t="s">
        <v>248</v>
      </c>
      <c r="DI105" s="9" t="s">
        <v>2422</v>
      </c>
      <c r="DJ105" s="9" t="s">
        <v>249</v>
      </c>
    </row>
    <row r="106" spans="1:114" s="9" customFormat="1" ht="30" hidden="1" customHeight="1">
      <c r="A106" s="58" t="s">
        <v>267</v>
      </c>
      <c r="B106" s="58" t="s">
        <v>110</v>
      </c>
      <c r="C106" s="59"/>
      <c r="D106" s="59"/>
      <c r="E106" s="59"/>
      <c r="F106" s="59"/>
      <c r="G106" s="59"/>
      <c r="H106" s="59"/>
      <c r="I106" s="59"/>
      <c r="J106" s="59"/>
      <c r="K106" s="59"/>
      <c r="L106" s="59"/>
      <c r="M106" s="59"/>
      <c r="N106" s="59"/>
      <c r="O106" s="59"/>
      <c r="P106" s="59" t="s">
        <v>111</v>
      </c>
      <c r="Q106" s="59" t="s">
        <v>268</v>
      </c>
      <c r="R106" s="59" t="s">
        <v>269</v>
      </c>
      <c r="S106" s="59" t="s">
        <v>270</v>
      </c>
      <c r="T106" s="59" t="s">
        <v>271</v>
      </c>
      <c r="U106" s="59" t="s">
        <v>272</v>
      </c>
      <c r="V106" s="59" t="s">
        <v>254</v>
      </c>
      <c r="W106" s="59" t="s">
        <v>273</v>
      </c>
      <c r="X106" s="59" t="s">
        <v>274</v>
      </c>
      <c r="Y106" s="59" t="s">
        <v>275</v>
      </c>
      <c r="Z106" s="59" t="s">
        <v>276</v>
      </c>
      <c r="AA106" s="59" t="s">
        <v>277</v>
      </c>
      <c r="AB106" s="59"/>
      <c r="AC106" s="59" t="s">
        <v>254</v>
      </c>
      <c r="AD106" s="59"/>
      <c r="AE106" s="59"/>
      <c r="AF106" s="59" t="str">
        <f>VLOOKUP(Table18911[[#This Row],[Information Asset Reference Number16]],livesite,1,FALSE)</f>
        <v>IAR0000092</v>
      </c>
      <c r="AG106" s="59" t="str">
        <f>MID(Table18911[[#This Row],[CLICK HERE TO GO TO FINAL CONTENT FOR CHECKING / EDITING]],14,FIND(".",Table18911[[#This Row],[CLICK HERE TO GO TO FINAL CONTENT FOR CHECKING / EDITING]])-14)</f>
        <v xml:space="preserve"> LD Census</v>
      </c>
      <c r="AH106" s="59" t="str">
        <f>LEFT(Table18911[[#This Row],[CLICK HERE TO GO TO FINAL CONTENT FOR CHECKING / EDITING]],10)</f>
        <v>IAR0000092</v>
      </c>
      <c r="AI106" s="59" t="str">
        <f>VLOOKUP(Table18911[[#This Row],[Information Asset Reference Number]],ia,1,FALSE)</f>
        <v>IAR0000092</v>
      </c>
      <c r="AJ106" s="59">
        <f>VLOOKUP(Table18911[[#This Row],[Information Asset Reference Number]],ia,7,FALSE)</f>
        <v>41547</v>
      </c>
      <c r="AK106" s="59" t="str">
        <f>VLOOKUP(Table18911[[#This Row],[Information Asset Reference Number]],ia,10,FALSE)</f>
        <v>LD Assuring Transformation P0283/20</v>
      </c>
      <c r="AL106" s="59" t="str">
        <f>VLOOKUP(Table18911[[#This Row],[Information Asset Reference Number]],ia,11,FALSE)</f>
        <v>Kate Croft ( KACR3 )</v>
      </c>
      <c r="AM106" s="59"/>
      <c r="AN106" s="59" t="b">
        <f>ISERROR(FIND("Direction",Table18911[[#This Row],[Legal basis for the processing]]))</f>
        <v>1</v>
      </c>
      <c r="AO106" s="59" t="b">
        <f>ISERROR(FIND("Act",Table18911[[#This Row],[Legal basis for the processing]]))</f>
        <v>1</v>
      </c>
      <c r="AP106" s="59" t="b">
        <f>ISERROR(FIND("Article",Table18911[[#This Row],[Legal basis for the processing]]))</f>
        <v>1</v>
      </c>
      <c r="AQ106" s="59"/>
      <c r="AR106"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06"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06"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06"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06"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06"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06"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06"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06" s="59">
        <f>COUNTIF(Table18911[[#This Row],[Right to be informed]:[profiling]],"FALSE")</f>
        <v>8</v>
      </c>
      <c r="BA106"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06" s="59"/>
      <c r="BC106" s="59"/>
      <c r="BD106" s="59" t="str">
        <f>Table18911[[#This Row],[Information Asset Title]]</f>
        <v xml:space="preserve"> LD Census</v>
      </c>
      <c r="BE106" s="59" t="s">
        <v>279</v>
      </c>
      <c r="BF106"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 http://content.digital.nhs.uk/article/6807/How-information-is-usedCatherine Nicholson, NHS DIgital1 Trevelyan Square, Boar Lane, Leeds, LS1 6AE</v>
      </c>
      <c r="BG106" s="59" t="str">
        <f>IF(Table18911[[#This Row],[Purpose for the processing]]="",Table18911[[#This Row],[Purpose for the processing3]],Table18911[[#This Row],[Purpose for the processing]])</f>
        <v>http://content.digital.nhs.uk/article/4963/What-we-collect To support the Department of Health in meeting the recommendations of Transforming Care: A national response to Winterbourne View Hospital and the Concordat: Programme of Action, by delivering an audit of learning disability services for people with challenging behaviour to take a snapshot of provision, numbers of out of area placements and lengths of stay.</v>
      </c>
      <c r="BH106" s="59" t="str">
        <f>IF(Table18911[[#This Row],[Legal basis for the processing]]="",Table18911[[#This Row],[Legal basis for the processing4]],Table18911[[#This Row],[Legal basis for the processing]])</f>
        <v xml:space="preserve">Sections 254(1) and (6), 262(3) and (7), 274(2) and 304(9) and (10) of the Health and Social Care Act 2012 and Regulation 32 of the National Institute for Health and Social Care Excellence (Constitution and Functions) and the Health and Social Care Information Centre (Functions) Regulations 2013.The Directions came into force on 30 September 2014: https://digital.nhs.uk/keeping-patient-data-safe/how-we-look-after-your-health-and-care-information/legal-rights-to-collect-informationhttps://digital.nhs.uk/about-nhs-digital/corporate-information-and-documents/directions-and-data-provision-notices/secretary-of-state-directions/learning-disabilities-census-directions-2014 </v>
      </c>
      <c r="BI106" s="59"/>
      <c r="BJ106" s="59" t="str">
        <f>IF(Table18911[[#This Row],[Categories of personal data being processed]]="",Table18911[[#This Row],[Categories of personal data being processed5]],Table18911[[#This Row],[Categories of personal data being processed]])</f>
        <v xml:space="preserve">A full list of data items is at http://webarchive.nationalarchives.gov.uk/20180328130852tf_/http://content.digital.nhs.uk/media/18854/GuidanceLDC2015/pdf/Guidance_LDC_2015.pdf/ These are summarised with further background at: https://files.digital.nhs.uk/publicationimport/pub19xxx/pub19428/ld-census-initial-sep15-back-qual.pdf </v>
      </c>
      <c r="BK106" s="59"/>
      <c r="BL106"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106" s="59" t="s">
        <v>139</v>
      </c>
      <c r="BN106" s="59" t="str">
        <f>IF(Table18911[[#This Row],[Recipients or categories of recipients of the personal data.]]="",Table18911[[#This Row],[Recipients or categories of recipients of the personal data.6]],Table18911[[#This Row],[Recipients or categories of recipients of the personal data.]])</f>
        <v>https://digital.nhs.uk/data-access-request-service/register-of-approved-data-releases</v>
      </c>
      <c r="BO106"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Data retained to enable time series analyses and comparisons/trianglulation with data within the Assuring Transformation collection and data within the Mental Health Services Dataset. Will be reviewed annually.</v>
      </c>
      <c r="BP106" s="63" t="b">
        <f>Table18911[[#This Row],[Right to be informed]]</f>
        <v>0</v>
      </c>
      <c r="BQ106" s="63" t="b">
        <f>Table18911[[#This Row],[Right of access]]</f>
        <v>0</v>
      </c>
      <c r="BR106" s="63" t="b">
        <f>Table18911[[#This Row],[Right to rectification]]</f>
        <v>0</v>
      </c>
      <c r="BS106" s="63" t="b">
        <f>Table18911[[#This Row],[Right to erasure]]</f>
        <v>0</v>
      </c>
      <c r="BT106" s="63" t="b">
        <f>Table18911[[#This Row],[Right to restrict processing]]</f>
        <v>0</v>
      </c>
      <c r="BU106" s="63" t="b">
        <f>Table18911[[#This Row],[Right to data portability]]</f>
        <v>0</v>
      </c>
      <c r="BV106" s="63" t="b">
        <f>Table18911[[#This Row],[Right to object]]</f>
        <v>0</v>
      </c>
      <c r="BW106" s="59" t="b">
        <f>Table18911[[#This Row],[profiling]]</f>
        <v>0</v>
      </c>
      <c r="BX106"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https://digital.nhs.uk/national-data-opt-out</v>
      </c>
      <c r="BY106" s="59" t="str">
        <f>IF(Table18911[[#This Row],[The source of the personal data.]]="",Table18911[[#This Row],[The source of the personal data.12]],Table18911[[#This Row],[The source of the personal data.]])</f>
        <v>Learning Disability Census 2013, 2014 and 2015</v>
      </c>
      <c r="BZ106"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06" s="63"/>
      <c r="CB106" s="63"/>
      <c r="CC106" s="63"/>
      <c r="CD106" s="63"/>
      <c r="CE106" s="63"/>
      <c r="CF106" s="63"/>
      <c r="CG106" s="63"/>
      <c r="CH106" s="63"/>
      <c r="CI106" s="63"/>
      <c r="CJ106" s="63"/>
      <c r="CK106" s="63"/>
      <c r="CL106" s="63"/>
      <c r="CM106" s="63"/>
      <c r="CN106" s="63"/>
      <c r="CO106" s="63"/>
      <c r="CP106" s="63"/>
      <c r="CQ106" s="63"/>
      <c r="CR106" s="63"/>
      <c r="CS106" s="63"/>
      <c r="CT106" s="63"/>
      <c r="CU106" s="63"/>
      <c r="CV106" s="63"/>
      <c r="CW106" s="63"/>
      <c r="CX106" s="63"/>
      <c r="CY106" s="5"/>
      <c r="CZ106" s="26" t="s">
        <v>2009</v>
      </c>
      <c r="DA106" s="59" t="s">
        <v>279</v>
      </c>
      <c r="DB106" s="59" t="s">
        <v>278</v>
      </c>
      <c r="DC106" s="59" t="s">
        <v>268</v>
      </c>
      <c r="DD106" s="59" t="s">
        <v>269</v>
      </c>
      <c r="DE106" s="59" t="s">
        <v>270</v>
      </c>
      <c r="DG106" s="9" t="s">
        <v>271</v>
      </c>
      <c r="DH106" s="9" t="s">
        <v>254</v>
      </c>
      <c r="DI106" s="9" t="s">
        <v>272</v>
      </c>
      <c r="DJ106" s="9" t="s">
        <v>273</v>
      </c>
    </row>
    <row r="107" spans="1:114" s="9" customFormat="1" ht="30" hidden="1" customHeight="1">
      <c r="A107" s="66" t="s">
        <v>2423</v>
      </c>
      <c r="B107" s="58" t="s">
        <v>110</v>
      </c>
      <c r="C107" s="59"/>
      <c r="D107" s="59"/>
      <c r="E107" s="59"/>
      <c r="F107" s="59"/>
      <c r="G107" s="59"/>
      <c r="H107" s="59"/>
      <c r="I107" s="59"/>
      <c r="J107" s="59"/>
      <c r="K107" s="59"/>
      <c r="L107" s="59"/>
      <c r="M107" s="59"/>
      <c r="N107" s="59"/>
      <c r="O107" s="59"/>
      <c r="P107" s="59" t="s">
        <v>111</v>
      </c>
      <c r="Q107" s="59" t="s">
        <v>268</v>
      </c>
      <c r="R107" s="59" t="s">
        <v>269</v>
      </c>
      <c r="S107" s="59" t="s">
        <v>270</v>
      </c>
      <c r="T107" s="59" t="s">
        <v>271</v>
      </c>
      <c r="U107" s="59" t="s">
        <v>272</v>
      </c>
      <c r="V107" s="59" t="s">
        <v>254</v>
      </c>
      <c r="W107" s="59" t="s">
        <v>273</v>
      </c>
      <c r="X107" s="59" t="s">
        <v>274</v>
      </c>
      <c r="Y107" s="59" t="s">
        <v>275</v>
      </c>
      <c r="Z107" s="59" t="s">
        <v>276</v>
      </c>
      <c r="AA107" s="59" t="s">
        <v>277</v>
      </c>
      <c r="AB107" s="59"/>
      <c r="AC107" s="59" t="s">
        <v>254</v>
      </c>
      <c r="AD107" s="59"/>
      <c r="AE107" s="59"/>
      <c r="AF107" s="59" t="str">
        <f>VLOOKUP(Table18911[[#This Row],[Information Asset Reference Number16]],livesite,1,FALSE)</f>
        <v>IAR0000092</v>
      </c>
      <c r="AG107" s="59" t="str">
        <f>MID(Table18911[[#This Row],[CLICK HERE TO GO TO FINAL CONTENT FOR CHECKING / EDITING]],14,FIND(".",Table18911[[#This Row],[CLICK HERE TO GO TO FINAL CONTENT FOR CHECKING / EDITING]])-14)</f>
        <v>arning Disability Census Transparancy Checklist</v>
      </c>
      <c r="AH107" s="59" t="str">
        <f>LEFT(Table18911[[#This Row],[CLICK HERE TO GO TO FINAL CONTENT FOR CHECKING / EDITING]],10)</f>
        <v>IAR0000092</v>
      </c>
      <c r="AI107" s="59" t="str">
        <f>VLOOKUP(Table18911[[#This Row],[Information Asset Reference Number]],ia,1,FALSE)</f>
        <v>IAR0000092</v>
      </c>
      <c r="AJ107" s="59">
        <f>VLOOKUP(Table18911[[#This Row],[Information Asset Reference Number]],ia,7,FALSE)</f>
        <v>41547</v>
      </c>
      <c r="AK107" s="59" t="str">
        <f>VLOOKUP(Table18911[[#This Row],[Information Asset Reference Number]],ia,10,FALSE)</f>
        <v>LD Assuring Transformation P0283/20</v>
      </c>
      <c r="AL107" s="59" t="str">
        <f>VLOOKUP(Table18911[[#This Row],[Information Asset Reference Number]],ia,11,FALSE)</f>
        <v>Kate Croft ( KACR3 )</v>
      </c>
      <c r="AM107" s="59"/>
      <c r="AN107" s="59" t="b">
        <f>ISERROR(FIND("Direction",Table18911[[#This Row],[Legal basis for the processing]]))</f>
        <v>1</v>
      </c>
      <c r="AO107" s="59" t="b">
        <f>ISERROR(FIND("Act",Table18911[[#This Row],[Legal basis for the processing]]))</f>
        <v>1</v>
      </c>
      <c r="AP107" s="59" t="b">
        <f>ISERROR(FIND("Article",Table18911[[#This Row],[Legal basis for the processing]]))</f>
        <v>1</v>
      </c>
      <c r="AQ107" s="59"/>
      <c r="AR107"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07"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07"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07"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07"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07"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07"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07"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07" s="59">
        <f>COUNTIF(Table18911[[#This Row],[Right to be informed]:[profiling]],"FALSE")</f>
        <v>8</v>
      </c>
      <c r="BA107"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07" s="59"/>
      <c r="BC107" s="59"/>
      <c r="BD107" s="59" t="str">
        <f>Table18911[[#This Row],[Information Asset Title]]</f>
        <v>arning Disability Census Transparancy Checklist</v>
      </c>
      <c r="BE107" s="59" t="s">
        <v>279</v>
      </c>
      <c r="BF107"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 http://content.digital.nhs.uk/article/6807/How-information-is-usedCatherine Nicholson, NHS DIgital1 Trevelyan Square, Boar Lane, Leeds, LS1 6AE</v>
      </c>
      <c r="BG107" s="59" t="str">
        <f>IF(Table18911[[#This Row],[Purpose for the processing]]="",Table18911[[#This Row],[Purpose for the processing3]],Table18911[[#This Row],[Purpose for the processing]])</f>
        <v>http://content.digital.nhs.uk/article/4963/What-we-collect To support the Department of Health in meeting the recommendations of Transforming Care: A national response to Winterbourne View Hospital and the Concordat: Programme of Action, by delivering an audit of learning disability services for people with challenging behaviour to take a snapshot of provision, numbers of out of area placements and lengths of stay.</v>
      </c>
      <c r="BH107" s="59" t="str">
        <f>IF(Table18911[[#This Row],[Legal basis for the processing]]="",Table18911[[#This Row],[Legal basis for the processing4]],Table18911[[#This Row],[Legal basis for the processing]])</f>
        <v xml:space="preserve">Sections 254(1) and (6), 262(3) and (7), 274(2) and 304(9) and (10) of the Health and Social Care Act 2012 and Regulation 32 of the National Institute for Health and Social Care Excellence (Constitution and Functions) and the Health and Social Care Information Centre (Functions) Regulations 2013.The Directions came into force on 30 September 2014: https://digital.nhs.uk/keeping-patient-data-safe/how-we-look-after-your-health-and-care-information/legal-rights-to-collect-informationhttps://digital.nhs.uk/about-nhs-digital/corporate-information-and-documents/directions-and-data-provision-notices/secretary-of-state-directions/learning-disabilities-census-directions-2014 </v>
      </c>
      <c r="BI107" s="59"/>
      <c r="BJ107" s="59" t="str">
        <f>IF(Table18911[[#This Row],[Categories of personal data being processed]]="",Table18911[[#This Row],[Categories of personal data being processed5]],Table18911[[#This Row],[Categories of personal data being processed]])</f>
        <v xml:space="preserve">A full list of data items is at http://webarchive.nationalarchives.gov.uk/20180328130852tf_/http://content.digital.nhs.uk/media/18854/GuidanceLDC2015/pdf/Guidance_LDC_2015.pdf/ These are summarised with further background at: https://files.digital.nhs.uk/publicationimport/pub19xxx/pub19428/ld-census-initial-sep15-back-qual.pdf </v>
      </c>
      <c r="BK107" s="59"/>
      <c r="BL107"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107" s="59" t="s">
        <v>139</v>
      </c>
      <c r="BN107" s="59" t="str">
        <f>IF(Table18911[[#This Row],[Recipients or categories of recipients of the personal data.]]="",Table18911[[#This Row],[Recipients or categories of recipients of the personal data.6]],Table18911[[#This Row],[Recipients or categories of recipients of the personal data.]])</f>
        <v>https://digital.nhs.uk/data-access-request-service/register-of-approved-data-releases</v>
      </c>
      <c r="BO107"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Data retained to enable time series analyses and comparisons/trianglulation with data within the Assuring Transformation collection and data within the Mental Health Services Dataset. Will be reviewed annually.</v>
      </c>
      <c r="BP107" s="63" t="b">
        <f>Table18911[[#This Row],[Right to be informed]]</f>
        <v>0</v>
      </c>
      <c r="BQ107" s="63" t="b">
        <f>Table18911[[#This Row],[Right of access]]</f>
        <v>0</v>
      </c>
      <c r="BR107" s="63" t="b">
        <f>Table18911[[#This Row],[Right to rectification]]</f>
        <v>0</v>
      </c>
      <c r="BS107" s="63" t="b">
        <f>Table18911[[#This Row],[Right to erasure]]</f>
        <v>0</v>
      </c>
      <c r="BT107" s="63" t="b">
        <f>Table18911[[#This Row],[Right to restrict processing]]</f>
        <v>0</v>
      </c>
      <c r="BU107" s="63" t="b">
        <f>Table18911[[#This Row],[Right to data portability]]</f>
        <v>0</v>
      </c>
      <c r="BV107" s="63" t="b">
        <f>Table18911[[#This Row],[Right to object]]</f>
        <v>0</v>
      </c>
      <c r="BW107" s="59" t="b">
        <f>Table18911[[#This Row],[profiling]]</f>
        <v>0</v>
      </c>
      <c r="BX107"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https://digital.nhs.uk/national-data-opt-out</v>
      </c>
      <c r="BY107" s="59" t="str">
        <f>IF(Table18911[[#This Row],[The source of the personal data.]]="",Table18911[[#This Row],[The source of the personal data.12]],Table18911[[#This Row],[The source of the personal data.]])</f>
        <v>Learning Disability Census 2013, 2014 and 2015</v>
      </c>
      <c r="BZ107"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07" s="63"/>
      <c r="CB107" s="63"/>
      <c r="CC107" s="63"/>
      <c r="CD107" s="63"/>
      <c r="CE107" s="63"/>
      <c r="CF107" s="63"/>
      <c r="CG107" s="63"/>
      <c r="CH107" s="63"/>
      <c r="CI107" s="63"/>
      <c r="CJ107" s="63"/>
      <c r="CK107" s="63"/>
      <c r="CL107" s="63"/>
      <c r="CM107" s="63"/>
      <c r="CN107" s="63"/>
      <c r="CO107" s="63"/>
      <c r="CP107" s="63"/>
      <c r="CQ107" s="63"/>
      <c r="CR107" s="63"/>
      <c r="CS107" s="63"/>
      <c r="CT107" s="63"/>
      <c r="CU107" s="63"/>
      <c r="CV107" s="63"/>
      <c r="CW107" s="63"/>
      <c r="CX107" s="63"/>
      <c r="CY107" s="5"/>
      <c r="CZ107" s="26" t="s">
        <v>2009</v>
      </c>
      <c r="DA107" s="59" t="s">
        <v>279</v>
      </c>
      <c r="DB107" s="59" t="s">
        <v>2424</v>
      </c>
      <c r="DC107" s="59" t="s">
        <v>268</v>
      </c>
      <c r="DD107" s="59" t="s">
        <v>269</v>
      </c>
      <c r="DE107" s="59" t="s">
        <v>270</v>
      </c>
      <c r="DG107" s="9" t="s">
        <v>271</v>
      </c>
      <c r="DH107" s="9" t="s">
        <v>254</v>
      </c>
      <c r="DI107" s="9" t="s">
        <v>272</v>
      </c>
      <c r="DJ107" s="9" t="s">
        <v>273</v>
      </c>
    </row>
    <row r="108" spans="1:114" s="9" customFormat="1" ht="30" hidden="1" customHeight="1">
      <c r="A108" s="58" t="s">
        <v>2425</v>
      </c>
      <c r="B108" s="58" t="s">
        <v>2289</v>
      </c>
      <c r="C108" s="59" t="s">
        <v>1709</v>
      </c>
      <c r="D108" s="59" t="s">
        <v>2426</v>
      </c>
      <c r="E108" s="59"/>
      <c r="F108" s="59" t="s">
        <v>2427</v>
      </c>
      <c r="G108" s="59" t="s">
        <v>2428</v>
      </c>
      <c r="H108" s="59" t="s">
        <v>2429</v>
      </c>
      <c r="I108" s="59" t="s">
        <v>2430</v>
      </c>
      <c r="J108" s="59" t="s">
        <v>2431</v>
      </c>
      <c r="K108" s="59" t="s">
        <v>276</v>
      </c>
      <c r="L108" s="59"/>
      <c r="M108" s="59" t="s">
        <v>2432</v>
      </c>
      <c r="N108" s="59" t="s">
        <v>2433</v>
      </c>
      <c r="O108" s="59" t="s">
        <v>2434</v>
      </c>
      <c r="P108" s="59"/>
      <c r="Q108" s="59"/>
      <c r="R108" s="59"/>
      <c r="S108" s="59"/>
      <c r="T108" s="59"/>
      <c r="U108" s="59"/>
      <c r="V108" s="59" t="s">
        <v>993</v>
      </c>
      <c r="W108" s="59" t="s">
        <v>993</v>
      </c>
      <c r="X108" s="59" t="s">
        <v>993</v>
      </c>
      <c r="Y108" s="59"/>
      <c r="Z108" s="59"/>
      <c r="AA108" s="59"/>
      <c r="AB108" s="59"/>
      <c r="AC108" s="59"/>
      <c r="AD108" s="59"/>
      <c r="AE108" s="59"/>
      <c r="AF108" s="26" t="str">
        <f>VLOOKUP(Table18911[[#This Row],[Information Asset Reference Number16]],livesite,1,FALSE)</f>
        <v>IAR0000099</v>
      </c>
      <c r="AG108" s="59" t="str">
        <f>MID(Table18911[[#This Row],[CLICK HERE TO GO TO FINAL CONTENT FOR CHECKING / EDITING]],14,FIND(".",Table18911[[#This Row],[CLICK HERE TO GO TO FINAL CONTENT FOR CHECKING / EDITING]])-14)</f>
        <v xml:space="preserve">ntal Working Patterns Survey </v>
      </c>
      <c r="AH108" s="59" t="str">
        <f>LEFT(Table18911[[#This Row],[CLICK HERE TO GO TO FINAL CONTENT FOR CHECKING / EDITING]],10)</f>
        <v>IAR0000099</v>
      </c>
      <c r="AI108" s="59" t="str">
        <f>VLOOKUP(Table18911[[#This Row],[Information Asset Reference Number]],ia,1,FALSE)</f>
        <v>IAR0000099</v>
      </c>
      <c r="AJ108" s="59">
        <f>VLOOKUP(Table18911[[#This Row],[Information Asset Reference Number]],ia,7,FALSE)</f>
        <v>38808</v>
      </c>
      <c r="AK108" s="59" t="str">
        <f>VLOOKUP(Table18911[[#This Row],[Information Asset Reference Number]],ia,10,FALSE)</f>
        <v>Workforce and Estates Activities P0272/01</v>
      </c>
      <c r="AL108" s="59" t="str">
        <f>VLOOKUP(Table18911[[#This Row],[Information Asset Reference Number]],ia,11,FALSE)</f>
        <v>Kate Bedford ( KAAN2 )</v>
      </c>
      <c r="AM108" s="59"/>
      <c r="AN108" s="59" t="b">
        <f>ISERROR(FIND("Direction",Table18911[[#This Row],[Legal basis for the processing]]))</f>
        <v>1</v>
      </c>
      <c r="AO108" s="59" t="b">
        <f>ISERROR(FIND("Act",Table18911[[#This Row],[Legal basis for the processing]]))</f>
        <v>1</v>
      </c>
      <c r="AP108" s="59" t="b">
        <f>ISERROR(FIND("Article",Table18911[[#This Row],[Legal basis for the processing]]))</f>
        <v>1</v>
      </c>
      <c r="AQ108" s="59"/>
      <c r="AR108"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08"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08"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08"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08"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08"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08"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08"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08" s="59">
        <f>COUNTIF(Table18911[[#This Row],[Right to be informed]:[profiling]],"FALSE")</f>
        <v>8</v>
      </c>
      <c r="BA108"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08" s="59"/>
      <c r="BC108" s="59"/>
      <c r="BD108" s="59" t="str">
        <f>Table18911[[#This Row],[Information Asset Title]]</f>
        <v xml:space="preserve">ntal Working Patterns Survey </v>
      </c>
      <c r="BE108" s="59" t="s">
        <v>1262</v>
      </c>
      <c r="BF108"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is sponsored by Department of Health and Social Care and commissioned by Dental Working Group, a joint stakeholder group with members from NHS Digital, NHS England, UK Health Departments, Secretariat for the Review Body on Doctors’ and Dentists’ Remuneration (DDRB), NHS BSA Information Services and the British Dental Association (BDA) representing dentists’ views and interests, to undertake a biennial voluntary survey of the working patterns of dentists in the UK.Data identifying individual dentists are provided by the data controllers in each of the four UK countries. Email addresses are provided by the General Dental Council under a Data Sharing Agreement to enable invitations to participate in the survey to be issued electronically. Data are collected via a secure web-tool (developed by Clinical Audit Platform Team at NHS Digital) and downloaded by named members of the Workforce and Estates Team in the form of an individually identifiable dataset.  All data are stored on NHS Digital’s secure servers; access to the servers is restricted to named individuals and audited regularly. Survey findings are included in record level information securely transferred to HMRC which links the individuals to their self-assessment tax returns, subjects the resultant data to internal validation processes, calculates aggregate, non-disclosive, weighted earnings and expenses estimates and applies statistical disclosure control to the data. The requirement for NHS Digital to produce earnings and expenses estimates for dentists is specified in the Health Act 2009 and the Commencement Order.HMRC returns summary, aggregate, non-identifiable figures to NHS Digital for additional processing and publication.</v>
      </c>
      <c r="BG108" s="59" t="str">
        <f>IF(Table18911[[#This Row],[Purpose for the processing]]="",Table18911[[#This Row],[Purpose for the processing3]],Table18911[[#This Row],[Purpose for the processing]])</f>
        <v>Direction from Secretary of State under sections 254(1) and (6), 274(2), 304(9) and (10) of the Health and Social Care Act 2012 to establish and operate informatics systems for the collection or analysis of information, and to exercise systems delivery functions.Article 6 (1c) –processing is necessary for compliance with a legal obligation to which the controller is subject The Health and Social Care Act 2012(Commencement No.4. Transitional, Savings and Transitory Provisions) Order 2013, No, 160 (C.9) Regulation 9 makes provision for this work to be treated as if directed under section 254 of the Health and Social Care Act 2012.Dissemination by NHS Digital is on the basis of 261(5)(d) H&amp;SC Act which enables NHS Digital to continue to pass this data to HMRC to enable them to meet their statutory duties as set out in Section 36 of the Health Act 2009.Section 36 of the Health Act 2009 provides the statuary requirement for HMRC to continue to assist in statistical enquires carried out by or on behalf of the four UK Departments of Health and Social Care relating to the earning and expenses of dentists by providing summarised data in aggregate anonymised form.Note: in the near future, Department of Health and Social Care will provide a new Direction to NHS Digital.</v>
      </c>
      <c r="BH108" s="59">
        <f>IF(Table18911[[#This Row],[Legal basis for the processing]]="",Table18911[[#This Row],[Legal basis for the processing4]],Table18911[[#This Row],[Legal basis for the processing]])</f>
        <v>0</v>
      </c>
      <c r="BI108" s="59"/>
      <c r="BJ108" s="59" t="str">
        <f>IF(Table18911[[#This Row],[Categories of personal data being processed]]="",Table18911[[#This Row],[Categories of personal data being processed5]],Table18911[[#This Row],[Categories of personal data being processed]])</f>
        <v>The survey responses are included as metadata in the personal data processed by HMRC as specified in the Health Act 2009; aggregate, non-disclosive, weighted earnings and expenses estimates are returned to NHS Digital. No individual or identifiable earnings or expenses information is ever released by HMRC.Data are not shared with any other parties.</v>
      </c>
      <c r="BK108" s="59"/>
      <c r="BL108"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Personal data are collected by survey biennially and held in accordance with NHS Digital’s records management policy; data are stored for the shortest possible period  </v>
      </c>
      <c r="BM108" s="59" t="s">
        <v>139</v>
      </c>
      <c r="BN108" s="59" t="str">
        <f>IF(Table18911[[#This Row],[Recipients or categories of recipients of the personal data.]]="",Table18911[[#This Row],[Recipients or categories of recipients of the personal data.6]],Table18911[[#This Row],[Recipients or categories of recipients of the personal data.]])</f>
        <v>Data are not transferred outside the UK.</v>
      </c>
      <c r="BO108"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It is clearly explained that participation in the survey is optional. Consent to NHS Digital’s use of the survey responses for the purposes stated •in the invitational letter/email •in the survey guidance •and explained in the publication methodology (to which links are provided) is implicit by virtue of a respondent choosing to respond.  The invitational letter/email, survey guidance and publication methodology advise dentists, as data subjects of their rights:Right to be informedDentists are advised that participation is optional, that responses are kept confidential and that no identifiable data will be published. They are advised that aggregate, non-identifiable, weighted averages will be included in the Dental Working Hours and Dental Earnings and Expenses Estimates series of Official Statistics. Right of accessSubject Access Request is available to individuals and data will be actioned as per NHS Digital policy.Right to rectificationSurvey responses are provided by each individual dentist. It is anticipated that they validate and verify their responses at the point of entry. In the event that they wish to amend a submission, they can advise the collection team while the survey is open.Survey responses are subjected to validation at the point of submission by the data collection tool.Right to restrict processingAll data are subject to validation; poor quality data and records failing validation are excluded from analysis.If an individual contested the accuracy of the personal data, processing would be restricted until accuracy has been verified.Survey responses are published as aggegate, weighted averages and are subjected to statistical disclosure control so that no individuals can be identified.Once the aggregate results have been published, individual-level results cannot be removed.Right to erasureThe right to dissent and withdraw from the collection is limited – consent is implicit by virtue of respondents choosing to participate. Personal data are held for no longer than necessary in relation to the original purpose for the collection and processing.</v>
      </c>
      <c r="BP108" s="63" t="b">
        <f>Table18911[[#This Row],[Right to be informed]]</f>
        <v>0</v>
      </c>
      <c r="BQ108" s="63" t="b">
        <f>Table18911[[#This Row],[Right of access]]</f>
        <v>0</v>
      </c>
      <c r="BR108" s="63" t="b">
        <f>Table18911[[#This Row],[Right to rectification]]</f>
        <v>0</v>
      </c>
      <c r="BS108" s="63" t="b">
        <f>Table18911[[#This Row],[Right to erasure]]</f>
        <v>0</v>
      </c>
      <c r="BT108" s="63" t="b">
        <f>Table18911[[#This Row],[Right to restrict processing]]</f>
        <v>0</v>
      </c>
      <c r="BU108" s="63" t="b">
        <f>Table18911[[#This Row],[Right to data portability]]</f>
        <v>0</v>
      </c>
      <c r="BV108" s="63" t="b">
        <f>Table18911[[#This Row],[Right to object]]</f>
        <v>0</v>
      </c>
      <c r="BW108" s="59" t="b">
        <f>Table18911[[#This Row],[profiling]]</f>
        <v>0</v>
      </c>
      <c r="BX108"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If you wish to lodge a complaint with the supervisory authority about how we have managed your data then the relevant body to contact is the Information Commissioner’s Office, Wycliffe House Water Lane, Wilmslow SK9 5AF www.ico.gov.uk</v>
      </c>
      <c r="BY108" s="59" t="str">
        <f>IF(Table18911[[#This Row],[The source of the personal data.]]="",Table18911[[#This Row],[The source of the personal data.12]],Table18911[[#This Row],[The source of the personal data.]])</f>
        <v>Participation in the Dental Working Patterns Survey is optional and on a voluntary basis. This is clearly explained in the invitation, guidance and methodology.Non-participation increases statistical uncertainty about the findings as any conclusions would therefore be based upon a smaller sample of the population. However, statistical techniques are used to account for non-response bias.</v>
      </c>
      <c r="BZ108"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Within a reasonable period of having obtained the data (within one month) If the data are used to communicate with the individual, atthe latest, when the first communication takes place; or If disclosure to another recipient is envisaged, at the latest,before the data are disclosed.</v>
      </c>
      <c r="CA108" s="63"/>
      <c r="CB108" s="63"/>
      <c r="CC108" s="63"/>
      <c r="CD108" s="63"/>
      <c r="CE108" s="63"/>
      <c r="CF108" s="63"/>
      <c r="CG108" s="63"/>
      <c r="CH108" s="63"/>
      <c r="CI108" s="63"/>
      <c r="CJ108" s="63"/>
      <c r="CK108" s="63"/>
      <c r="CL108" s="63"/>
      <c r="CM108" s="63"/>
      <c r="CN108" s="63"/>
      <c r="CO108" s="63"/>
      <c r="CP108" s="63"/>
      <c r="CQ108" s="63"/>
      <c r="CR108" s="63"/>
      <c r="CS108" s="63"/>
      <c r="CT108" s="63"/>
      <c r="CU108" s="63"/>
      <c r="CV108" s="63"/>
      <c r="CW108" s="63"/>
      <c r="CX108" s="63"/>
      <c r="CY108" s="5"/>
      <c r="CZ108" s="26" t="s">
        <v>2009</v>
      </c>
      <c r="DA108" s="59" t="s">
        <v>1262</v>
      </c>
      <c r="DB108" s="59" t="s">
        <v>2435</v>
      </c>
      <c r="DC108" s="59" t="s">
        <v>1709</v>
      </c>
      <c r="DD108" s="59" t="s">
        <v>2426</v>
      </c>
      <c r="DE108" s="59"/>
      <c r="DH108" s="9" t="s">
        <v>2429</v>
      </c>
      <c r="DI108" s="9" t="s">
        <v>2428</v>
      </c>
      <c r="DJ108" s="9" t="s">
        <v>2430</v>
      </c>
    </row>
    <row r="109" spans="1:114" s="9" customFormat="1" ht="30" hidden="1" customHeight="1">
      <c r="A109" s="58" t="s">
        <v>2436</v>
      </c>
      <c r="B109" s="58" t="s">
        <v>110</v>
      </c>
      <c r="C109" s="59"/>
      <c r="D109" s="59"/>
      <c r="E109" s="59"/>
      <c r="F109" s="59"/>
      <c r="G109" s="59"/>
      <c r="H109" s="59"/>
      <c r="I109" s="59"/>
      <c r="J109" s="59"/>
      <c r="K109" s="59"/>
      <c r="L109" s="59"/>
      <c r="M109" s="59"/>
      <c r="N109" s="59"/>
      <c r="O109" s="59"/>
      <c r="P109" s="59" t="s">
        <v>111</v>
      </c>
      <c r="Q109" s="59" t="s">
        <v>221</v>
      </c>
      <c r="R109" s="59" t="s">
        <v>1711</v>
      </c>
      <c r="S109" s="59" t="s">
        <v>2437</v>
      </c>
      <c r="T109" s="59" t="s">
        <v>2438</v>
      </c>
      <c r="U109" s="59" t="s">
        <v>2439</v>
      </c>
      <c r="V109" s="59" t="s">
        <v>254</v>
      </c>
      <c r="W109" s="59" t="s">
        <v>2440</v>
      </c>
      <c r="X109" s="59" t="s">
        <v>2441</v>
      </c>
      <c r="Y109" s="59" t="s">
        <v>228</v>
      </c>
      <c r="Z109" s="59" t="s">
        <v>276</v>
      </c>
      <c r="AA109" s="59" t="s">
        <v>2442</v>
      </c>
      <c r="AB109" s="59" t="s">
        <v>2443</v>
      </c>
      <c r="AC109" s="59" t="s">
        <v>2444</v>
      </c>
      <c r="AD109" s="59"/>
      <c r="AE109" s="59"/>
      <c r="AF109" s="59" t="str">
        <f>VLOOKUP(Table18911[[#This Row],[Information Asset Reference Number16]],livesite,1,FALSE)</f>
        <v>IAR0000122</v>
      </c>
      <c r="AG109" s="59" t="str">
        <f>MID(Table18911[[#This Row],[CLICK HERE TO GO TO FINAL CONTENT FOR CHECKING / EDITING]],14,FIND(".",Table18911[[#This Row],[CLICK HERE TO GO TO FINAL CONTENT FOR CHECKING / EDITING]])-14)</f>
        <v>ncer Waiting Times (Replacement) - LF</v>
      </c>
      <c r="AH109" s="59" t="str">
        <f>LEFT(Table18911[[#This Row],[CLICK HERE TO GO TO FINAL CONTENT FOR CHECKING / EDITING]],10)</f>
        <v>IAR0000122</v>
      </c>
      <c r="AI109" s="59" t="str">
        <f>VLOOKUP(Table18911[[#This Row],[Information Asset Reference Number]],ia,1,FALSE)</f>
        <v>IAR0000122</v>
      </c>
      <c r="AJ109" s="59">
        <f>VLOOKUP(Table18911[[#This Row],[Information Asset Reference Number]],ia,7,FALSE)</f>
        <v>43010</v>
      </c>
      <c r="AK109" s="59" t="str">
        <f>VLOOKUP(Table18911[[#This Row],[Information Asset Reference Number]],ia,10,FALSE)</f>
        <v>Cancer Waiting Times Upgrade Activities P0541/01</v>
      </c>
      <c r="AL109" s="59" t="str">
        <f>VLOOKUP(Table18911[[#This Row],[Information Asset Reference Number]],ia,11,FALSE)</f>
        <v>Tia Cheang ( TICH4 )</v>
      </c>
      <c r="AM109" s="59"/>
      <c r="AN109" s="59" t="b">
        <f>ISERROR(FIND("Direction",Table18911[[#This Row],[Legal basis for the processing]]))</f>
        <v>1</v>
      </c>
      <c r="AO109" s="59" t="b">
        <f>ISERROR(FIND("Act",Table18911[[#This Row],[Legal basis for the processing]]))</f>
        <v>1</v>
      </c>
      <c r="AP109" s="59" t="b">
        <f>ISERROR(FIND("Article",Table18911[[#This Row],[Legal basis for the processing]]))</f>
        <v>1</v>
      </c>
      <c r="AQ109" s="59"/>
      <c r="AR109"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09"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09"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09"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09"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09"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09"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09"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09" s="59">
        <f>COUNTIF(Table18911[[#This Row],[Right to be informed]:[profiling]],"FALSE")</f>
        <v>4</v>
      </c>
      <c r="BA109"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109" s="59"/>
      <c r="BC109" s="59"/>
      <c r="BD109" s="59" t="str">
        <f>Table18911[[#This Row],[Information Asset Title]]</f>
        <v>ncer Waiting Times (Replacement) - LF</v>
      </c>
      <c r="BE109" s="59" t="s">
        <v>1265</v>
      </c>
      <c r="BF109"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109" s="59" t="str">
        <f>IF(Table18911[[#This Row],[Purpose for the processing]]="",Table18911[[#This Row],[Purpose for the processing3]],Table18911[[#This Row],[Purpose for the processing]])</f>
        <v>NHS Digital collects the National Cancer Waiting Times Monitoring Dada Set (NCWTMDS) activity data from Providers of NHS Cancer Care and uses this to calculate performance against nationally set cancer targets for referrals, diagnosis and treatment which are published</v>
      </c>
      <c r="BH109" s="59" t="str">
        <f>IF(Table18911[[#This Row],[Legal basis for the processing]]="",Table18911[[#This Row],[Legal basis for the processing4]],Table18911[[#This Row],[Legal basis for the processing]])</f>
        <v>Direction from NHS England under sections 254(1) and (6) of the Health and Social Care Act 2012 to establish and operate a system for the collection of information described in the Technical Output Specification, such as system to be known as “the National Cancer Waiting Times Monitoring Information System”The different data fllows from the system have the following legal basis;Providers of NHS Cancer Care – Direct care and clinical auditNHS England - Section 261(2)(b)(ii) and 261(5)(d) of the Health &amp; Social Care Act 2012NHS Improvement - Section 261(1) and Section 261(2)(b)(ii) of the Health and Social Care Act 2012DSCRO and CCG - Section 261(1) and Section 261(2)(b)(ii) of the Health and Social Care Act 2012Cancer Registry - Section 261(7) and Section 261(2)(b)(ii) of the Health and Social Care Act 2012 alongside Regulaiton 2</v>
      </c>
      <c r="BI109" s="59"/>
      <c r="BJ109" s="59" t="str">
        <f>IF(Table18911[[#This Row],[Categories of personal data being processed]]="",Table18911[[#This Row],[Categories of personal data being processed5]],Table18911[[#This Row],[Categories of personal data being processed]])</f>
        <v>The NCWTMDS  is collected from Providers of NHS Cancer Care and has the following data items which are also described in the DCB0147 published standard;</v>
      </c>
      <c r="BK109" s="59"/>
      <c r="BL109"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109" s="59" t="s">
        <v>139</v>
      </c>
      <c r="BN109" s="59" t="str">
        <f>IF(Table18911[[#This Row],[Recipients or categories of recipients of the personal data.]]="",Table18911[[#This Row],[Recipients or categories of recipients of the personal data.6]],Table18911[[#This Row],[Recipients or categories of recipients of the personal data.]])</f>
        <v>NHS Digital is joint data controller with NHS England.The following levels of data are shared by NHS Digital;Providers of NHS Cancer Care – IdentifiableNHS Enland – AnonymisedNHS Improvement – PseudonymisedDSCRO and CCG – PseudonymisedCancer Registry – IdentifiableCancer Alliances – Pseudonymised (TBC)</v>
      </c>
      <c r="BO109"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Data will be retained beyond 20 years for lifetime of patient to allow for recurrent cancer treatments</v>
      </c>
      <c r="BP109" s="63" t="b">
        <f>Table18911[[#This Row],[Right to be informed]]</f>
        <v>1</v>
      </c>
      <c r="BQ109" s="63" t="b">
        <f>Table18911[[#This Row],[Right of access]]</f>
        <v>1</v>
      </c>
      <c r="BR109" s="63" t="b">
        <f>Table18911[[#This Row],[Right to rectification]]</f>
        <v>1</v>
      </c>
      <c r="BS109" s="63" t="b">
        <f>Table18911[[#This Row],[Right to erasure]]</f>
        <v>0</v>
      </c>
      <c r="BT109" s="63" t="b">
        <f>Table18911[[#This Row],[Right to restrict processing]]</f>
        <v>1</v>
      </c>
      <c r="BU109" s="63" t="b">
        <f>Table18911[[#This Row],[Right to data portability]]</f>
        <v>0</v>
      </c>
      <c r="BV109" s="63" t="b">
        <f>Table18911[[#This Row],[Right to object]]</f>
        <v>0</v>
      </c>
      <c r="BW109" s="59" t="b">
        <f>Table18911[[#This Row],[profiling]]</f>
        <v>0</v>
      </c>
      <c r="BX109"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109" s="59" t="str">
        <f>IF(Table18911[[#This Row],[The source of the personal data.]]="",Table18911[[#This Row],[The source of the personal data.12]],Table18911[[#This Row],[The source of the personal data.]])</f>
        <v>Providers of NHS Cancer Care submit the data to NHS Digital and a Data Provision Notice (DPN) has been issued</v>
      </c>
      <c r="BZ109"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 artificial intelligence / machine learning / data analytics are used to create profiles about individuals.The system calculates if a patients cancer care pathway has breached the nationally defined targets for referral, diagnosis and treatment</v>
      </c>
      <c r="CA109" s="63"/>
      <c r="CB109" s="63"/>
      <c r="CC109" s="63"/>
      <c r="CD109" s="63"/>
      <c r="CE109" s="63"/>
      <c r="CF109" s="63"/>
      <c r="CG109" s="63"/>
      <c r="CH109" s="63"/>
      <c r="CI109" s="63"/>
      <c r="CJ109" s="63"/>
      <c r="CK109" s="63"/>
      <c r="CL109" s="63"/>
      <c r="CM109" s="63"/>
      <c r="CN109" s="63"/>
      <c r="CO109" s="63"/>
      <c r="CP109" s="63"/>
      <c r="CQ109" s="63"/>
      <c r="CR109" s="63"/>
      <c r="CS109" s="63"/>
      <c r="CT109" s="63"/>
      <c r="CU109" s="63"/>
      <c r="CV109" s="63"/>
      <c r="CW109" s="63"/>
      <c r="CX109" s="63"/>
      <c r="CY109" s="5"/>
      <c r="CZ109" s="26" t="s">
        <v>2009</v>
      </c>
      <c r="DA109" s="59" t="s">
        <v>1265</v>
      </c>
      <c r="DB109" s="59" t="s">
        <v>2445</v>
      </c>
      <c r="DC109" s="59" t="s">
        <v>221</v>
      </c>
      <c r="DD109" s="59" t="s">
        <v>1711</v>
      </c>
      <c r="DE109" s="59" t="s">
        <v>2437</v>
      </c>
      <c r="DG109" s="9" t="s">
        <v>2438</v>
      </c>
      <c r="DH109" s="9" t="s">
        <v>254</v>
      </c>
      <c r="DI109" s="9" t="s">
        <v>2439</v>
      </c>
      <c r="DJ109" s="9" t="s">
        <v>2440</v>
      </c>
    </row>
    <row r="110" spans="1:114" s="9" customFormat="1" ht="30" hidden="1" customHeight="1">
      <c r="A110" s="58" t="s">
        <v>288</v>
      </c>
      <c r="B110" s="58" t="s">
        <v>110</v>
      </c>
      <c r="C110" s="59"/>
      <c r="D110" s="59"/>
      <c r="E110" s="59"/>
      <c r="F110" s="59"/>
      <c r="G110" s="59"/>
      <c r="H110" s="59"/>
      <c r="I110" s="59"/>
      <c r="J110" s="59"/>
      <c r="K110" s="59"/>
      <c r="L110" s="59"/>
      <c r="M110" s="59"/>
      <c r="N110" s="59"/>
      <c r="O110" s="59"/>
      <c r="P110" s="59" t="s">
        <v>111</v>
      </c>
      <c r="Q110" s="59" t="s">
        <v>289</v>
      </c>
      <c r="R110" s="59" t="s">
        <v>290</v>
      </c>
      <c r="S110" s="59" t="s">
        <v>291</v>
      </c>
      <c r="T110" s="59" t="s">
        <v>292</v>
      </c>
      <c r="U110" s="59" t="s">
        <v>293</v>
      </c>
      <c r="V110" s="59" t="s">
        <v>225</v>
      </c>
      <c r="W110" s="59" t="s">
        <v>294</v>
      </c>
      <c r="X110" s="59" t="s">
        <v>295</v>
      </c>
      <c r="Y110" s="59" t="s">
        <v>225</v>
      </c>
      <c r="Z110" s="59" t="s">
        <v>276</v>
      </c>
      <c r="AA110" s="59" t="s">
        <v>296</v>
      </c>
      <c r="AB110" s="59"/>
      <c r="AC110" s="59" t="s">
        <v>297</v>
      </c>
      <c r="AD110" s="59"/>
      <c r="AE110" s="59"/>
      <c r="AF110" s="59" t="str">
        <f>VLOOKUP(Table18911[[#This Row],[Information Asset Reference Number16]],livesite,1,FALSE)</f>
        <v>IAR0000128</v>
      </c>
      <c r="AG110" s="59" t="str">
        <f>MID(Table18911[[#This Row],[CLICK HERE TO GO TO FINAL CONTENT FOR CHECKING / EDITING]],14,FIND(".",Table18911[[#This Row],[CLICK HERE TO GO TO FINAL CONTENT FOR CHECKING / EDITING]])-14)</f>
        <v>UK Genetics Testing Network data</v>
      </c>
      <c r="AH110" s="59" t="str">
        <f>LEFT(Table18911[[#This Row],[CLICK HERE TO GO TO FINAL CONTENT FOR CHECKING / EDITING]],10)</f>
        <v>IAR0000128</v>
      </c>
      <c r="AI110" s="59" t="str">
        <f>VLOOKUP(Table18911[[#This Row],[Information Asset Reference Number]],ia,1,FALSE)</f>
        <v>IAR0000128</v>
      </c>
      <c r="AJ110" s="59" t="e">
        <f>VLOOKUP(Table18911[[#This Row],[Information Asset Reference Number]],ia,7,FALSE)</f>
        <v>#REF!</v>
      </c>
      <c r="AK110" s="59" t="str">
        <f>VLOOKUP(Table18911[[#This Row],[Information Asset Reference Number]],ia,10,FALSE)</f>
        <v>Directly Commissioned Indicators P0273/01</v>
      </c>
      <c r="AL110" s="59" t="str">
        <f>VLOOKUP(Table18911[[#This Row],[Information Asset Reference Number]],ia,11,FALSE)</f>
        <v>Chris Dew ( CHDE3 )</v>
      </c>
      <c r="AM110" s="59"/>
      <c r="AN110" s="59" t="b">
        <f>ISERROR(FIND("Direction",Table18911[[#This Row],[Legal basis for the processing]]))</f>
        <v>1</v>
      </c>
      <c r="AO110" s="59" t="b">
        <f>ISERROR(FIND("Act",Table18911[[#This Row],[Legal basis for the processing]]))</f>
        <v>1</v>
      </c>
      <c r="AP110" s="59" t="b">
        <f>ISERROR(FIND("Article",Table18911[[#This Row],[Legal basis for the processing]]))</f>
        <v>1</v>
      </c>
      <c r="AQ110" s="59"/>
      <c r="AR110"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10"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10"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10"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10"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10"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10"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10"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10" s="59">
        <f>COUNTIF(Table18911[[#This Row],[Right to be informed]:[profiling]],"FALSE")</f>
        <v>4</v>
      </c>
      <c r="BA110"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110" s="59"/>
      <c r="BC110" s="59"/>
      <c r="BD110" s="59" t="str">
        <f>Table18911[[#This Row],[Information Asset Title]]</f>
        <v>UK Genetics Testing Network data</v>
      </c>
      <c r="BE110" s="59" t="s">
        <v>299</v>
      </c>
      <c r="BF110"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Catherine Nicholson, NHS DIgital1 Trevelyan Square, Boar Lane, Leeds, LS1 6AE</v>
      </c>
      <c r="BG110" s="59" t="str">
        <f>IF(Table18911[[#This Row],[Purpose for the processing]]="",Table18911[[#This Row],[Purpose for the processing3]],Table18911[[#This Row],[Purpose for the processing]])</f>
        <v>To analyse activity data from UKGTN member laboratories to calculate rates of genetic testing for the UK population.</v>
      </c>
      <c r="BH110" s="59" t="str">
        <f>IF(Table18911[[#This Row],[Legal basis for the processing]]="",Table18911[[#This Row],[Legal basis for the processing4]],Table18911[[#This Row],[Legal basis for the processing]])</f>
        <v>Section 254 Direction from NHS England</v>
      </c>
      <c r="BI110" s="59"/>
      <c r="BJ110" s="59" t="str">
        <f>IF(Table18911[[#This Row],[Categories of personal data being processed]]="",Table18911[[#This Row],[Categories of personal data being processed5]],Table18911[[#This Row],[Categories of personal data being processed]])</f>
        <v>Date of birth, postcode, NHS Number/CHI Number. These fields are only  used to derive the age and broad geographical location of the patient.  The personal data is deleted as soon as this information is loaded and mapping completed.</v>
      </c>
      <c r="BK110" s="59"/>
      <c r="BL110"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110" s="59" t="s">
        <v>139</v>
      </c>
      <c r="BN110" s="59" t="str">
        <f>IF(Table18911[[#This Row],[Recipients or categories of recipients of the personal data.]]="",Table18911[[#This Row],[Recipients or categories of recipients of the personal data.6]],Table18911[[#This Row],[Recipients or categories of recipients of the personal data.]])</f>
        <v>Medical Research Information Service (MRIS) sits within the Data Access Request Service (DARS) at NHS Digital.  Their primary remit is to provide a service to researchers undertaking longitudinal studies.  For the UK GTN they take NHS Numbers provided by Genetic Labs and return missing postcode and date of birth records for the patients.  electronic Data Research and Innovation Service (eDRIS) is part of Information Services Division (ISD) of NHS National Services, Scotland.  It provides a single point of contact to assist in the completion of applications to the Public Benefit and Privacy Panel and assist researchers in study design, approvals and data access in a secure environment.  For the UK GTN work it essentially provides the same function as MRIS but for Scottish patients referenced through CHI Number.</v>
      </c>
      <c r="BO110"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To be reviewed annually as part of commissioning of service</v>
      </c>
      <c r="BP110" s="63" t="b">
        <f>Table18911[[#This Row],[Right to be informed]]</f>
        <v>1</v>
      </c>
      <c r="BQ110" s="63" t="b">
        <f>Table18911[[#This Row],[Right of access]]</f>
        <v>1</v>
      </c>
      <c r="BR110" s="63" t="b">
        <f>Table18911[[#This Row],[Right to rectification]]</f>
        <v>1</v>
      </c>
      <c r="BS110" s="63" t="b">
        <f>Table18911[[#This Row],[Right to erasure]]</f>
        <v>0</v>
      </c>
      <c r="BT110" s="63" t="b">
        <f>Table18911[[#This Row],[Right to restrict processing]]</f>
        <v>1</v>
      </c>
      <c r="BU110" s="63" t="b">
        <f>Table18911[[#This Row],[Right to data portability]]</f>
        <v>0</v>
      </c>
      <c r="BV110" s="63" t="b">
        <f>Table18911[[#This Row],[Right to object]]</f>
        <v>0</v>
      </c>
      <c r="BW110" s="59" t="b">
        <f>Table18911[[#This Row],[profiling]]</f>
        <v>0</v>
      </c>
      <c r="BX110"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110" s="59" t="str">
        <f>IF(Table18911[[#This Row],[The source of the personal data.]]="",Table18911[[#This Row],[The source of the personal data.12]],Table18911[[#This Row],[The source of the personal data.]])</f>
        <v>Collection of laboratory reports from UKGTN member labs.</v>
      </c>
      <c r="BZ110"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(Red Team to provide standard info)</v>
      </c>
      <c r="CA110" s="63"/>
      <c r="CB110" s="63"/>
      <c r="CC110" s="63"/>
      <c r="CD110" s="63"/>
      <c r="CE110" s="63"/>
      <c r="CF110" s="63"/>
      <c r="CG110" s="63"/>
      <c r="CH110" s="63"/>
      <c r="CI110" s="63"/>
      <c r="CJ110" s="63"/>
      <c r="CK110" s="63"/>
      <c r="CL110" s="63"/>
      <c r="CM110" s="63"/>
      <c r="CN110" s="63"/>
      <c r="CO110" s="63"/>
      <c r="CP110" s="63"/>
      <c r="CQ110" s="63"/>
      <c r="CR110" s="63"/>
      <c r="CS110" s="63"/>
      <c r="CT110" s="63"/>
      <c r="CU110" s="63"/>
      <c r="CV110" s="63"/>
      <c r="CW110" s="63"/>
      <c r="CX110" s="63"/>
      <c r="CY110" s="5"/>
      <c r="CZ110" s="26" t="s">
        <v>2009</v>
      </c>
      <c r="DA110" s="59" t="s">
        <v>299</v>
      </c>
      <c r="DB110" s="59" t="s">
        <v>298</v>
      </c>
      <c r="DC110" s="59" t="s">
        <v>289</v>
      </c>
      <c r="DD110" s="59" t="s">
        <v>290</v>
      </c>
      <c r="DE110" s="59" t="s">
        <v>291</v>
      </c>
      <c r="DG110" s="9" t="s">
        <v>292</v>
      </c>
      <c r="DH110" s="9" t="s">
        <v>225</v>
      </c>
      <c r="DI110" s="9" t="s">
        <v>293</v>
      </c>
      <c r="DJ110" s="9" t="s">
        <v>294</v>
      </c>
    </row>
    <row r="111" spans="1:114" s="9" customFormat="1" ht="30" hidden="1" customHeight="1">
      <c r="A111" s="58" t="s">
        <v>306</v>
      </c>
      <c r="B111" s="58" t="s">
        <v>110</v>
      </c>
      <c r="C111" s="59"/>
      <c r="D111" s="59"/>
      <c r="E111" s="59"/>
      <c r="F111" s="59"/>
      <c r="G111" s="59"/>
      <c r="H111" s="59"/>
      <c r="I111" s="59"/>
      <c r="J111" s="59"/>
      <c r="K111" s="59"/>
      <c r="L111" s="59"/>
      <c r="M111" s="59"/>
      <c r="N111" s="59"/>
      <c r="O111" s="59"/>
      <c r="P111" s="59" t="s">
        <v>111</v>
      </c>
      <c r="Q111" s="59" t="s">
        <v>289</v>
      </c>
      <c r="R111" s="59" t="s">
        <v>307</v>
      </c>
      <c r="S111" s="59" t="s">
        <v>308</v>
      </c>
      <c r="T111" s="59" t="s">
        <v>309</v>
      </c>
      <c r="U111" s="59" t="s">
        <v>310</v>
      </c>
      <c r="V111" s="59" t="s">
        <v>225</v>
      </c>
      <c r="W111" s="59" t="s">
        <v>311</v>
      </c>
      <c r="X111" s="59" t="s">
        <v>295</v>
      </c>
      <c r="Y111" s="59" t="s">
        <v>225</v>
      </c>
      <c r="Z111" s="59" t="s">
        <v>276</v>
      </c>
      <c r="AA111" s="59" t="s">
        <v>312</v>
      </c>
      <c r="AB111" s="59"/>
      <c r="AC111" s="59" t="s">
        <v>297</v>
      </c>
      <c r="AD111" s="59"/>
      <c r="AE111" s="59"/>
      <c r="AF111" s="59" t="str">
        <f>VLOOKUP(Table18911[[#This Row],[Information Asset Reference Number16]],livesite,1,FALSE)</f>
        <v>IAR0000129</v>
      </c>
      <c r="AG111" s="59" t="str">
        <f>MID(Table18911[[#This Row],[CLICK HERE TO GO TO FINAL CONTENT FOR CHECKING / EDITING]],14,FIND(".",Table18911[[#This Row],[CLICK HERE TO GO TO FINAL CONTENT FOR CHECKING / EDITING]])-14)</f>
        <v>Summary Hospital-level Mortality Indicator data</v>
      </c>
      <c r="AH111" s="59" t="str">
        <f>LEFT(Table18911[[#This Row],[CLICK HERE TO GO TO FINAL CONTENT FOR CHECKING / EDITING]],10)</f>
        <v>IAR0000129</v>
      </c>
      <c r="AI111" s="59" t="str">
        <f>VLOOKUP(Table18911[[#This Row],[Information Asset Reference Number]],ia,1,FALSE)</f>
        <v>IAR0000129</v>
      </c>
      <c r="AJ111" s="59">
        <f>VLOOKUP(Table18911[[#This Row],[Information Asset Reference Number]],ia,7,FALSE)</f>
        <v>42644</v>
      </c>
      <c r="AK111" s="59" t="str">
        <f>VLOOKUP(Table18911[[#This Row],[Information Asset Reference Number]],ia,10,FALSE)</f>
        <v>Directly Commissioned Indicators P0273/01</v>
      </c>
      <c r="AL111" s="59" t="str">
        <f>VLOOKUP(Table18911[[#This Row],[Information Asset Reference Number]],ia,11,FALSE)</f>
        <v>Chris Dew ( CHDE3 )</v>
      </c>
      <c r="AM111" s="59"/>
      <c r="AN111" s="59" t="b">
        <f>ISERROR(FIND("Direction",Table18911[[#This Row],[Legal basis for the processing]]))</f>
        <v>1</v>
      </c>
      <c r="AO111" s="59" t="b">
        <f>ISERROR(FIND("Act",Table18911[[#This Row],[Legal basis for the processing]]))</f>
        <v>1</v>
      </c>
      <c r="AP111" s="59" t="b">
        <f>ISERROR(FIND("Article",Table18911[[#This Row],[Legal basis for the processing]]))</f>
        <v>1</v>
      </c>
      <c r="AQ111" s="59"/>
      <c r="AR111"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11"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11"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11"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11"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11"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11"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11"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11" s="59">
        <f>COUNTIF(Table18911[[#This Row],[Right to be informed]:[profiling]],"FALSE")</f>
        <v>4</v>
      </c>
      <c r="BA111"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111" s="59"/>
      <c r="BC111" s="59"/>
      <c r="BD111" s="59" t="str">
        <f>Table18911[[#This Row],[Information Asset Title]]</f>
        <v>Summary Hospital-level Mortality Indicator data</v>
      </c>
      <c r="BE111" s="59" t="s">
        <v>314</v>
      </c>
      <c r="BF111"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Catherine Nicholson, NHS DIgital1 Trevelyan Square, Boar Lane, Leeds, LS1 6AE</v>
      </c>
      <c r="BG111" s="59" t="str">
        <f>IF(Table18911[[#This Row],[Purpose for the processing]]="",Table18911[[#This Row],[Purpose for the processing3]],Table18911[[#This Row],[Purpose for the processing]])</f>
        <v xml:space="preserve">To produce National Statistics measuring the mortality rates for hospital trusts. </v>
      </c>
      <c r="BH111" s="59" t="str">
        <f>IF(Table18911[[#This Row],[Legal basis for the processing]]="",Table18911[[#This Row],[Legal basis for the processing4]],Table18911[[#This Row],[Legal basis for the processing]])</f>
        <v xml:space="preserve">Commencement Order </v>
      </c>
      <c r="BI111" s="59"/>
      <c r="BJ111" s="59" t="str">
        <f>IF(Table18911[[#This Row],[Categories of personal data being processed]]="",Table18911[[#This Row],[Categories of personal data being processed5]],Table18911[[#This Row],[Categories of personal data being processed]])</f>
        <v>Sex, date of death, pseudo_HESID (Pseudonymised individual patient identifier)</v>
      </c>
      <c r="BK111" s="59"/>
      <c r="BL111"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111" s="59" t="s">
        <v>139</v>
      </c>
      <c r="BN111" s="59" t="str">
        <f>IF(Table18911[[#This Row],[Recipients or categories of recipients of the personal data.]]="",Table18911[[#This Row],[Recipients or categories of recipients of the personal data.6]],Table18911[[#This Row],[Recipients or categories of recipients of the personal data.]])</f>
        <v>Individual trusts receive their own data. Data is otherwise made available via the Data Access Request Service with all releases documented in the organisation’s Register of Approved Data Releases</v>
      </c>
      <c r="BO111"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Statistical time series retained to enable longer term analyses but reviewed every 3 years</v>
      </c>
      <c r="BP111" s="63" t="b">
        <f>Table18911[[#This Row],[Right to be informed]]</f>
        <v>1</v>
      </c>
      <c r="BQ111" s="63" t="b">
        <f>Table18911[[#This Row],[Right of access]]</f>
        <v>1</v>
      </c>
      <c r="BR111" s="63" t="b">
        <f>Table18911[[#This Row],[Right to rectification]]</f>
        <v>1</v>
      </c>
      <c r="BS111" s="63" t="b">
        <f>Table18911[[#This Row],[Right to erasure]]</f>
        <v>0</v>
      </c>
      <c r="BT111" s="63" t="b">
        <f>Table18911[[#This Row],[Right to restrict processing]]</f>
        <v>1</v>
      </c>
      <c r="BU111" s="63" t="b">
        <f>Table18911[[#This Row],[Right to data portability]]</f>
        <v>0</v>
      </c>
      <c r="BV111" s="63" t="b">
        <f>Table18911[[#This Row],[Right to object]]</f>
        <v>0</v>
      </c>
      <c r="BW111" s="59" t="b">
        <f>Table18911[[#This Row],[profiling]]</f>
        <v>0</v>
      </c>
      <c r="BX111"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111" s="59" t="str">
        <f>IF(Table18911[[#This Row],[The source of the personal data.]]="",Table18911[[#This Row],[The source of the personal data.12]],Table18911[[#This Row],[The source of the personal data.]])</f>
        <v>Hospital Episode Statistics data and Death Registration data</v>
      </c>
      <c r="BZ111"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(Red Team to provide standard info)</v>
      </c>
      <c r="CA111" s="63"/>
      <c r="CB111" s="63"/>
      <c r="CC111" s="63"/>
      <c r="CD111" s="63"/>
      <c r="CE111" s="63"/>
      <c r="CF111" s="63"/>
      <c r="CG111" s="63"/>
      <c r="CH111" s="63"/>
      <c r="CI111" s="63"/>
      <c r="CJ111" s="63"/>
      <c r="CK111" s="63"/>
      <c r="CL111" s="63"/>
      <c r="CM111" s="63"/>
      <c r="CN111" s="63"/>
      <c r="CO111" s="63"/>
      <c r="CP111" s="63"/>
      <c r="CQ111" s="63"/>
      <c r="CR111" s="63"/>
      <c r="CS111" s="63"/>
      <c r="CT111" s="63"/>
      <c r="CU111" s="63"/>
      <c r="CV111" s="63"/>
      <c r="CW111" s="63"/>
      <c r="CX111" s="63"/>
      <c r="CY111" s="5"/>
      <c r="CZ111" s="26" t="s">
        <v>2009</v>
      </c>
      <c r="DA111" s="59" t="s">
        <v>314</v>
      </c>
      <c r="DB111" s="59" t="s">
        <v>313</v>
      </c>
      <c r="DC111" s="59" t="s">
        <v>289</v>
      </c>
      <c r="DD111" s="59" t="s">
        <v>307</v>
      </c>
      <c r="DE111" s="59" t="s">
        <v>308</v>
      </c>
      <c r="DG111" s="9" t="s">
        <v>309</v>
      </c>
      <c r="DH111" s="9" t="s">
        <v>225</v>
      </c>
      <c r="DI111" s="9" t="s">
        <v>310</v>
      </c>
      <c r="DJ111" s="9" t="s">
        <v>311</v>
      </c>
    </row>
    <row r="112" spans="1:114" s="9" customFormat="1" ht="30" hidden="1" customHeight="1">
      <c r="A112" s="58" t="s">
        <v>2446</v>
      </c>
      <c r="B112" s="58" t="s">
        <v>110</v>
      </c>
      <c r="C112" s="59" t="s">
        <v>2331</v>
      </c>
      <c r="D112" s="59" t="s">
        <v>2332</v>
      </c>
      <c r="E112" s="59"/>
      <c r="F112" s="59"/>
      <c r="G112" s="59"/>
      <c r="H112" s="59" t="s">
        <v>2333</v>
      </c>
      <c r="I112" s="59"/>
      <c r="J112" s="59"/>
      <c r="K112" s="59"/>
      <c r="L112" s="59" t="s">
        <v>2334</v>
      </c>
      <c r="M112" s="59"/>
      <c r="N112" s="59"/>
      <c r="O112" s="59"/>
      <c r="P112" s="59" t="s">
        <v>111</v>
      </c>
      <c r="Q112" s="59" t="s">
        <v>2447</v>
      </c>
      <c r="R112" s="59" t="s">
        <v>2336</v>
      </c>
      <c r="S112" s="59" t="s">
        <v>2448</v>
      </c>
      <c r="T112" s="59" t="s">
        <v>2449</v>
      </c>
      <c r="U112" s="59" t="s">
        <v>2450</v>
      </c>
      <c r="V112" s="59" t="s">
        <v>143</v>
      </c>
      <c r="W112" s="59" t="s">
        <v>2340</v>
      </c>
      <c r="X112" s="59" t="s">
        <v>2451</v>
      </c>
      <c r="Y112" s="59" t="s">
        <v>2342</v>
      </c>
      <c r="Z112" s="59" t="s">
        <v>2452</v>
      </c>
      <c r="AA112" s="59" t="s">
        <v>2343</v>
      </c>
      <c r="AB112" s="59"/>
      <c r="AC112" s="59" t="s">
        <v>254</v>
      </c>
      <c r="AD112" s="59"/>
      <c r="AE112" s="59"/>
      <c r="AF112" s="59" t="str">
        <f>VLOOKUP(Table18911[[#This Row],[Information Asset Reference Number16]],livesite,1,FALSE)</f>
        <v>IAR0000166</v>
      </c>
      <c r="AG112" s="59" t="str">
        <f>MID(Table18911[[#This Row],[CLICK HERE TO GO TO FINAL CONTENT FOR CHECKING / EDITING]],14,FIND(".",Table18911[[#This Row],[CLICK HERE TO GO TO FINAL CONTENT FOR CHECKING / EDITING]])-14)</f>
        <v>NHS e-Referral Service - Live Service datasets</v>
      </c>
      <c r="AH112" s="59" t="str">
        <f>LEFT(Table18911[[#This Row],[CLICK HERE TO GO TO FINAL CONTENT FOR CHECKING / EDITING]],10)</f>
        <v>IAR0000166</v>
      </c>
      <c r="AI112" s="59" t="str">
        <f>VLOOKUP(Table18911[[#This Row],[Information Asset Reference Number]],ia,1,FALSE)</f>
        <v>IAR0000166</v>
      </c>
      <c r="AJ112" s="59">
        <f>VLOOKUP(Table18911[[#This Row],[Information Asset Reference Number]],ia,7,FALSE)</f>
        <v>42171</v>
      </c>
      <c r="AK112" s="59" t="str">
        <f>VLOOKUP(Table18911[[#This Row],[Information Asset Reference Number]],ia,10,FALSE)</f>
        <v>NHS e-Referral Live Service P0526/02</v>
      </c>
      <c r="AL112" s="59" t="str">
        <f>VLOOKUP(Table18911[[#This Row],[Information Asset Reference Number]],ia,11,FALSE)</f>
        <v>Phil Nixon ( PHNI1 )</v>
      </c>
      <c r="AM112" s="59"/>
      <c r="AN112" s="59" t="b">
        <f>ISERROR(FIND("Direction",Table18911[[#This Row],[Legal basis for the processing]]))</f>
        <v>1</v>
      </c>
      <c r="AO112" s="59" t="b">
        <f>ISERROR(FIND("Act",Table18911[[#This Row],[Legal basis for the processing]]))</f>
        <v>1</v>
      </c>
      <c r="AP112" s="59" t="b">
        <f>ISERROR(FIND("Article",Table18911[[#This Row],[Legal basis for the processing]]))</f>
        <v>1</v>
      </c>
      <c r="AQ112" s="59"/>
      <c r="AR112"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12"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12"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12"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12"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12"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12"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12"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12" s="59">
        <f>COUNTIF(Table18911[[#This Row],[Right to be informed]:[profiling]],"FALSE")</f>
        <v>8</v>
      </c>
      <c r="BA112"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12" s="59"/>
      <c r="BC112" s="59"/>
      <c r="BD112" s="59" t="str">
        <f>Table18911[[#This Row],[Information Asset Title]]</f>
        <v>NHS e-Referral Service - Live Service datasets</v>
      </c>
      <c r="BE112" s="59" t="s">
        <v>1213</v>
      </c>
      <c r="BF112"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Patients can access e-RS via the Manage Your Referral application to book or change an appointment</v>
      </c>
      <c r="BG112" s="59" t="str">
        <f>IF(Table18911[[#This Row],[Purpose for the processing]]="",Table18911[[#This Row],[Purpose for the processing3]],Table18911[[#This Row],[Purpose for the processing]])</f>
        <v>To book/manage appointments</v>
      </c>
      <c r="BH112" s="59" t="str">
        <f>IF(Table18911[[#This Row],[Legal basis for the processing]]="",Table18911[[#This Row],[Legal basis for the processing4]],Table18911[[#This Row],[Legal basis for the processing]])</f>
        <v>Direction from Department of Health (on behalf of the Secretary of State for Health) under the Health and Social Care Act 2012.Article 6(1c)  processing is necessary for compliance with a legal obligation to which the controller is subject.Article 9(2)(h) processing is necessary for the purposes of preventative medicine, for the assessment of the working capacity of the employee, medical diagnosis, the provision of health or social care or treatment or the management of health and social care systems and services.</v>
      </c>
      <c r="BI112" s="59"/>
      <c r="BJ112" s="59" t="str">
        <f>IF(Table18911[[#This Row],[Categories of personal data being processed]]="",Table18911[[#This Row],[Categories of personal data being processed5]],Table18911[[#This Row],[Categories of personal data being processed]])</f>
        <v>Personal data relevant to an individual referral</v>
      </c>
      <c r="BK112" s="59"/>
      <c r="BL112"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none</v>
      </c>
      <c r="BM112" s="59" t="s">
        <v>139</v>
      </c>
      <c r="BN112" s="59" t="str">
        <f>IF(Table18911[[#This Row],[Recipients or categories of recipients of the personal data.]]="",Table18911[[#This Row],[Recipients or categories of recipients of the personal data.6]],Table18911[[#This Row],[Recipients or categories of recipients of the personal data.]])</f>
        <v>GPs and Hospital Trusts</v>
      </c>
      <c r="BO112"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Up to 25 years as clinical data may form part of a patient’s medical record</v>
      </c>
      <c r="BP112" s="63" t="b">
        <f>Table18911[[#This Row],[Right to be informed]]</f>
        <v>0</v>
      </c>
      <c r="BQ112" s="63" t="b">
        <f>Table18911[[#This Row],[Right of access]]</f>
        <v>0</v>
      </c>
      <c r="BR112" s="63" t="b">
        <f>Table18911[[#This Row],[Right to rectification]]</f>
        <v>0</v>
      </c>
      <c r="BS112" s="63" t="b">
        <f>Table18911[[#This Row],[Right to erasure]]</f>
        <v>0</v>
      </c>
      <c r="BT112" s="63" t="b">
        <f>Table18911[[#This Row],[Right to restrict processing]]</f>
        <v>0</v>
      </c>
      <c r="BU112" s="63" t="b">
        <f>Table18911[[#This Row],[Right to data portability]]</f>
        <v>0</v>
      </c>
      <c r="BV112" s="63" t="b">
        <f>Table18911[[#This Row],[Right to object]]</f>
        <v>0</v>
      </c>
      <c r="BW112" s="59" t="b">
        <f>Table18911[[#This Row],[profiling]]</f>
        <v>0</v>
      </c>
      <c r="BX112"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Consent N/A</v>
      </c>
      <c r="BY112" s="59" t="str">
        <f>IF(Table18911[[#This Row],[The source of the personal data.]]="",Table18911[[#This Row],[The source of the personal data.12]],Table18911[[#This Row],[The source of the personal data.]])</f>
        <v xml:space="preserve">Patient’s clinical information related to a specific referral. The sources are the GP’s patient record and the Spine </v>
      </c>
      <c r="BZ112"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12" s="63"/>
      <c r="CB112" s="63"/>
      <c r="CC112" s="63"/>
      <c r="CD112" s="63"/>
      <c r="CE112" s="63"/>
      <c r="CF112" s="63"/>
      <c r="CG112" s="63"/>
      <c r="CH112" s="63"/>
      <c r="CI112" s="63"/>
      <c r="CJ112" s="63"/>
      <c r="CK112" s="63"/>
      <c r="CL112" s="63"/>
      <c r="CM112" s="63"/>
      <c r="CN112" s="63"/>
      <c r="CO112" s="63"/>
      <c r="CP112" s="63"/>
      <c r="CQ112" s="63"/>
      <c r="CR112" s="63"/>
      <c r="CS112" s="63"/>
      <c r="CT112" s="63"/>
      <c r="CU112" s="63"/>
      <c r="CV112" s="63"/>
      <c r="CW112" s="63"/>
      <c r="CX112" s="63"/>
      <c r="CY112" s="5"/>
      <c r="CZ112" s="26" t="s">
        <v>2009</v>
      </c>
      <c r="DA112" s="59" t="s">
        <v>1213</v>
      </c>
      <c r="DB112" s="59" t="s">
        <v>2453</v>
      </c>
      <c r="DC112" s="59" t="s">
        <v>2331</v>
      </c>
      <c r="DD112" s="59" t="s">
        <v>2332</v>
      </c>
      <c r="DE112" s="59" t="s">
        <v>2448</v>
      </c>
      <c r="DG112" s="9" t="s">
        <v>2449</v>
      </c>
      <c r="DH112" s="9" t="s">
        <v>2333</v>
      </c>
      <c r="DI112" s="9" t="s">
        <v>2450</v>
      </c>
      <c r="DJ112" s="9" t="s">
        <v>2340</v>
      </c>
    </row>
    <row r="113" spans="1:126" s="9" customFormat="1" ht="30" hidden="1" customHeight="1">
      <c r="A113" s="58" t="s">
        <v>1713</v>
      </c>
      <c r="B113" s="58" t="s">
        <v>110</v>
      </c>
      <c r="C113" s="59"/>
      <c r="D113" s="59"/>
      <c r="E113" s="59"/>
      <c r="F113" s="59"/>
      <c r="G113" s="59"/>
      <c r="H113" s="59"/>
      <c r="I113" s="59"/>
      <c r="J113" s="59"/>
      <c r="K113" s="59"/>
      <c r="L113" s="59"/>
      <c r="M113" s="59"/>
      <c r="N113" s="59"/>
      <c r="O113" s="59"/>
      <c r="P113" s="59" t="s">
        <v>111</v>
      </c>
      <c r="Q113" s="59" t="s">
        <v>2454</v>
      </c>
      <c r="R113" s="59" t="s">
        <v>1714</v>
      </c>
      <c r="S113" s="59" t="s">
        <v>2455</v>
      </c>
      <c r="T113" s="59" t="s">
        <v>2456</v>
      </c>
      <c r="U113" s="59" t="s">
        <v>1714</v>
      </c>
      <c r="V113" s="59" t="s">
        <v>2456</v>
      </c>
      <c r="W113" s="59" t="s">
        <v>2456</v>
      </c>
      <c r="X113" s="59" t="s">
        <v>2457</v>
      </c>
      <c r="Y113" s="59" t="s">
        <v>2458</v>
      </c>
      <c r="Z113" s="59" t="s">
        <v>2456</v>
      </c>
      <c r="AA113" s="59" t="s">
        <v>2456</v>
      </c>
      <c r="AB113" s="59"/>
      <c r="AC113" s="59" t="s">
        <v>254</v>
      </c>
      <c r="AD113" s="59"/>
      <c r="AE113" s="59"/>
      <c r="AF113" s="26" t="str">
        <f>VLOOKUP(Table18911[[#This Row],[Information Asset Reference Number16]],livesite,1,FALSE)</f>
        <v>IAR0000169</v>
      </c>
      <c r="AG113" s="59" t="str">
        <f>MID(Table18911[[#This Row],[CLICK HERE TO GO TO FINAL CONTENT FOR CHECKING / EDITING]],14,FIND(".",Table18911[[#This Row],[CLICK HERE TO GO TO FINAL CONTENT FOR CHECKING / EDITING]])-14)</f>
        <v>S MHSDS Transparancy Checklist</v>
      </c>
      <c r="AH113" s="59" t="str">
        <f>LEFT(Table18911[[#This Row],[CLICK HERE TO GO TO FINAL CONTENT FOR CHECKING / EDITING]],10)</f>
        <v>IAR0000169</v>
      </c>
      <c r="AI113" s="59" t="str">
        <f>VLOOKUP(Table18911[[#This Row],[Information Asset Reference Number]],ia,1,FALSE)</f>
        <v>IAR0000169</v>
      </c>
      <c r="AJ113" s="59" t="e">
        <f>VLOOKUP(Table18911[[#This Row],[Information Asset Reference Number]],ia,7,FALSE)</f>
        <v>#REF!</v>
      </c>
      <c r="AK113" s="59" t="str">
        <f>VLOOKUP(Table18911[[#This Row],[Information Asset Reference Number]],ia,10,FALSE)</f>
        <v>Secondary Care Service P0282/01</v>
      </c>
      <c r="AL113" s="59" t="str">
        <f>VLOOKUP(Table18911[[#This Row],[Information Asset Reference Number]],ia,11,FALSE)</f>
        <v>Tia Cheang ( TICH4 )</v>
      </c>
      <c r="AM113" s="59"/>
      <c r="AN113" s="59" t="b">
        <f>ISERROR(FIND("Direction",Table18911[[#This Row],[Legal basis for the processing]]))</f>
        <v>1</v>
      </c>
      <c r="AO113" s="59" t="b">
        <f>ISERROR(FIND("Act",Table18911[[#This Row],[Legal basis for the processing]]))</f>
        <v>1</v>
      </c>
      <c r="AP113" s="59" t="b">
        <f>ISERROR(FIND("Article",Table18911[[#This Row],[Legal basis for the processing]]))</f>
        <v>1</v>
      </c>
      <c r="AQ113" s="59"/>
      <c r="AR113"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13"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13"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13"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13"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13"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13"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13"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13" s="59">
        <f>COUNTIF(Table18911[[#This Row],[Right to be informed]:[profiling]],"FALSE")</f>
        <v>8</v>
      </c>
      <c r="BA113"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13" s="59"/>
      <c r="BC113" s="59"/>
      <c r="BD113" s="59" t="str">
        <f>Table18911[[#This Row],[Information Asset Title]]</f>
        <v>S MHSDS Transparancy Checklist</v>
      </c>
      <c r="BE113" s="59" t="s">
        <v>1270</v>
      </c>
      <c r="BF113"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Required –to be appended to https://digital.nhs.uk/data-and-information/data-collections-and-data-sets/data-sets/mental-health-services-data-set </v>
      </c>
      <c r="BG113" s="59" t="str">
        <f>IF(Table18911[[#This Row],[Purpose for the processing]]="",Table18911[[#This Row],[Purpose for the processing3]],Table18911[[#This Row],[Purpose for the processing]])</f>
        <v xml:space="preserve">https://digital.nhs.uk/data-and-information/data-collections-and-data-sets/data-sets/mental-health-services-data-set </v>
      </c>
      <c r="BH113" s="59" t="str">
        <f>IF(Table18911[[#This Row],[Legal basis for the processing]]="",Table18911[[#This Row],[Legal basis for the processing4]],Table18911[[#This Row],[Legal basis for the processing]])</f>
        <v>https://digital.nhs.uk/about-nhs-digital/corporate-information-and-documents/directions-and-data-provision-notices/nhs-england-directions/establishment-of-information-systems-for-nhs-services-mental-health-services-directions-2015Currently unclear what the legal basis is for ‘processing’ as opposed to collection. Under investigation.Directions will be reviewed as part of development and implementation of MHSDS v4.0.</v>
      </c>
      <c r="BI113" s="59"/>
      <c r="BJ113" s="59" t="str">
        <f>IF(Table18911[[#This Row],[Categories of personal data being processed]]="",Table18911[[#This Row],[Categories of personal data being processed5]],Table18911[[#This Row],[Categories of personal data being processed]])</f>
        <v xml:space="preserve">Required – to be appended to https://digital.nhs.uk/data-and-information/data-collections-and-data-sets/data-sets/mental-health-services-data-set </v>
      </c>
      <c r="BK113" s="59"/>
      <c r="BL113"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Required – to be appended to https://digital.nhs.uk/data-and-information/data-collections-and-data-sets/data-sets/mental-health-services-data-set </v>
      </c>
      <c r="BM113" s="59" t="s">
        <v>139</v>
      </c>
      <c r="BN113" s="59" t="str">
        <f>IF(Table18911[[#This Row],[Recipients or categories of recipients of the personal data.]]="",Table18911[[#This Row],[Recipients or categories of recipients of the personal data.6]],Table18911[[#This Row],[Recipients or categories of recipients of the personal data.]])</f>
        <v xml:space="preserve">https://digital.nhs.uk/data-and-information/data-collections-and-data-sets/data-sets/mental-health-services-data-set </v>
      </c>
      <c r="BO113"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Required – to be appended to https://digital.nhs.uk/data-and-information/data-collections-and-data-sets/data-sets/mental-health-services-data-set </v>
      </c>
      <c r="BP113" s="63" t="b">
        <f>Table18911[[#This Row],[Right to be informed]]</f>
        <v>0</v>
      </c>
      <c r="BQ113" s="63" t="b">
        <f>Table18911[[#This Row],[Right of access]]</f>
        <v>0</v>
      </c>
      <c r="BR113" s="63" t="b">
        <f>Table18911[[#This Row],[Right to rectification]]</f>
        <v>0</v>
      </c>
      <c r="BS113" s="63" t="b">
        <f>Table18911[[#This Row],[Right to erasure]]</f>
        <v>0</v>
      </c>
      <c r="BT113" s="63" t="b">
        <f>Table18911[[#This Row],[Right to restrict processing]]</f>
        <v>0</v>
      </c>
      <c r="BU113" s="63" t="b">
        <f>Table18911[[#This Row],[Right to data portability]]</f>
        <v>0</v>
      </c>
      <c r="BV113" s="63" t="b">
        <f>Table18911[[#This Row],[Right to object]]</f>
        <v>0</v>
      </c>
      <c r="BW113" s="59" t="b">
        <f>Table18911[[#This Row],[profiling]]</f>
        <v>0</v>
      </c>
      <c r="BX113"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https://digital.nhs.uk/about-nhs-digital/our-work/keeping-patient-data-safe/how-we-look-after-your-health-and-care-information/your-choices-on-information-about-you </v>
      </c>
      <c r="BY113" s="59" t="str">
        <f>IF(Table18911[[#This Row],[The source of the personal data.]]="",Table18911[[#This Row],[The source of the personal data.12]],Table18911[[#This Row],[The source of the personal data.]])</f>
        <v xml:space="preserve">Required – to be appended to https://digital.nhs.uk/data-and-information/data-collections-and-data-sets/data-sets/mental-health-services-data-set </v>
      </c>
      <c r="BZ113"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13" s="63"/>
      <c r="CB113" s="63"/>
      <c r="CC113" s="63"/>
      <c r="CD113" s="63"/>
      <c r="CE113" s="63"/>
      <c r="CF113" s="63"/>
      <c r="CG113" s="63"/>
      <c r="CH113" s="63"/>
      <c r="CI113" s="63"/>
      <c r="CJ113" s="63"/>
      <c r="CK113" s="63"/>
      <c r="CL113" s="63"/>
      <c r="CM113" s="63"/>
      <c r="CN113" s="63"/>
      <c r="CO113" s="63"/>
      <c r="CP113" s="63"/>
      <c r="CQ113" s="63"/>
      <c r="CR113" s="63"/>
      <c r="CS113" s="63"/>
      <c r="CT113" s="63"/>
      <c r="CU113" s="63"/>
      <c r="CV113" s="63"/>
      <c r="CW113" s="63"/>
      <c r="CX113" s="63"/>
      <c r="CY113" s="5"/>
      <c r="CZ113" s="26" t="s">
        <v>2009</v>
      </c>
      <c r="DA113" s="59" t="s">
        <v>1270</v>
      </c>
      <c r="DB113" s="59" t="s">
        <v>2459</v>
      </c>
      <c r="DC113" s="59" t="s">
        <v>2454</v>
      </c>
      <c r="DD113" s="59" t="s">
        <v>1714</v>
      </c>
      <c r="DE113" s="59" t="s">
        <v>2455</v>
      </c>
      <c r="DG113" s="9" t="s">
        <v>2456</v>
      </c>
      <c r="DH113" s="9" t="s">
        <v>2456</v>
      </c>
      <c r="DI113" s="9" t="s">
        <v>1714</v>
      </c>
      <c r="DJ113" s="9" t="s">
        <v>2456</v>
      </c>
    </row>
    <row r="114" spans="1:126" s="9" customFormat="1" ht="30" hidden="1" customHeight="1">
      <c r="A114" s="58" t="s">
        <v>322</v>
      </c>
      <c r="B114" s="58" t="s">
        <v>110</v>
      </c>
      <c r="C114" s="59" t="s">
        <v>221</v>
      </c>
      <c r="D114" s="59" t="s">
        <v>323</v>
      </c>
      <c r="E114" s="59" t="s">
        <v>223</v>
      </c>
      <c r="F114" s="59"/>
      <c r="G114" s="59" t="s">
        <v>324</v>
      </c>
      <c r="H114" s="59" t="s">
        <v>225</v>
      </c>
      <c r="I114" s="59" t="s">
        <v>325</v>
      </c>
      <c r="J114" s="59" t="s">
        <v>227</v>
      </c>
      <c r="K114" s="59" t="s">
        <v>228</v>
      </c>
      <c r="L114" s="59" t="s">
        <v>154</v>
      </c>
      <c r="M114" s="59"/>
      <c r="N114" s="59" t="s">
        <v>229</v>
      </c>
      <c r="O114" s="59" t="s">
        <v>225</v>
      </c>
      <c r="P114" s="59" t="s">
        <v>111</v>
      </c>
      <c r="Q114" s="59" t="s">
        <v>225</v>
      </c>
      <c r="R114" s="59" t="s">
        <v>225</v>
      </c>
      <c r="S114" s="59"/>
      <c r="T114" s="59"/>
      <c r="U114" s="59"/>
      <c r="V114" s="59"/>
      <c r="W114" s="59"/>
      <c r="X114" s="59"/>
      <c r="Y114" s="59"/>
      <c r="Z114" s="59"/>
      <c r="AA114" s="59"/>
      <c r="AB114" s="59"/>
      <c r="AC114" s="59" t="s">
        <v>225</v>
      </c>
      <c r="AD114" s="59"/>
      <c r="AE114" s="59"/>
      <c r="AF114" s="59" t="str">
        <f>VLOOKUP(Table18911[[#This Row],[Information Asset Reference Number16]],livesite,1,FALSE)</f>
        <v>IAR0000181</v>
      </c>
      <c r="AG114" s="59" t="str">
        <f>MID(Table18911[[#This Row],[CLICK HERE TO GO TO FINAL CONTENT FOR CHECKING / EDITING]],14,FIND(".",Table18911[[#This Row],[CLICK HERE TO GO TO FINAL CONTENT FOR CHECKING / EDITING]])-14)</f>
        <v>CareCERT Collect</v>
      </c>
      <c r="AH114" s="59" t="str">
        <f>LEFT(Table18911[[#This Row],[CLICK HERE TO GO TO FINAL CONTENT FOR CHECKING / EDITING]],10)</f>
        <v>IAR0000181</v>
      </c>
      <c r="AI114" s="59" t="str">
        <f>VLOOKUP(Table18911[[#This Row],[Information Asset Reference Number]],ia,1,FALSE)</f>
        <v>IAR0000181</v>
      </c>
      <c r="AJ114" s="59">
        <f>VLOOKUP(Table18911[[#This Row],[Information Asset Reference Number]],ia,7,FALSE)</f>
        <v>42887</v>
      </c>
      <c r="AK114" s="59" t="str">
        <f>VLOOKUP(Table18911[[#This Row],[Information Asset Reference Number]],ia,10,FALSE)</f>
        <v>DSC Service Optimisation P0566/04</v>
      </c>
      <c r="AL114" s="59" t="str">
        <f>VLOOKUP(Table18911[[#This Row],[Information Asset Reference Number]],ia,11,FALSE)</f>
        <v>Chris Flynn ( CHFL2 )</v>
      </c>
      <c r="AM114" s="59"/>
      <c r="AN114" s="59" t="b">
        <f>ISERROR(FIND("Direction",Table18911[[#This Row],[Legal basis for the processing]]))</f>
        <v>1</v>
      </c>
      <c r="AO114" s="59" t="b">
        <f>ISERROR(FIND("Act",Table18911[[#This Row],[Legal basis for the processing]]))</f>
        <v>0</v>
      </c>
      <c r="AP114" s="59" t="b">
        <f>ISERROR(FIND("Article",Table18911[[#This Row],[Legal basis for the processing]]))</f>
        <v>0</v>
      </c>
      <c r="AQ114" s="59"/>
      <c r="AR114"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14"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14"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14"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14"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14"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14"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114"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14" s="59">
        <f>COUNTIF(Table18911[[#This Row],[Right to be informed]:[profiling]],"FALSE")</f>
        <v>3</v>
      </c>
      <c r="BA114"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14" s="59"/>
      <c r="BC114" s="59"/>
      <c r="BD114" s="59" t="str">
        <f>Table18911[[#This Row],[Information Asset Title]]</f>
        <v>CareCERT Collect</v>
      </c>
      <c r="BE114" s="59" t="s">
        <v>327</v>
      </c>
      <c r="BF114"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114" s="59" t="str">
        <f>IF(Table18911[[#This Row],[Purpose for the processing]]="",Table18911[[#This Row],[Purpose for the processing3]],Table18911[[#This Row],[Purpose for the processing]])</f>
        <v>IP data to carry out non-intrusive vulnerability scanning User details to contact them about the output of IP scanning or other cyber mattersSIRO details collected to provide a escalation point when requiredIntelligence on alerts to focus our limited resources on sites needing our support during a Cyber incident. It also provides a picture on impact of a Cyber incident.</v>
      </c>
      <c r="BH114" s="59" t="str">
        <f>IF(Table18911[[#This Row],[Legal basis for the processing]]="",Table18911[[#This Row],[Legal basis for the processing4]],Table18911[[#This Row],[Legal basis for the processing]])</f>
        <v>Health and Social Care Act (2012) – Schedule 18, part 10 (1)Processing is necessary for the performance of a task carried out in the public interest or in the exercise of official authority vested in the controller (GDPR Article 6(1)(e))</v>
      </c>
      <c r="BI114" s="59"/>
      <c r="BJ114" s="59">
        <f>IF(Table18911[[#This Row],[Categories of personal data being processed]]="",Table18911[[#This Row],[Categories of personal data being processed5]],Table18911[[#This Row],[Categories of personal data being processed]])</f>
        <v>0</v>
      </c>
      <c r="BK114" s="59"/>
      <c r="BL114"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114" s="59" t="s">
        <v>139</v>
      </c>
      <c r="BN114" s="59" t="str">
        <f>IF(Table18911[[#This Row],[Recipients or categories of recipients of the personal data.]]="",Table18911[[#This Row],[Recipients or categories of recipients of the personal data.6]],Table18911[[#This Row],[Recipients or categories of recipients of the personal data.]])</f>
        <v>Personal data is shared/disclosed as follows:Our Security Operations Centre (SOC) partner who process the IP Address data on our instruction</v>
      </c>
      <c r="BO114"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The Data Security Centre provide several important services to support protecting the NHS community, including the collection and processing of IP and user data through CareCERT Collect. When there is no longer an operational need to use CareCERT Collect, a decision will be made as to whether we need to be hold the data for longer or whether we can securely delete it.    </v>
      </c>
      <c r="BP114" s="63" t="b">
        <f>Table18911[[#This Row],[Right to be informed]]</f>
        <v>1</v>
      </c>
      <c r="BQ114" s="63" t="b">
        <f>Table18911[[#This Row],[Right of access]]</f>
        <v>1</v>
      </c>
      <c r="BR114" s="63" t="b">
        <f>Table18911[[#This Row],[Right to rectification]]</f>
        <v>1</v>
      </c>
      <c r="BS114" s="63" t="b">
        <f>Table18911[[#This Row],[Right to erasure]]</f>
        <v>0</v>
      </c>
      <c r="BT114" s="63" t="b">
        <f>Table18911[[#This Row],[Right to restrict processing]]</f>
        <v>1</v>
      </c>
      <c r="BU114" s="63" t="b">
        <f>Table18911[[#This Row],[Right to data portability]]</f>
        <v>0</v>
      </c>
      <c r="BV114" s="63" t="b">
        <f>Table18911[[#This Row],[Right to object]]</f>
        <v>1</v>
      </c>
      <c r="BW114" s="59" t="b">
        <f>Table18911[[#This Row],[profiling]]</f>
        <v>0</v>
      </c>
      <c r="BX114"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114" s="59">
        <f>IF(Table18911[[#This Row],[The source of the personal data.]]="",Table18911[[#This Row],[The source of the personal data.12]],Table18911[[#This Row],[The source of the personal data.]])</f>
        <v>0</v>
      </c>
      <c r="BZ114"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14" s="63"/>
      <c r="CB114" s="63"/>
      <c r="CC114" s="63"/>
      <c r="CD114" s="63"/>
      <c r="CE114" s="63"/>
      <c r="CF114" s="63"/>
      <c r="CG114" s="63"/>
      <c r="CH114" s="63"/>
      <c r="CI114" s="63"/>
      <c r="CJ114" s="63"/>
      <c r="CK114" s="63"/>
      <c r="CL114" s="63"/>
      <c r="CM114" s="63"/>
      <c r="CN114" s="63"/>
      <c r="CO114" s="63"/>
      <c r="CP114" s="63"/>
      <c r="CQ114" s="63"/>
      <c r="CR114" s="63"/>
      <c r="CS114" s="63"/>
      <c r="CT114" s="63"/>
      <c r="CU114" s="63"/>
      <c r="CV114" s="63"/>
      <c r="CW114" s="63"/>
      <c r="CX114" s="63"/>
      <c r="CY114" s="5"/>
      <c r="CZ114" s="26" t="s">
        <v>2009</v>
      </c>
      <c r="DA114" s="59" t="s">
        <v>327</v>
      </c>
      <c r="DB114" s="59" t="s">
        <v>326</v>
      </c>
      <c r="DC114" s="59" t="s">
        <v>221</v>
      </c>
      <c r="DD114" s="59" t="s">
        <v>323</v>
      </c>
      <c r="DE114" s="59" t="s">
        <v>223</v>
      </c>
      <c r="DH114" s="9" t="s">
        <v>225</v>
      </c>
      <c r="DI114" s="9" t="s">
        <v>324</v>
      </c>
      <c r="DJ114" s="9" t="s">
        <v>325</v>
      </c>
    </row>
    <row r="115" spans="1:126" s="9" customFormat="1" ht="30" hidden="1" customHeight="1">
      <c r="A115" s="58" t="s">
        <v>334</v>
      </c>
      <c r="B115" s="58" t="s">
        <v>110</v>
      </c>
      <c r="C115" s="59"/>
      <c r="D115" s="59"/>
      <c r="E115" s="59"/>
      <c r="F115" s="59"/>
      <c r="G115" s="59"/>
      <c r="H115" s="59"/>
      <c r="I115" s="59"/>
      <c r="J115" s="59"/>
      <c r="K115" s="59"/>
      <c r="L115" s="59"/>
      <c r="M115" s="59"/>
      <c r="N115" s="59"/>
      <c r="O115" s="59"/>
      <c r="P115" s="59" t="s">
        <v>111</v>
      </c>
      <c r="Q115" s="59" t="s">
        <v>335</v>
      </c>
      <c r="R115" s="59" t="s">
        <v>336</v>
      </c>
      <c r="S115" s="59" t="s">
        <v>337</v>
      </c>
      <c r="T115" s="59" t="s">
        <v>338</v>
      </c>
      <c r="U115" s="59" t="s">
        <v>339</v>
      </c>
      <c r="V115" s="59" t="s">
        <v>340</v>
      </c>
      <c r="W115" s="59" t="s">
        <v>341</v>
      </c>
      <c r="X115" s="59" t="s">
        <v>342</v>
      </c>
      <c r="Y115" s="59" t="s">
        <v>343</v>
      </c>
      <c r="Z115" s="59" t="s">
        <v>344</v>
      </c>
      <c r="AA115" s="59" t="s">
        <v>345</v>
      </c>
      <c r="AB115" s="59"/>
      <c r="AC115" s="59" t="s">
        <v>346</v>
      </c>
      <c r="AD115" s="59"/>
      <c r="AE115" s="59"/>
      <c r="AF115" s="59" t="str">
        <f>VLOOKUP(Table18911[[#This Row],[Information Asset Reference Number16]],livesite,1,FALSE)</f>
        <v>IAR0000183</v>
      </c>
      <c r="AG115" s="59" t="str">
        <f>MID(Table18911[[#This Row],[CLICK HERE TO GO TO FINAL CONTENT FOR CHECKING / EDITING]],14,FIND(".",Table18911[[#This Row],[CLICK HERE TO GO TO FINAL CONTENT FOR CHECKING / EDITING]])-14)</f>
        <v>PDS 20180425 v0</v>
      </c>
      <c r="AH115" s="59" t="str">
        <f>LEFT(Table18911[[#This Row],[CLICK HERE TO GO TO FINAL CONTENT FOR CHECKING / EDITING]],10)</f>
        <v>IAR0000183</v>
      </c>
      <c r="AI115" s="59" t="str">
        <f>VLOOKUP(Table18911[[#This Row],[Information Asset Reference Number]],ia,1,FALSE)</f>
        <v>IAR0000183</v>
      </c>
      <c r="AJ115" s="59">
        <f>VLOOKUP(Table18911[[#This Row],[Information Asset Reference Number]],ia,7,FALSE)</f>
        <v>2004</v>
      </c>
      <c r="AK115" s="59" t="str">
        <f>VLOOKUP(Table18911[[#This Row],[Information Asset Reference Number]],ia,10,FALSE)</f>
        <v>NBO and Demographics P0449/08</v>
      </c>
      <c r="AL115" s="59" t="str">
        <f>VLOOKUP(Table18911[[#This Row],[Information Asset Reference Number]],ia,11,FALSE)</f>
        <v>Stephen Smith ( STSM )</v>
      </c>
      <c r="AM115" s="59"/>
      <c r="AN115" s="59" t="b">
        <f>ISERROR(FIND("Direction",Table18911[[#This Row],[Legal basis for the processing]]))</f>
        <v>1</v>
      </c>
      <c r="AO115" s="59" t="b">
        <f>ISERROR(FIND("Act",Table18911[[#This Row],[Legal basis for the processing]]))</f>
        <v>1</v>
      </c>
      <c r="AP115" s="59" t="b">
        <f>ISERROR(FIND("Article",Table18911[[#This Row],[Legal basis for the processing]]))</f>
        <v>1</v>
      </c>
      <c r="AQ115" s="59"/>
      <c r="AR115"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15"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15"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15"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15"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15"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15"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15"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15" s="59">
        <f>COUNTIF(Table18911[[#This Row],[Right to be informed]:[profiling]],"FALSE")</f>
        <v>5</v>
      </c>
      <c r="BA115"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15" s="59"/>
      <c r="BC115" s="59"/>
      <c r="BD115" s="59" t="str">
        <f>Table18911[[#This Row],[Information Asset Title]]</f>
        <v>PDS 20180425 v0</v>
      </c>
      <c r="BE115" s="59" t="s">
        <v>348</v>
      </c>
      <c r="BF115"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When demographic data is entered onto a patient record on a local system, the organisaiotn responsible for the system wil be the Data Controllers and will have a designated Data Protection OfficerOnce demographics data is passed to the PDS from local systems, or from feeder systems, or by direct entry by an end-user, NHS Digital is Data Controller on behalf of the Secretary of State for Health &amp; Social Care and there is a designated Data Protection Officer. NHS Digital 1 Trevelyan Square, Boar Ln, Leeds LS1 6AE0300 303 5678DPO: Catherine Nicholson </v>
      </c>
      <c r="BG115" s="59" t="str">
        <f>IF(Table18911[[#This Row],[Purpose for the processing]]="",Table18911[[#This Row],[Purpose for the processing3]],Table18911[[#This Row],[Purpose for the processing]])</f>
        <v>Data is held and processed on PDS to help care providers confirm the identity of patients; to link their care records within an organisation and between different organisations, and to communicate with patients. NHS Digital also processes PDS data to provide extracts of patient demographic data for the Secondary Uses Service (SUS) and for the Medical Research Information Service (MRIS), both operated by NHS Digital. A range of reports is also available to relevant organisations through Spine Demographics Reporting Service (SDRS) to support the management of NHS services, including some health screening services. PDS data extracts may also be provided to external organisations for specific purposes subject to there being an appropriate legal basis and the relevant approval processes being followed</v>
      </c>
      <c r="BH115" s="59" t="str">
        <f>IF(Table18911[[#This Row],[Legal basis for the processing]]="",Table18911[[#This Row],[Legal basis for the processing4]],Table18911[[#This Row],[Legal basis for the processing]])</f>
        <v xml:space="preserve">The PDS is operated under the commencement order issued to NHS Digital (then HSCIC) by the Secretary of State to cover the provision and operation of the NHS Spine, of which PDS is a component part. Relevant powers and responsibilities are enumerated in the Health &amp; Social Care Act 2012 and any collection or disclosure is carried out under that Act.In addition both the Care Act 2014 and the Health and Care (Safety and Quality) Act 2015 place requirements on using the NHS Number (which is issued and managed by PDS) to support effective informaiotn sharing for health and social care purposes.In terms of the new GDPR legislation the following article applies: “Processing is necessary for compliance with a legal obligation to which the controller is subject” Article 6(1)(c), this obligation is placed on NHS Digital by a Direction. </v>
      </c>
      <c r="BI115" s="59"/>
      <c r="BJ115" s="59" t="str">
        <f>IF(Table18911[[#This Row],[Categories of personal data being processed]]="",Table18911[[#This Row],[Categories of personal data being processed5]],Table18911[[#This Row],[Categories of personal data being processed]])</f>
        <v>PDS data falls within the category of personal data but is not defined as sensitive personal data.</v>
      </c>
      <c r="BK115" s="59"/>
      <c r="BL115"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There are no transfers to third countries.</v>
      </c>
      <c r="BM115" s="59" t="s">
        <v>139</v>
      </c>
      <c r="BN115" s="59" t="str">
        <f>IF(Table18911[[#This Row],[Recipients or categories of recipients of the personal data.]]="",Table18911[[#This Row],[Recipients or categories of recipients of the personal data.6]],Table18911[[#This Row],[Recipients or categories of recipients of the personal data.]])</f>
        <v>The recipients of personal data are providers of NHS-funded services and of social care servi ces. Data is also sometimes provided for the purposes of research and is subject to the relevant frameowrks and processes for approval.</v>
      </c>
      <c r="BO115"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Current practice for NHS Digital is to retain records for 30 years. PDS has been operational since 2004, so far so no data has exceeded this period.It is assumed that under the forthcoming data retention policy the standard practice will be changed to retain for 2, 8 or 20 years, and that PDS would fall inot the 20-year category. The same point would still apply but it is anticipated that a revoew or retention policy for PDS data will be necessary to confirm whether there is a case for PDS records to be retained for longer periods.</v>
      </c>
      <c r="BP115" s="63" t="b">
        <f>Table18911[[#This Row],[Right to be informed]]</f>
        <v>1</v>
      </c>
      <c r="BQ115" s="63" t="b">
        <f>Table18911[[#This Row],[Right of access]]</f>
        <v>1</v>
      </c>
      <c r="BR115" s="63" t="b">
        <f>Table18911[[#This Row],[Right to rectification]]</f>
        <v>0</v>
      </c>
      <c r="BS115" s="63" t="b">
        <f>Table18911[[#This Row],[Right to erasure]]</f>
        <v>0</v>
      </c>
      <c r="BT115" s="63" t="b">
        <f>Table18911[[#This Row],[Right to restrict processing]]</f>
        <v>1</v>
      </c>
      <c r="BU115" s="63" t="b">
        <f>Table18911[[#This Row],[Right to data portability]]</f>
        <v>0</v>
      </c>
      <c r="BV115" s="63" t="b">
        <f>Table18911[[#This Row],[Right to object]]</f>
        <v>0</v>
      </c>
      <c r="BW115" s="59" t="b">
        <f>Table18911[[#This Row],[profiling]]</f>
        <v>0</v>
      </c>
      <c r="BX115"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Patients registered for NHS services in England are required to have a record on the PDS, and therefore cannot 'opt out' of the PDS. However, they can request that their record is marked 'Sensitive', which limits the detail that can be seen by anyone viewing their PDS record to name, NHS Number and DOB, with no contact or location details visible.</v>
      </c>
      <c r="BY115" s="59" t="str">
        <f>IF(Table18911[[#This Row],[The source of the personal data.]]="",Table18911[[#This Row],[The source of the personal data.12]],Table18911[[#This Row],[The source of the personal data.]])</f>
        <v>The data is generally originally provided by the patient to an NHS or other health and care organisation, where it is input to a local system and thence shared to the PDS record, or input directly by a member of staff to the PDS.</v>
      </c>
      <c r="BZ115"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 such automated decision-making is incorporated in the functionality of PDS.</v>
      </c>
      <c r="CA115" s="63"/>
      <c r="CB115" s="63"/>
      <c r="CC115" s="63"/>
      <c r="CD115" s="63"/>
      <c r="CE115" s="63"/>
      <c r="CF115" s="63"/>
      <c r="CG115" s="63"/>
      <c r="CH115" s="63"/>
      <c r="CI115" s="63"/>
      <c r="CJ115" s="63"/>
      <c r="CK115" s="63"/>
      <c r="CL115" s="63"/>
      <c r="CM115" s="63"/>
      <c r="CN115" s="63"/>
      <c r="CO115" s="63"/>
      <c r="CP115" s="63"/>
      <c r="CQ115" s="63"/>
      <c r="CR115" s="63"/>
      <c r="CS115" s="63"/>
      <c r="CT115" s="63"/>
      <c r="CU115" s="63"/>
      <c r="CV115" s="63"/>
      <c r="CW115" s="63"/>
      <c r="CX115" s="63"/>
      <c r="CY115" s="5"/>
      <c r="CZ115" s="26" t="s">
        <v>2009</v>
      </c>
      <c r="DA115" s="59" t="s">
        <v>348</v>
      </c>
      <c r="DB115" s="59" t="s">
        <v>347</v>
      </c>
      <c r="DC115" s="59" t="s">
        <v>335</v>
      </c>
      <c r="DD115" s="59" t="s">
        <v>336</v>
      </c>
      <c r="DE115" s="59" t="s">
        <v>337</v>
      </c>
      <c r="DG115" s="9" t="s">
        <v>338</v>
      </c>
      <c r="DH115" s="9" t="s">
        <v>340</v>
      </c>
      <c r="DI115" s="9" t="s">
        <v>339</v>
      </c>
      <c r="DJ115" s="9" t="s">
        <v>341</v>
      </c>
    </row>
    <row r="116" spans="1:126" s="9" customFormat="1" ht="30" hidden="1" customHeight="1">
      <c r="A116" s="58" t="s">
        <v>2460</v>
      </c>
      <c r="B116" s="58" t="s">
        <v>110</v>
      </c>
      <c r="C116" s="59"/>
      <c r="D116" s="59"/>
      <c r="E116" s="59"/>
      <c r="F116" s="59"/>
      <c r="G116" s="59"/>
      <c r="H116" s="59"/>
      <c r="I116" s="59"/>
      <c r="J116" s="59"/>
      <c r="K116" s="59"/>
      <c r="L116" s="59"/>
      <c r="M116" s="59"/>
      <c r="N116" s="59"/>
      <c r="O116" s="59"/>
      <c r="P116" s="59" t="s">
        <v>111</v>
      </c>
      <c r="Q116" s="59" t="s">
        <v>335</v>
      </c>
      <c r="R116" s="59" t="s">
        <v>336</v>
      </c>
      <c r="S116" s="59" t="s">
        <v>337</v>
      </c>
      <c r="T116" s="59" t="s">
        <v>338</v>
      </c>
      <c r="U116" s="59" t="s">
        <v>339</v>
      </c>
      <c r="V116" s="59" t="s">
        <v>340</v>
      </c>
      <c r="W116" s="59" t="s">
        <v>341</v>
      </c>
      <c r="X116" s="59" t="s">
        <v>342</v>
      </c>
      <c r="Y116" s="59" t="s">
        <v>343</v>
      </c>
      <c r="Z116" s="59" t="s">
        <v>344</v>
      </c>
      <c r="AA116" s="59" t="s">
        <v>345</v>
      </c>
      <c r="AB116" s="59"/>
      <c r="AC116" s="59" t="s">
        <v>346</v>
      </c>
      <c r="AD116" s="59"/>
      <c r="AE116" s="59"/>
      <c r="AF116" s="59" t="str">
        <f>VLOOKUP(Table18911[[#This Row],[Information Asset Reference Number16]],livesite,1,FALSE)</f>
        <v>IAR0000183</v>
      </c>
      <c r="AG116" s="59" t="str">
        <f>MID(Table18911[[#This Row],[CLICK HERE TO GO TO FINAL CONTENT FOR CHECKING / EDITING]],14,FIND(".",Table18911[[#This Row],[CLICK HERE TO GO TO FINAL CONTENT FOR CHECKING / EDITING]])-14)</f>
        <v>DS 20180425 v0</v>
      </c>
      <c r="AH116" s="59" t="str">
        <f>LEFT(Table18911[[#This Row],[CLICK HERE TO GO TO FINAL CONTENT FOR CHECKING / EDITING]],10)</f>
        <v>IAR0000183</v>
      </c>
      <c r="AI116" s="59" t="str">
        <f>VLOOKUP(Table18911[[#This Row],[Information Asset Reference Number]],ia,1,FALSE)</f>
        <v>IAR0000183</v>
      </c>
      <c r="AJ116" s="59">
        <f>VLOOKUP(Table18911[[#This Row],[Information Asset Reference Number]],ia,7,FALSE)</f>
        <v>2004</v>
      </c>
      <c r="AK116" s="59" t="str">
        <f>VLOOKUP(Table18911[[#This Row],[Information Asset Reference Number]],ia,10,FALSE)</f>
        <v>NBO and Demographics P0449/08</v>
      </c>
      <c r="AL116" s="59" t="str">
        <f>VLOOKUP(Table18911[[#This Row],[Information Asset Reference Number]],ia,11,FALSE)</f>
        <v>Stephen Smith ( STSM )</v>
      </c>
      <c r="AM116" s="59"/>
      <c r="AN116" s="59" t="b">
        <f>ISERROR(FIND("Direction",Table18911[[#This Row],[Legal basis for the processing]]))</f>
        <v>1</v>
      </c>
      <c r="AO116" s="59" t="b">
        <f>ISERROR(FIND("Act",Table18911[[#This Row],[Legal basis for the processing]]))</f>
        <v>1</v>
      </c>
      <c r="AP116" s="59" t="b">
        <f>ISERROR(FIND("Article",Table18911[[#This Row],[Legal basis for the processing]]))</f>
        <v>1</v>
      </c>
      <c r="AQ116" s="59"/>
      <c r="AR116"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16"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16"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16"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16"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16"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16"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16"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16" s="59">
        <f>COUNTIF(Table18911[[#This Row],[Right to be informed]:[profiling]],"FALSE")</f>
        <v>5</v>
      </c>
      <c r="BA116"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16" s="59"/>
      <c r="BC116" s="59"/>
      <c r="BD116" s="59" t="str">
        <f>Table18911[[#This Row],[Information Asset Title]]</f>
        <v>DS 20180425 v0</v>
      </c>
      <c r="BE116" s="59" t="s">
        <v>348</v>
      </c>
      <c r="BF116"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When demographic data is entered onto a patient record on a local system, the organisaiotn responsible for the system wil be the Data Controllers and will have a designated Data Protection OfficerOnce demographics data is passed to the PDS from local systems, or from feeder systems, or by direct entry by an end-user, NHS Digital is Data Controller on behalf of the Secretary of State for Health &amp; Social Care and there is a designated Data Protection Officer. NHS Digital 1 Trevelyan Square, Boar Ln, Leeds LS1 6AE0300 303 5678DPO: Catherine Nicholson </v>
      </c>
      <c r="BG116" s="59" t="str">
        <f>IF(Table18911[[#This Row],[Purpose for the processing]]="",Table18911[[#This Row],[Purpose for the processing3]],Table18911[[#This Row],[Purpose for the processing]])</f>
        <v>Data is held and processed on PDS to help care providers confirm the identity of patients; to link their care records within an organisation and between different organisations, and to communicate with patients. NHS Digital also processes PDS data to provide extracts of patient demographic data for the Secondary Uses Service (SUS) and for the Medical Research Information Service (MRIS), both operated by NHS Digital. A range of reports is also available to relevant organisations through Spine Demographics Reporting Service (SDRS) to support the management of NHS services, including some health screening services. PDS data extracts may also be provided to external organisations for specific purposes subject to there being an appropriate legal basis and the relevant approval processes being followed</v>
      </c>
      <c r="BH116" s="59" t="str">
        <f>IF(Table18911[[#This Row],[Legal basis for the processing]]="",Table18911[[#This Row],[Legal basis for the processing4]],Table18911[[#This Row],[Legal basis for the processing]])</f>
        <v xml:space="preserve">The PDS is operated under the commencement order issued to NHS Digital (then HSCIC) by the Secretary of State to cover the provision and operation of the NHS Spine, of which PDS is a component part. Relevant powers and responsibilities are enumerated in the Health &amp; Social Care Act 2012 and any collection or disclosure is carried out under that Act.In addition both the Care Act 2014 and the Health and Care (Safety and Quality) Act 2015 place requirements on using the NHS Number (which is issued and managed by PDS) to support effective informaiotn sharing for health and social care purposes.In terms of the new GDPR legislation the following article applies: “Processing is necessary for compliance with a legal obligation to which the controller is subject” Article 6(1)(c), this obligation is placed on NHS Digital by a Direction. </v>
      </c>
      <c r="BI116" s="59"/>
      <c r="BJ116" s="59" t="str">
        <f>IF(Table18911[[#This Row],[Categories of personal data being processed]]="",Table18911[[#This Row],[Categories of personal data being processed5]],Table18911[[#This Row],[Categories of personal data being processed]])</f>
        <v>PDS data falls within the category of personal data but is not defined as sensitive personal data.</v>
      </c>
      <c r="BK116" s="59"/>
      <c r="BL116"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There are no transfers to third countries.</v>
      </c>
      <c r="BM116" s="59" t="s">
        <v>139</v>
      </c>
      <c r="BN116" s="59" t="str">
        <f>IF(Table18911[[#This Row],[Recipients or categories of recipients of the personal data.]]="",Table18911[[#This Row],[Recipients or categories of recipients of the personal data.6]],Table18911[[#This Row],[Recipients or categories of recipients of the personal data.]])</f>
        <v>The recipients of personal data are providers of NHS-funded services and of social care servi ces. Data is also sometimes provided for the purposes of research and is subject to the relevant frameowrks and processes for approval.</v>
      </c>
      <c r="BO116"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Current practice for NHS Digital is to retain records for 30 years. PDS has been operational since 2004, so far so no data has exceeded this period.It is assumed that under the forthcoming data retention policy the standard practice will be changed to retain for 2, 8 or 20 years, and that PDS would fall inot the 20-year category. The same point would still apply but it is anticipated that a revoew or retention policy for PDS data will be necessary to confirm whether there is a case for PDS records to be retained for longer periods.</v>
      </c>
      <c r="BP116" s="63" t="b">
        <f>Table18911[[#This Row],[Right to be informed]]</f>
        <v>1</v>
      </c>
      <c r="BQ116" s="63" t="b">
        <f>Table18911[[#This Row],[Right of access]]</f>
        <v>1</v>
      </c>
      <c r="BR116" s="63" t="b">
        <f>Table18911[[#This Row],[Right to rectification]]</f>
        <v>0</v>
      </c>
      <c r="BS116" s="63" t="b">
        <f>Table18911[[#This Row],[Right to erasure]]</f>
        <v>0</v>
      </c>
      <c r="BT116" s="63" t="b">
        <f>Table18911[[#This Row],[Right to restrict processing]]</f>
        <v>1</v>
      </c>
      <c r="BU116" s="63" t="b">
        <f>Table18911[[#This Row],[Right to data portability]]</f>
        <v>0</v>
      </c>
      <c r="BV116" s="63" t="b">
        <f>Table18911[[#This Row],[Right to object]]</f>
        <v>0</v>
      </c>
      <c r="BW116" s="59" t="b">
        <f>Table18911[[#This Row],[profiling]]</f>
        <v>0</v>
      </c>
      <c r="BX116"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Patients registered for NHS services in England are required to have a record on the PDS, and therefore cannot 'opt out' of the PDS. However, they can request that their record is marked 'Sensitive', which limits the detail that can be seen by anyone viewing their PDS record to name, NHS Number and DOB, with no contact or location details visible.</v>
      </c>
      <c r="BY116" s="59" t="str">
        <f>IF(Table18911[[#This Row],[The source of the personal data.]]="",Table18911[[#This Row],[The source of the personal data.12]],Table18911[[#This Row],[The source of the personal data.]])</f>
        <v>The data is generally originally provided by the patient to an NHS or other health and care organisation, where it is input to a local system and thence shared to the PDS record, or input directly by a member of staff to the PDS.</v>
      </c>
      <c r="BZ116"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 such automated decision-making is incorporated in the functionality of PDS.</v>
      </c>
      <c r="CA116" s="63"/>
      <c r="CB116" s="63"/>
      <c r="CC116" s="63"/>
      <c r="CD116" s="63"/>
      <c r="CE116" s="63"/>
      <c r="CF116" s="63"/>
      <c r="CG116" s="63"/>
      <c r="CH116" s="63"/>
      <c r="CI116" s="63"/>
      <c r="CJ116" s="63"/>
      <c r="CK116" s="63"/>
      <c r="CL116" s="63"/>
      <c r="CM116" s="63"/>
      <c r="CN116" s="63"/>
      <c r="CO116" s="63"/>
      <c r="CP116" s="63"/>
      <c r="CQ116" s="63"/>
      <c r="CR116" s="63"/>
      <c r="CS116" s="63"/>
      <c r="CT116" s="63"/>
      <c r="CU116" s="63"/>
      <c r="CV116" s="63"/>
      <c r="CW116" s="63"/>
      <c r="CX116" s="63"/>
      <c r="CY116" s="5"/>
      <c r="CZ116" s="26" t="s">
        <v>2009</v>
      </c>
      <c r="DA116" s="59" t="s">
        <v>348</v>
      </c>
      <c r="DB116" s="59" t="s">
        <v>2461</v>
      </c>
      <c r="DC116" s="59" t="s">
        <v>335</v>
      </c>
      <c r="DD116" s="59" t="s">
        <v>336</v>
      </c>
      <c r="DE116" s="59" t="s">
        <v>337</v>
      </c>
      <c r="DG116" s="9" t="s">
        <v>338</v>
      </c>
      <c r="DH116" s="9" t="s">
        <v>340</v>
      </c>
      <c r="DI116" s="9" t="s">
        <v>339</v>
      </c>
      <c r="DJ116" s="9" t="s">
        <v>341</v>
      </c>
    </row>
    <row r="117" spans="1:126" s="9" customFormat="1" ht="30" hidden="1" customHeight="1">
      <c r="A117" s="58" t="s">
        <v>1716</v>
      </c>
      <c r="B117" s="58"/>
      <c r="C117" s="59"/>
      <c r="D117" s="59" t="s">
        <v>971</v>
      </c>
      <c r="E117" s="59"/>
      <c r="F117" s="59"/>
      <c r="G117" s="59"/>
      <c r="H117" s="59"/>
      <c r="I117" s="59"/>
      <c r="J117" s="59"/>
      <c r="K117" s="59"/>
      <c r="L117" s="59"/>
      <c r="M117" s="59"/>
      <c r="N117" s="59"/>
      <c r="O117" s="59"/>
      <c r="P117" s="59" t="s">
        <v>2289</v>
      </c>
      <c r="Q117" s="59" t="s">
        <v>1717</v>
      </c>
      <c r="R117" s="59" t="s">
        <v>2462</v>
      </c>
      <c r="S117" s="59" t="s">
        <v>2463</v>
      </c>
      <c r="T117" s="59" t="s">
        <v>2464</v>
      </c>
      <c r="U117" s="59" t="s">
        <v>2428</v>
      </c>
      <c r="V117" s="59" t="s">
        <v>2465</v>
      </c>
      <c r="W117" s="59" t="s">
        <v>2466</v>
      </c>
      <c r="X117" s="59" t="s">
        <v>2467</v>
      </c>
      <c r="Y117" s="59" t="s">
        <v>276</v>
      </c>
      <c r="Z117" s="59" t="s">
        <v>2468</v>
      </c>
      <c r="AA117" s="59"/>
      <c r="AB117" s="59" t="s">
        <v>2469</v>
      </c>
      <c r="AC117" s="59" t="s">
        <v>2434</v>
      </c>
      <c r="AD117" s="59"/>
      <c r="AE117" s="59"/>
      <c r="AF117" s="59" t="str">
        <f>VLOOKUP(Table18911[[#This Row],[Information Asset Reference Number16]],livesite,1,FALSE)</f>
        <v>IAR0000193</v>
      </c>
      <c r="AG117" s="59" t="str">
        <f>MID(Table18911[[#This Row],[CLICK HERE TO GO TO FINAL CONTENT FOR CHECKING / EDITING]],14,FIND(".",Table18911[[#This Row],[CLICK HERE TO GO TO FINAL CONTENT FOR CHECKING / EDITING]])-14)</f>
        <v>DS Workforce All Sectors including GP HCHS Independent Dental Ophthalmic Transparancy Checklist</v>
      </c>
      <c r="AH117" s="59" t="str">
        <f>LEFT(Table18911[[#This Row],[CLICK HERE TO GO TO FINAL CONTENT FOR CHECKING / EDITING]],10)</f>
        <v>IAR0000193</v>
      </c>
      <c r="AI117" s="59" t="str">
        <f>VLOOKUP(Table18911[[#This Row],[Information Asset Reference Number]],ia,1,FALSE)</f>
        <v>IAR0000193</v>
      </c>
      <c r="AJ117" s="59">
        <f>VLOOKUP(Table18911[[#This Row],[Information Asset Reference Number]],ia,7,FALSE)</f>
        <v>42095</v>
      </c>
      <c r="AK117" s="59" t="str">
        <f>VLOOKUP(Table18911[[#This Row],[Information Asset Reference Number]],ia,10,FALSE)</f>
        <v>Workforce and Estates Activities P0272/01</v>
      </c>
      <c r="AL117" s="59" t="str">
        <f>VLOOKUP(Table18911[[#This Row],[Information Asset Reference Number]],ia,11,FALSE)</f>
        <v>Kate Bedford ( KAAN2 )</v>
      </c>
      <c r="AM117" s="59"/>
      <c r="AN117" s="59" t="b">
        <f>ISERROR(FIND("Direction",Table18911[[#This Row],[Legal basis for the processing]]))</f>
        <v>1</v>
      </c>
      <c r="AO117" s="59" t="b">
        <f>ISERROR(FIND("Act",Table18911[[#This Row],[Legal basis for the processing]]))</f>
        <v>1</v>
      </c>
      <c r="AP117" s="59" t="b">
        <f>ISERROR(FIND("Article",Table18911[[#This Row],[Legal basis for the processing]]))</f>
        <v>1</v>
      </c>
      <c r="AQ117" s="59"/>
      <c r="AR117"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17"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17"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17"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17"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17"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17"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17"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17" s="59">
        <f>COUNTIF(Table18911[[#This Row],[Right to be informed]:[profiling]],"FALSE")</f>
        <v>8</v>
      </c>
      <c r="BA117"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17" s="59"/>
      <c r="BC117" s="59"/>
      <c r="BD117" s="59" t="str">
        <f>Table18911[[#This Row],[Information Asset Title]]</f>
        <v>DS Workforce All Sectors including GP HCHS Independent Dental Ophthalmic Transparancy Checklist</v>
      </c>
      <c r="BE117" s="59" t="s">
        <v>1273</v>
      </c>
      <c r="BF117"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The purpose and scope of the workforce collection is to collect workforce and earnings information, at an individual level from all NHS funded care providers, commissioners and other UK home countries to understand the current workforce and support future workforce planning and education commissioning. The information is required to understand the current workforce and anticipate future workforce needs so that the £5bn education and training budget is efficiently deployed ensuring supply of right staff in the right places with the right skills, supporting patient safety.</v>
      </c>
      <c r="BG117" s="59" t="str">
        <f>IF(Table18911[[#This Row],[Purpose for the processing]]="",Table18911[[#This Row],[Purpose for the processing3]],Table18911[[#This Row],[Purpose for the processing]])</f>
        <v>Direction from Secretary of State under sections 254(1) and (6), 274(2), 304(9) and (10) of the Health and Social Care Act 2012 to establish and operate informatics systems for the collection or analysis of information, and to exercise systems delivery functions.Article 6 (1c) –processing is necessary for compliance with a legal obligation to which the controller is subject</v>
      </c>
      <c r="BH117" s="59" t="str">
        <f>IF(Table18911[[#This Row],[Legal basis for the processing]]="",Table18911[[#This Row],[Legal basis for the processing4]],Table18911[[#This Row],[Legal basis for the processing]])</f>
        <v>Workforce (staff) – detailed data items are contained with the ‘DPIA -  Workforce All Sectors including GP HCHS Independent Dental Ophthalmic’ document</v>
      </c>
      <c r="BI117" s="59"/>
      <c r="BJ117" s="59" t="str">
        <f>IF(Table18911[[#This Row],[Categories of personal data being processed]]="",Table18911[[#This Row],[Categories of personal data being processed5]],Table18911[[#This Row],[Categories of personal data being processed]])</f>
        <v>Individual level data are not shared with any other parties.</v>
      </c>
      <c r="BK117" s="59"/>
      <c r="BL117"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Will follow and be in line with the 3, 8 or 20 years NHS D records management policy.</v>
      </c>
      <c r="BM117" s="59" t="s">
        <v>139</v>
      </c>
      <c r="BN117" s="59" t="str">
        <f>IF(Table18911[[#This Row],[Recipients or categories of recipients of the personal data.]]="",Table18911[[#This Row],[Recipients or categories of recipients of the personal data.6]],Table18911[[#This Row],[Recipients or categories of recipients of the personal data.]])</f>
        <v>Data are not transferred outside the UK.</v>
      </c>
      <c r="BO117"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Type 1 &amp; type 2 objections not applicable as workforce related information not patient relatedData subjects are able to exercise the following rights:Right to be informedAll workforce data providers are aware of their responsibility to inform their staff of how they and NHS Digital will use their individual data.  Right of accessIndividuals can access their data from their respective organisations.Subject Access Request is available to individuals and data will be actioned as per NHS Digital policy.Right to rectificationData are provided by organisations.; any inaccuracies identified by NHS Digital are reported back for rectification in subsequent submissions.Right to restrict processingAll data are subject to validation; poor quality data and records failing validation are excluded from analysis.If an individual contested the accuracy of the personal data, processing would be restricted until accuracy has been verified.The Health and Social Care Act 2012 requires all NHS funded organisations in England to provide data on their current workforce. The Information Commissioner’s Office has stated that this public-sector workforce data is not held in confidence and that the right to dissent is inapplicable as there is minimal likelihood an individual could demonstrate substantial damage or distress which is unwarranted due to a disclosure of their workforce data.NHS Digital, is directed to collect these workforce data by Department of Health and Social Care, invoking the power in section 259 of the 2012 Health and Social Care Act.Right to erasure The right to dissent and withdraw from the collection is limited. Personal data are held for no longer than necessary in relation to the original purpose for the collection and processing. </v>
      </c>
      <c r="BP117" s="63" t="b">
        <f>Table18911[[#This Row],[Right to be informed]]</f>
        <v>0</v>
      </c>
      <c r="BQ117" s="63" t="b">
        <f>Table18911[[#This Row],[Right of access]]</f>
        <v>0</v>
      </c>
      <c r="BR117" s="63" t="b">
        <f>Table18911[[#This Row],[Right to rectification]]</f>
        <v>0</v>
      </c>
      <c r="BS117" s="63" t="b">
        <f>Table18911[[#This Row],[Right to erasure]]</f>
        <v>0</v>
      </c>
      <c r="BT117" s="63" t="b">
        <f>Table18911[[#This Row],[Right to restrict processing]]</f>
        <v>0</v>
      </c>
      <c r="BU117" s="63" t="b">
        <f>Table18911[[#This Row],[Right to data portability]]</f>
        <v>0</v>
      </c>
      <c r="BV117" s="63" t="b">
        <f>Table18911[[#This Row],[Right to object]]</f>
        <v>0</v>
      </c>
      <c r="BW117" s="59" t="b">
        <f>Table18911[[#This Row],[profiling]]</f>
        <v>0</v>
      </c>
      <c r="BX117"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If you wish to lodge a complaint with the supervisory authority about how we have managed your data then the relevant body to contact is the Information Commissioner’s Office, Wycliffe House Water Lane, Wilmslow SK9 5AF www.ico.gov.uk</v>
      </c>
      <c r="BY117" s="59">
        <f>IF(Table18911[[#This Row],[The source of the personal data.]]="",Table18911[[#This Row],[The source of the personal data.12]],Table18911[[#This Row],[The source of the personal data.]])</f>
        <v>0</v>
      </c>
      <c r="BZ117"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Within a reasonable period of having obtained the data (within one month) If the data are used to communicate with the individual, atthe latest, when the first communication takes place; or If disclosure to another recipient is envisaged, at the latest,before the data are disclosed.</v>
      </c>
      <c r="CA117" s="63"/>
      <c r="CB117" s="63"/>
      <c r="CC117" s="63"/>
      <c r="CD117" s="63"/>
      <c r="CE117" s="63"/>
      <c r="CF117" s="63"/>
      <c r="CG117" s="63"/>
      <c r="CH117" s="63"/>
      <c r="CI117" s="63"/>
      <c r="CJ117" s="63"/>
      <c r="CK117" s="63"/>
      <c r="CL117" s="63"/>
      <c r="CM117" s="63"/>
      <c r="CN117" s="63"/>
      <c r="CO117" s="63"/>
      <c r="CP117" s="63"/>
      <c r="CQ117" s="63"/>
      <c r="CR117" s="63"/>
      <c r="CS117" s="63"/>
      <c r="CT117" s="63"/>
      <c r="CU117" s="63"/>
      <c r="CV117" s="63"/>
      <c r="CW117" s="63"/>
      <c r="CX117" s="63"/>
      <c r="CY117" s="5"/>
      <c r="CZ117" s="26" t="s">
        <v>2009</v>
      </c>
      <c r="DA117" s="59" t="s">
        <v>1273</v>
      </c>
      <c r="DB117" s="59" t="s">
        <v>2470</v>
      </c>
      <c r="DC117" s="59" t="s">
        <v>1717</v>
      </c>
      <c r="DD117" s="59" t="s">
        <v>971</v>
      </c>
      <c r="DE117" s="59" t="s">
        <v>2463</v>
      </c>
      <c r="DG117" s="9" t="s">
        <v>2464</v>
      </c>
      <c r="DH117" s="9" t="s">
        <v>2465</v>
      </c>
      <c r="DI117" s="9" t="s">
        <v>2428</v>
      </c>
      <c r="DJ117" s="9" t="s">
        <v>2466</v>
      </c>
    </row>
    <row r="118" spans="1:126" s="9" customFormat="1" ht="30" hidden="1" customHeight="1">
      <c r="A118" s="58" t="s">
        <v>2471</v>
      </c>
      <c r="B118" s="58" t="s">
        <v>110</v>
      </c>
      <c r="C118" s="59"/>
      <c r="D118" s="59"/>
      <c r="E118" s="59"/>
      <c r="F118" s="59"/>
      <c r="G118" s="59"/>
      <c r="H118" s="59"/>
      <c r="I118" s="59"/>
      <c r="J118" s="59"/>
      <c r="K118" s="59"/>
      <c r="L118" s="59"/>
      <c r="M118" s="59"/>
      <c r="N118" s="59"/>
      <c r="O118" s="59"/>
      <c r="P118" s="59" t="s">
        <v>111</v>
      </c>
      <c r="Q118" s="59" t="s">
        <v>358</v>
      </c>
      <c r="R118" s="59" t="s">
        <v>359</v>
      </c>
      <c r="S118" s="59" t="s">
        <v>360</v>
      </c>
      <c r="T118" s="59" t="s">
        <v>361</v>
      </c>
      <c r="U118" s="59" t="s">
        <v>362</v>
      </c>
      <c r="V118" s="59" t="s">
        <v>363</v>
      </c>
      <c r="W118" s="59" t="s">
        <v>364</v>
      </c>
      <c r="X118" s="59" t="s">
        <v>365</v>
      </c>
      <c r="Y118" s="59" t="s">
        <v>366</v>
      </c>
      <c r="Z118" s="59" t="s">
        <v>367</v>
      </c>
      <c r="AA118" s="59" t="s">
        <v>368</v>
      </c>
      <c r="AB118" s="59"/>
      <c r="AC118" s="59" t="s">
        <v>369</v>
      </c>
      <c r="AD118" s="59"/>
      <c r="AE118" s="59"/>
      <c r="AF118" s="59" t="str">
        <f>VLOOKUP(Table18911[[#This Row],[Information Asset Reference Number16]],livesite,1,FALSE)</f>
        <v>IAR0000204</v>
      </c>
      <c r="AG118" s="59" t="str">
        <f>MID(Table18911[[#This Row],[CLICK HERE TO GO TO FINAL CONTENT FOR CHECKING / EDITING]],14,FIND(".",Table18911[[#This Row],[CLICK HERE TO GO TO FINAL CONTENT FOR CHECKING / EDITING]])-14)</f>
        <v>Breast Screening Select Isle of Man</v>
      </c>
      <c r="AH118" s="59" t="str">
        <f>LEFT(Table18911[[#This Row],[CLICK HERE TO GO TO FINAL CONTENT FOR CHECKING / EDITING]],10)</f>
        <v>IAR0000204</v>
      </c>
      <c r="AI118" s="59" t="str">
        <f>VLOOKUP(Table18911[[#This Row],[Information Asset Reference Number]],ia,1,FALSE)</f>
        <v>IAR0000204</v>
      </c>
      <c r="AJ118" s="59">
        <f>VLOOKUP(Table18911[[#This Row],[Information Asset Reference Number]],ia,7,FALSE)</f>
        <v>42917</v>
      </c>
      <c r="AK118" s="59" t="str">
        <f>VLOOKUP(Table18911[[#This Row],[Information Asset Reference Number]],ia,10,FALSE)</f>
        <v>Breast Screening P0557/02</v>
      </c>
      <c r="AL118" s="59" t="str">
        <f>VLOOKUP(Table18911[[#This Row],[Information Asset Reference Number]],ia,11,FALSE)</f>
        <v>Mark Hillman ( MZH )</v>
      </c>
      <c r="AM118" s="59"/>
      <c r="AN118" s="59" t="b">
        <f>ISERROR(FIND("Direction",Table18911[[#This Row],[Legal basis for the processing]]))</f>
        <v>1</v>
      </c>
      <c r="AO118" s="59" t="b">
        <f>ISERROR(FIND("Act",Table18911[[#This Row],[Legal basis for the processing]]))</f>
        <v>1</v>
      </c>
      <c r="AP118" s="59" t="b">
        <f>ISERROR(FIND("Article",Table18911[[#This Row],[Legal basis for the processing]]))</f>
        <v>1</v>
      </c>
      <c r="AQ118" s="59"/>
      <c r="AR118"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18"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18"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18"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18"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18"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18"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18"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18" s="59">
        <f>COUNTIF(Table18911[[#This Row],[Right to be informed]:[profiling]],"FALSE")</f>
        <v>8</v>
      </c>
      <c r="BA118"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18" s="59"/>
      <c r="BC118" s="59"/>
      <c r="BD118" s="59" t="str">
        <f>Table18911[[#This Row],[Information Asset Title]]</f>
        <v>Breast Screening Select Isle of Man</v>
      </c>
      <c r="BE118" s="59" t="s">
        <v>371</v>
      </c>
      <c r="BF118"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 Isle of Man Department of Health mike.williamson@gov.imData Protection Officer: DPO-DHSC@gov.im</v>
      </c>
      <c r="BG118" s="59" t="str">
        <f>IF(Table18911[[#This Row],[Purpose for the processing]]="",Table18911[[#This Row],[Purpose for the processing3]],Table18911[[#This Row],[Purpose for the processing]])</f>
        <v>In order to manage and facilitate the NHS Cancer Screening Programme for Breast Screening.</v>
      </c>
      <c r="BH118" s="59" t="str">
        <f>IF(Table18911[[#This Row],[Legal basis for the processing]]="",Table18911[[#This Row],[Legal basis for the processing4]],Table18911[[#This Row],[Legal basis for the processing]])</f>
        <v>Section 254.</v>
      </c>
      <c r="BI118" s="59"/>
      <c r="BJ118" s="59" t="str">
        <f>IF(Table18911[[#This Row],[Categories of personal data being processed]]="",Table18911[[#This Row],[Categories of personal data being processed5]],Table18911[[#This Row],[Categories of personal data being processed]])</f>
        <v>Personal and sensitive data.</v>
      </c>
      <c r="BK118" s="59"/>
      <c r="BL118"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 data is transferred to third countries.</v>
      </c>
      <c r="BM118" s="59" t="s">
        <v>139</v>
      </c>
      <c r="BN118" s="59" t="str">
        <f>IF(Table18911[[#This Row],[Recipients or categories of recipients of the personal data.]]="",Table18911[[#This Row],[Recipients or categories of recipients of the personal data.6]],Table18911[[#This Row],[Recipients or categories of recipients of the personal data.]])</f>
        <v>IoM DHSC, data subjects</v>
      </c>
      <c r="BO118"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Indefinitely.</v>
      </c>
      <c r="BP118" s="63" t="b">
        <f>Table18911[[#This Row],[Right to be informed]]</f>
        <v>0</v>
      </c>
      <c r="BQ118" s="63" t="b">
        <f>Table18911[[#This Row],[Right of access]]</f>
        <v>0</v>
      </c>
      <c r="BR118" s="63" t="b">
        <f>Table18911[[#This Row],[Right to rectification]]</f>
        <v>0</v>
      </c>
      <c r="BS118" s="63" t="b">
        <f>Table18911[[#This Row],[Right to erasure]]</f>
        <v>0</v>
      </c>
      <c r="BT118" s="63" t="b">
        <f>Table18911[[#This Row],[Right to restrict processing]]</f>
        <v>0</v>
      </c>
      <c r="BU118" s="63" t="b">
        <f>Table18911[[#This Row],[Right to data portability]]</f>
        <v>0</v>
      </c>
      <c r="BV118" s="63" t="b">
        <f>Table18911[[#This Row],[Right to object]]</f>
        <v>0</v>
      </c>
      <c r="BW118" s="59" t="b">
        <f>Table18911[[#This Row],[profiling]]</f>
        <v>0</v>
      </c>
      <c r="BX118"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The data subject can exercise their right to object by making a request through IoM DHSC. IoM DHSC will then instruct NHS Digital as necessary. </v>
      </c>
      <c r="BY118" s="59" t="str">
        <f>IF(Table18911[[#This Row],[The source of the personal data.]]="",Table18911[[#This Row],[The source of the personal data.12]],Table18911[[#This Row],[The source of the personal data.]])</f>
        <v xml:space="preserve">Personal demographic data is sourced from NHAIS Exeter systems (cohort for screening). </v>
      </c>
      <c r="BZ118"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The Breast Screening Programme operates to policy defined by PHE, which controls the subjects which are called for screening by age.</v>
      </c>
      <c r="CA118" s="63"/>
      <c r="CB118" s="63"/>
      <c r="CC118" s="63"/>
      <c r="CD118" s="63"/>
      <c r="CE118" s="63"/>
      <c r="CF118" s="63"/>
      <c r="CG118" s="63"/>
      <c r="CH118" s="63"/>
      <c r="CI118" s="63"/>
      <c r="CJ118" s="63"/>
      <c r="CK118" s="63"/>
      <c r="CL118" s="63"/>
      <c r="CM118" s="63"/>
      <c r="CN118" s="63"/>
      <c r="CO118" s="63"/>
      <c r="CP118" s="63"/>
      <c r="CQ118" s="63"/>
      <c r="CR118" s="63"/>
      <c r="CS118" s="63"/>
      <c r="CT118" s="63"/>
      <c r="CU118" s="63"/>
      <c r="CV118" s="63"/>
      <c r="CW118" s="63"/>
      <c r="CX118" s="63"/>
      <c r="CY118" s="5"/>
      <c r="CZ118" s="26" t="s">
        <v>2009</v>
      </c>
      <c r="DA118" s="59" t="s">
        <v>371</v>
      </c>
      <c r="DB118" s="59" t="s">
        <v>2472</v>
      </c>
      <c r="DC118" s="59" t="s">
        <v>358</v>
      </c>
      <c r="DD118" s="59" t="s">
        <v>359</v>
      </c>
      <c r="DE118" s="59" t="s">
        <v>360</v>
      </c>
      <c r="DG118" s="9" t="s">
        <v>361</v>
      </c>
      <c r="DH118" s="9" t="s">
        <v>363</v>
      </c>
      <c r="DI118" s="9" t="s">
        <v>362</v>
      </c>
      <c r="DJ118" s="9" t="s">
        <v>364</v>
      </c>
    </row>
    <row r="119" spans="1:126" s="9" customFormat="1" ht="30" hidden="1" customHeight="1">
      <c r="A119" s="58" t="s">
        <v>382</v>
      </c>
      <c r="B119" s="58" t="s">
        <v>110</v>
      </c>
      <c r="C119" s="59" t="s">
        <v>383</v>
      </c>
      <c r="D119" s="59" t="s">
        <v>384</v>
      </c>
      <c r="E119" s="59" t="s">
        <v>385</v>
      </c>
      <c r="F119" s="59"/>
      <c r="G119" s="59" t="s">
        <v>386</v>
      </c>
      <c r="H119" s="59" t="s">
        <v>387</v>
      </c>
      <c r="I119" s="59" t="s">
        <v>388</v>
      </c>
      <c r="J119" s="59" t="s">
        <v>389</v>
      </c>
      <c r="K119" s="59" t="s">
        <v>390</v>
      </c>
      <c r="L119" s="59" t="s">
        <v>391</v>
      </c>
      <c r="M119" s="59"/>
      <c r="N119" s="59" t="s">
        <v>392</v>
      </c>
      <c r="O119" s="59" t="s">
        <v>393</v>
      </c>
      <c r="P119" s="59" t="s">
        <v>111</v>
      </c>
      <c r="Q119" s="59"/>
      <c r="R119" s="59"/>
      <c r="S119" s="59"/>
      <c r="T119" s="59"/>
      <c r="U119" s="59"/>
      <c r="V119" s="59"/>
      <c r="W119" s="59"/>
      <c r="X119" s="59"/>
      <c r="Y119" s="59"/>
      <c r="Z119" s="59"/>
      <c r="AA119" s="59"/>
      <c r="AB119" s="59"/>
      <c r="AC119" s="59"/>
      <c r="AD119" s="59"/>
      <c r="AE119" s="59"/>
      <c r="AF119" s="59" t="str">
        <f>VLOOKUP(Table18911[[#This Row],[Information Asset Reference Number16]],livesite,1,FALSE)</f>
        <v>IAR0000211</v>
      </c>
      <c r="AG119" s="59" t="str">
        <f>MID(Table18911[[#This Row],[CLICK HERE TO GO TO FINAL CONTENT FOR CHECKING / EDITING]],14,FIND(".",Table18911[[#This Row],[CLICK HERE TO GO TO FINAL CONTENT FOR CHECKING / EDITING]])-14)</f>
        <v>Organisation standards Codes and Reference OSCAR</v>
      </c>
      <c r="AH119" s="59" t="str">
        <f>LEFT(Table18911[[#This Row],[CLICK HERE TO GO TO FINAL CONTENT FOR CHECKING / EDITING]],10)</f>
        <v>IAR0000211</v>
      </c>
      <c r="AI119" s="59" t="str">
        <f>VLOOKUP(Table18911[[#This Row],[Information Asset Reference Number]],ia,1,FALSE)</f>
        <v>IAR0000211</v>
      </c>
      <c r="AJ119" s="59">
        <f>VLOOKUP(Table18911[[#This Row],[Information Asset Reference Number]],ia,7,FALSE)</f>
        <v>35886</v>
      </c>
      <c r="AK119" s="59" t="str">
        <f>VLOOKUP(Table18911[[#This Row],[Information Asset Reference Number]],ia,10,FALSE)</f>
        <v>Organisation Data Service - Maintain P0559/02</v>
      </c>
      <c r="AL119" s="59" t="str">
        <f>VLOOKUP(Table18911[[#This Row],[Information Asset Reference Number]],ia,11,FALSE)</f>
        <v>Mark Dye ( MXD )</v>
      </c>
      <c r="AM119" s="59"/>
      <c r="AN119" s="59" t="b">
        <f>ISERROR(FIND("Direction",Table18911[[#This Row],[Legal basis for the processing]]))</f>
        <v>1</v>
      </c>
      <c r="AO119" s="59" t="b">
        <f>ISERROR(FIND("Act",Table18911[[#This Row],[Legal basis for the processing]]))</f>
        <v>0</v>
      </c>
      <c r="AP119" s="59" t="b">
        <f>ISERROR(FIND("Article",Table18911[[#This Row],[Legal basis for the processing]]))</f>
        <v>0</v>
      </c>
      <c r="AQ119" s="59"/>
      <c r="AR119"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19"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19"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19"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19"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19"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19"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119"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1</v>
      </c>
      <c r="AZ119" s="59">
        <f>COUNTIF(Table18911[[#This Row],[Right to be informed]:[profiling]],"FALSE")</f>
        <v>2</v>
      </c>
      <c r="BA119"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Public Task</v>
      </c>
      <c r="BB119" s="59"/>
      <c r="BC119" s="59"/>
      <c r="BD119" s="59" t="str">
        <f>Table18911[[#This Row],[Information Asset Title]]</f>
        <v>Organisation standards Codes and Reference OSCAR</v>
      </c>
      <c r="BE119" s="59" t="s">
        <v>395</v>
      </c>
      <c r="BF119"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Digital1, Trevelyan Square, Boar Lane, Leeds LS1 6AE0300 303 5678enquiries@nhsdigital.nhs.ukData Protection Officer – Catherine Nicholson-</v>
      </c>
      <c r="BG119" s="59" t="str">
        <f>IF(Table18911[[#This Row],[Purpose for the processing]]="",Table18911[[#This Row],[Purpose for the processing3]],Table18911[[#This Row],[Purpose for the processing]])</f>
        <v>To provide reference data in support of the NHS and Social Care IT systems</v>
      </c>
      <c r="BH119" s="59" t="str">
        <f>IF(Table18911[[#This Row],[Legal basis for the processing]]="",Table18911[[#This Row],[Legal basis for the processing4]],Table18911[[#This Row],[Legal basis for the processing]])</f>
        <v>Yes- reference data is required to to allow the identification of key roles within the NHS/Social CareHealth and Social Care Act 2012 Schedule 18, paragraph 10 (1)Article 6 (1e) – Public task - processing is necessary for the performance of a task carried out in the public interest or in the exercise of official authority vested in the controller</v>
      </c>
      <c r="BI119" s="59"/>
      <c r="BJ119" s="59">
        <f>IF(Table18911[[#This Row],[Categories of personal data being processed]]="",Table18911[[#This Row],[Categories of personal data being processed5]],Table18911[[#This Row],[Categories of personal data being processed]])</f>
        <v>0</v>
      </c>
      <c r="BK119" s="59"/>
      <c r="BL119"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 transfer to third countriesbut data is available on WWW. Data provides forenames and surname with only a relationship to a work address.</v>
      </c>
      <c r="BM119" s="59" t="s">
        <v>139</v>
      </c>
      <c r="BN119" s="59" t="str">
        <f>IF(Table18911[[#This Row],[Recipients or categories of recipients of the personal data.]]="",Table18911[[#This Row],[Recipients or categories of recipients of the personal data.6]],Table18911[[#This Row],[Recipients or categories of recipients of the personal data.]])</f>
        <v>Data is ‘open’ so all data is supplied on the public domain.</v>
      </c>
      <c r="BO119"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Data is ‘live’ within registers this is replaced if the role holder changes. No historic data is captured.</v>
      </c>
      <c r="BP119" s="63" t="b">
        <f>Table18911[[#This Row],[Right to be informed]]</f>
        <v>1</v>
      </c>
      <c r="BQ119" s="63" t="b">
        <f>Table18911[[#This Row],[Right of access]]</f>
        <v>1</v>
      </c>
      <c r="BR119" s="63" t="b">
        <f>Table18911[[#This Row],[Right to rectification]]</f>
        <v>1</v>
      </c>
      <c r="BS119" s="63" t="b">
        <f>Table18911[[#This Row],[Right to erasure]]</f>
        <v>0</v>
      </c>
      <c r="BT119" s="63" t="b">
        <f>Table18911[[#This Row],[Right to restrict processing]]</f>
        <v>1</v>
      </c>
      <c r="BU119" s="63" t="b">
        <f>Table18911[[#This Row],[Right to data portability]]</f>
        <v>0</v>
      </c>
      <c r="BV119" s="63" t="b">
        <f>Table18911[[#This Row],[Right to object]]</f>
        <v>1</v>
      </c>
      <c r="BW119" s="59" t="b">
        <f>Table18911[[#This Row],[profiling]]</f>
        <v>1</v>
      </c>
      <c r="BX119"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Requests to remove this data can be requested through the ODS second line support team contactable on – 0300 3034 034However, not relying on consent as processing condition</v>
      </c>
      <c r="BY119" s="59">
        <f>IF(Table18911[[#This Row],[The source of the personal data.]]="",Table18911[[#This Row],[The source of the personal data.12]],Table18911[[#This Row],[The source of the personal data.]])</f>
        <v>0</v>
      </c>
      <c r="BZ119"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 xml:space="preserve">No automated decision making/profiling is used in the collation of this data. </v>
      </c>
      <c r="CA119" s="63"/>
      <c r="CB119" s="63"/>
      <c r="CC119" s="63"/>
      <c r="CD119" s="63"/>
      <c r="CE119" s="63"/>
      <c r="CF119" s="63"/>
      <c r="CG119" s="63"/>
      <c r="CH119" s="63"/>
      <c r="CI119" s="63"/>
      <c r="CJ119" s="63"/>
      <c r="CK119" s="63"/>
      <c r="CL119" s="63"/>
      <c r="CM119" s="63"/>
      <c r="CN119" s="63"/>
      <c r="CO119" s="63"/>
      <c r="CP119" s="63"/>
      <c r="CQ119" s="63"/>
      <c r="CR119" s="63"/>
      <c r="CS119" s="63"/>
      <c r="CT119" s="63"/>
      <c r="CU119" s="63"/>
      <c r="CV119" s="63"/>
      <c r="CW119" s="63"/>
      <c r="CX119" s="63"/>
      <c r="CY119" s="5"/>
      <c r="CZ119" s="26" t="s">
        <v>2009</v>
      </c>
      <c r="DA119" s="59" t="s">
        <v>395</v>
      </c>
      <c r="DB119" s="59" t="s">
        <v>394</v>
      </c>
      <c r="DC119" s="59" t="s">
        <v>383</v>
      </c>
      <c r="DD119" s="59" t="s">
        <v>384</v>
      </c>
      <c r="DE119" s="59" t="s">
        <v>385</v>
      </c>
      <c r="DH119" s="9" t="s">
        <v>387</v>
      </c>
      <c r="DI119" s="9" t="s">
        <v>386</v>
      </c>
      <c r="DJ119" s="9" t="s">
        <v>388</v>
      </c>
    </row>
    <row r="120" spans="1:126" s="9" customFormat="1" ht="30" hidden="1" customHeight="1">
      <c r="A120" s="58" t="s">
        <v>2473</v>
      </c>
      <c r="B120" s="58" t="s">
        <v>110</v>
      </c>
      <c r="C120" s="59"/>
      <c r="D120" s="59"/>
      <c r="E120" s="59"/>
      <c r="F120" s="59"/>
      <c r="G120" s="59"/>
      <c r="H120" s="59"/>
      <c r="I120" s="59"/>
      <c r="J120" s="59"/>
      <c r="K120" s="59"/>
      <c r="L120" s="59"/>
      <c r="M120" s="59"/>
      <c r="N120" s="59"/>
      <c r="O120" s="59"/>
      <c r="P120" s="59" t="s">
        <v>111</v>
      </c>
      <c r="Q120" s="59" t="s">
        <v>358</v>
      </c>
      <c r="R120" s="59" t="s">
        <v>407</v>
      </c>
      <c r="S120" s="59" t="s">
        <v>360</v>
      </c>
      <c r="T120" s="59" t="s">
        <v>361</v>
      </c>
      <c r="U120" s="59" t="s">
        <v>362</v>
      </c>
      <c r="V120" s="59" t="s">
        <v>363</v>
      </c>
      <c r="W120" s="59" t="s">
        <v>364</v>
      </c>
      <c r="X120" s="59" t="s">
        <v>365</v>
      </c>
      <c r="Y120" s="59" t="s">
        <v>408</v>
      </c>
      <c r="Z120" s="59" t="s">
        <v>367</v>
      </c>
      <c r="AA120" s="59" t="s">
        <v>368</v>
      </c>
      <c r="AB120" s="59"/>
      <c r="AC120" s="59" t="s">
        <v>409</v>
      </c>
      <c r="AD120" s="59"/>
      <c r="AE120" s="59"/>
      <c r="AF120" s="59" t="str">
        <f>VLOOKUP(Table18911[[#This Row],[Information Asset Reference Number16]],livesite,1,FALSE)</f>
        <v>IAR0000229</v>
      </c>
      <c r="AG120" s="59" t="str">
        <f>MID(Table18911[[#This Row],[CLICK HERE TO GO TO FINAL CONTENT FOR CHECKING / EDITING]],14,FIND(".",Table18911[[#This Row],[CLICK HERE TO GO TO FINAL CONTENT FOR CHECKING / EDITING]])-14)</f>
        <v>SS IoM</v>
      </c>
      <c r="AH120" s="59" t="str">
        <f>LEFT(Table18911[[#This Row],[CLICK HERE TO GO TO FINAL CONTENT FOR CHECKING / EDITING]],10)</f>
        <v>IAR0000229</v>
      </c>
      <c r="AI120" s="59" t="str">
        <f>VLOOKUP(Table18911[[#This Row],[Information Asset Reference Number]],ia,1,FALSE)</f>
        <v>IAR0000229</v>
      </c>
      <c r="AJ120" s="59">
        <f>VLOOKUP(Table18911[[#This Row],[Information Asset Reference Number]],ia,7,FALSE)</f>
        <v>40544</v>
      </c>
      <c r="AK120" s="59" t="str">
        <f>VLOOKUP(Table18911[[#This Row],[Information Asset Reference Number]],ia,10,FALSE)</f>
        <v>Isle of Man Bowel Cancer Screening System (BCSS) Service P0601/02</v>
      </c>
      <c r="AL120" s="59" t="str">
        <f>VLOOKUP(Table18911[[#This Row],[Information Asset Reference Number]],ia,11,FALSE)</f>
        <v>Mark Hillman ( MZH )</v>
      </c>
      <c r="AM120" s="59"/>
      <c r="AN120" s="59" t="b">
        <f>ISERROR(FIND("Direction",Table18911[[#This Row],[Legal basis for the processing]]))</f>
        <v>1</v>
      </c>
      <c r="AO120" s="59" t="b">
        <f>ISERROR(FIND("Act",Table18911[[#This Row],[Legal basis for the processing]]))</f>
        <v>1</v>
      </c>
      <c r="AP120" s="59" t="b">
        <f>ISERROR(FIND("Article",Table18911[[#This Row],[Legal basis for the processing]]))</f>
        <v>1</v>
      </c>
      <c r="AQ120" s="59"/>
      <c r="AR120"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20"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20"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20"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20"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20"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20"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20"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20" s="59">
        <f>COUNTIF(Table18911[[#This Row],[Right to be informed]:[profiling]],"FALSE")</f>
        <v>8</v>
      </c>
      <c r="BA120"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20" s="59"/>
      <c r="BC120" s="59"/>
      <c r="BD120" s="59" t="str">
        <f>Table18911[[#This Row],[Information Asset Title]]</f>
        <v>SS IoM</v>
      </c>
      <c r="BE120" s="59" t="s">
        <v>411</v>
      </c>
      <c r="BF120"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 Isle of Man Department of Health mike.williamson@gov.imData Protection Officer: DPO-DHSC@gov.im</v>
      </c>
      <c r="BG120" s="59" t="str">
        <f>IF(Table18911[[#This Row],[Purpose for the processing]]="",Table18911[[#This Row],[Purpose for the processing3]],Table18911[[#This Row],[Purpose for the processing]])</f>
        <v>In order to manage and facilitate the NHS Cancer Screening Programme for Bowel Cancer.</v>
      </c>
      <c r="BH120" s="59" t="str">
        <f>IF(Table18911[[#This Row],[Legal basis for the processing]]="",Table18911[[#This Row],[Legal basis for the processing4]],Table18911[[#This Row],[Legal basis for the processing]])</f>
        <v>Section 254.</v>
      </c>
      <c r="BI120" s="59"/>
      <c r="BJ120" s="59" t="str">
        <f>IF(Table18911[[#This Row],[Categories of personal data being processed]]="",Table18911[[#This Row],[Categories of personal data being processed5]],Table18911[[#This Row],[Categories of personal data being processed]])</f>
        <v>Personal and sensitive data.</v>
      </c>
      <c r="BK120" s="59"/>
      <c r="BL120"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 data is transferred to third countries.</v>
      </c>
      <c r="BM120" s="59" t="s">
        <v>139</v>
      </c>
      <c r="BN120" s="59" t="str">
        <f>IF(Table18911[[#This Row],[Recipients or categories of recipients of the personal data.]]="",Table18911[[#This Row],[Recipients or categories of recipients of the personal data.6]],Table18911[[#This Row],[Recipients or categories of recipients of the personal data.]])</f>
        <v>IoM DHSC, data subjects</v>
      </c>
      <c r="BO120"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Indefinitely.</v>
      </c>
      <c r="BP120" s="63" t="b">
        <f>Table18911[[#This Row],[Right to be informed]]</f>
        <v>0</v>
      </c>
      <c r="BQ120" s="63" t="b">
        <f>Table18911[[#This Row],[Right of access]]</f>
        <v>0</v>
      </c>
      <c r="BR120" s="63" t="b">
        <f>Table18911[[#This Row],[Right to rectification]]</f>
        <v>0</v>
      </c>
      <c r="BS120" s="63" t="b">
        <f>Table18911[[#This Row],[Right to erasure]]</f>
        <v>0</v>
      </c>
      <c r="BT120" s="63" t="b">
        <f>Table18911[[#This Row],[Right to restrict processing]]</f>
        <v>0</v>
      </c>
      <c r="BU120" s="63" t="b">
        <f>Table18911[[#This Row],[Right to data portability]]</f>
        <v>0</v>
      </c>
      <c r="BV120" s="63" t="b">
        <f>Table18911[[#This Row],[Right to object]]</f>
        <v>0</v>
      </c>
      <c r="BW120" s="59" t="b">
        <f>Table18911[[#This Row],[profiling]]</f>
        <v>0</v>
      </c>
      <c r="BX120"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The data subject can exercise their right to object by making a request through IoM DHSC. IoM DHSC will then instruct NHS Digital as necessary.</v>
      </c>
      <c r="BY120" s="59" t="str">
        <f>IF(Table18911[[#This Row],[The source of the personal data.]]="",Table18911[[#This Row],[The source of the personal data.12]],Table18911[[#This Row],[The source of the personal data.]])</f>
        <v xml:space="preserve">Personal demographic data is sourced from NHAIS Exeter systems (cohort for screening). </v>
      </c>
      <c r="BZ120"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The Bowel Cancer Screening Programme operates to policy defined by PHE, which controls the subjects which are called for screening by age.</v>
      </c>
      <c r="CA120" s="63"/>
      <c r="CB120" s="63"/>
      <c r="CC120" s="63"/>
      <c r="CD120" s="63"/>
      <c r="CE120" s="63"/>
      <c r="CF120" s="63"/>
      <c r="CG120" s="63"/>
      <c r="CH120" s="63"/>
      <c r="CI120" s="63"/>
      <c r="CJ120" s="63"/>
      <c r="CK120" s="63"/>
      <c r="CL120" s="63"/>
      <c r="CM120" s="63"/>
      <c r="CN120" s="63"/>
      <c r="CO120" s="63"/>
      <c r="CP120" s="63"/>
      <c r="CQ120" s="63"/>
      <c r="CR120" s="63"/>
      <c r="CS120" s="63"/>
      <c r="CT120" s="63"/>
      <c r="CU120" s="63"/>
      <c r="CV120" s="63"/>
      <c r="CW120" s="63"/>
      <c r="CX120" s="63"/>
      <c r="CY120" s="5"/>
      <c r="CZ120" s="26" t="s">
        <v>2009</v>
      </c>
      <c r="DA120" s="59" t="s">
        <v>411</v>
      </c>
      <c r="DB120" s="59" t="s">
        <v>2474</v>
      </c>
      <c r="DC120" s="59" t="s">
        <v>358</v>
      </c>
      <c r="DD120" s="59" t="s">
        <v>407</v>
      </c>
      <c r="DE120" s="59" t="s">
        <v>360</v>
      </c>
      <c r="DG120" s="9" t="s">
        <v>361</v>
      </c>
      <c r="DH120" s="9" t="s">
        <v>363</v>
      </c>
      <c r="DI120" s="9" t="s">
        <v>362</v>
      </c>
      <c r="DJ120" s="9" t="s">
        <v>364</v>
      </c>
    </row>
    <row r="121" spans="1:126" s="9" customFormat="1" ht="30" hidden="1" customHeight="1">
      <c r="A121" s="58" t="s">
        <v>417</v>
      </c>
      <c r="B121" s="58"/>
      <c r="C121" s="59"/>
      <c r="D121" s="59"/>
      <c r="E121" s="59"/>
      <c r="F121" s="59"/>
      <c r="G121" s="59"/>
      <c r="H121" s="59"/>
      <c r="I121" s="59"/>
      <c r="J121" s="59"/>
      <c r="K121" s="59"/>
      <c r="L121" s="59"/>
      <c r="M121" s="59"/>
      <c r="N121" s="59"/>
      <c r="O121" s="59" t="s">
        <v>2349</v>
      </c>
      <c r="P121" s="59" t="s">
        <v>418</v>
      </c>
      <c r="Q121" s="59" t="s">
        <v>419</v>
      </c>
      <c r="R121" s="59" t="s">
        <v>420</v>
      </c>
      <c r="S121" s="59" t="s">
        <v>421</v>
      </c>
      <c r="T121" s="59" t="s">
        <v>422</v>
      </c>
      <c r="U121" s="59" t="s">
        <v>150</v>
      </c>
      <c r="V121" s="59" t="s">
        <v>423</v>
      </c>
      <c r="W121" s="59" t="s">
        <v>424</v>
      </c>
      <c r="X121" s="59" t="s">
        <v>424</v>
      </c>
      <c r="Y121" s="59" t="s">
        <v>276</v>
      </c>
      <c r="Z121" s="59" t="s">
        <v>425</v>
      </c>
      <c r="AA121" s="59"/>
      <c r="AB121" s="59" t="s">
        <v>426</v>
      </c>
      <c r="AC121" s="59" t="s">
        <v>2434</v>
      </c>
      <c r="AD121" s="59"/>
      <c r="AE121" s="59"/>
      <c r="AF121" s="59" t="str">
        <f>VLOOKUP(Table18911[[#This Row],[Information Asset Reference Number16]],livesite,1,FALSE)</f>
        <v>IAR0000236</v>
      </c>
      <c r="AG121" s="59" t="str">
        <f>MID(Table18911[[#This Row],[CLICK HERE TO GO TO FINAL CONTENT FOR CHECKING / EDITING]],14,FIND(".",Table18911[[#This Row],[CLICK HERE TO GO TO FINAL CONTENT FOR CHECKING / EDITING]])-14)</f>
        <v>E-Contract</v>
      </c>
      <c r="AH121" s="59" t="str">
        <f>LEFT(Table18911[[#This Row],[CLICK HERE TO GO TO FINAL CONTENT FOR CHECKING / EDITING]],10)</f>
        <v>IAR0000236</v>
      </c>
      <c r="AI121" s="59" t="str">
        <f>VLOOKUP(Table18911[[#This Row],[Information Asset Reference Number]],ia,1,FALSE)</f>
        <v>IAR0000236</v>
      </c>
      <c r="AJ121" s="59">
        <f>VLOOKUP(Table18911[[#This Row],[Information Asset Reference Number]],ia,7,FALSE)</f>
        <v>41275</v>
      </c>
      <c r="AK121" s="59" t="str">
        <f>VLOOKUP(Table18911[[#This Row],[Information Asset Reference Number]],ia,10,FALSE)</f>
        <v>eContract P0607/05</v>
      </c>
      <c r="AL121" s="59" t="str">
        <f>VLOOKUP(Table18911[[#This Row],[Information Asset Reference Number]],ia,11,FALSE)</f>
        <v>John Martin ( JOMA4 )</v>
      </c>
      <c r="AM121" s="59"/>
      <c r="AN121" s="59" t="b">
        <f>ISERROR(FIND("Direction",Table18911[[#This Row],[Legal basis for the processing]]))</f>
        <v>1</v>
      </c>
      <c r="AO121" s="59" t="b">
        <f>ISERROR(FIND("Act",Table18911[[#This Row],[Legal basis for the processing]]))</f>
        <v>1</v>
      </c>
      <c r="AP121" s="59" t="b">
        <f>ISERROR(FIND("Article",Table18911[[#This Row],[Legal basis for the processing]]))</f>
        <v>1</v>
      </c>
      <c r="AQ121" s="59"/>
      <c r="AR121"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21"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21"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21"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21"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21"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21"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21"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21" s="59">
        <f>COUNTIF(Table18911[[#This Row],[Right to be informed]:[profiling]],"FALSE")</f>
        <v>8</v>
      </c>
      <c r="BA121"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21" s="59"/>
      <c r="BC121" s="59"/>
      <c r="BD121" s="59" t="str">
        <f>Table18911[[#This Row],[Information Asset Title]]</f>
        <v>E-Contract</v>
      </c>
      <c r="BE121" s="59" t="s">
        <v>428</v>
      </c>
      <c r="BF121"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The NHS Standard Contract is mandated by NHS England for use by commissioners for all contracts for healthcare services other than primary care. NHS commissioning organisations use the system to generate contracts.</v>
      </c>
      <c r="BG121" s="59" t="str">
        <f>IF(Table18911[[#This Row],[Purpose for the processing]]="",Table18911[[#This Row],[Purpose for the processing3]],Table18911[[#This Row],[Purpose for the processing]])</f>
        <v>The Secretary of State, acting though NHS England and/or Public Health England has a responsibility to make arrangements for healthcare provision and to support activities such as health research</v>
      </c>
      <c r="BH121" s="59" t="str">
        <f>IF(Table18911[[#This Row],[Legal basis for the processing]]="",Table18911[[#This Row],[Legal basis for the processing4]],Table18911[[#This Row],[Legal basis for the processing]])</f>
        <v>Email address (processed only for users responsible for service administration)</v>
      </c>
      <c r="BI121" s="59"/>
      <c r="BJ121" s="59" t="str">
        <f>IF(Table18911[[#This Row],[Categories of personal data being processed]]="",Table18911[[#This Row],[Categories of personal data being processed5]],Table18911[[#This Row],[Categories of personal data being processed]])</f>
        <v>NHS Digital will receive personal data.</v>
      </c>
      <c r="BK121" s="59"/>
      <c r="BL121"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As long as individual remains an administrator for the service.</v>
      </c>
      <c r="BM121" s="59" t="s">
        <v>139</v>
      </c>
      <c r="BN121" s="59" t="str">
        <f>IF(Table18911[[#This Row],[Recipients or categories of recipients of the personal data.]]="",Table18911[[#This Row],[Recipients or categories of recipients of the personal data.6]],Table18911[[#This Row],[Recipients or categories of recipients of the personal data.]])</f>
        <v>Not applicable.</v>
      </c>
      <c r="BO121"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Unknown</v>
      </c>
      <c r="BP121" s="63" t="b">
        <f>Table18911[[#This Row],[Right to be informed]]</f>
        <v>0</v>
      </c>
      <c r="BQ121" s="63" t="b">
        <f>Table18911[[#This Row],[Right of access]]</f>
        <v>0</v>
      </c>
      <c r="BR121" s="63" t="b">
        <f>Table18911[[#This Row],[Right to rectification]]</f>
        <v>0</v>
      </c>
      <c r="BS121" s="63" t="b">
        <f>Table18911[[#This Row],[Right to erasure]]</f>
        <v>0</v>
      </c>
      <c r="BT121" s="63" t="b">
        <f>Table18911[[#This Row],[Right to restrict processing]]</f>
        <v>0</v>
      </c>
      <c r="BU121" s="63" t="b">
        <f>Table18911[[#This Row],[Right to data portability]]</f>
        <v>0</v>
      </c>
      <c r="BV121" s="63" t="b">
        <f>Table18911[[#This Row],[Right to object]]</f>
        <v>0</v>
      </c>
      <c r="BW121" s="59" t="b">
        <f>Table18911[[#This Row],[profiling]]</f>
        <v>0</v>
      </c>
      <c r="BX121"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If you wish to lodge a complaint with the supervisory authority about how we have managed your data then the relevant body to contact is the Information Commissioner’s Office, Wycliffe House Water Lane, Wilmslow SK9 5AF www.ico.gov.uk</v>
      </c>
      <c r="BY121" s="59">
        <f>IF(Table18911[[#This Row],[The source of the personal data.]]="",Table18911[[#This Row],[The source of the personal data.12]],Table18911[[#This Row],[The source of the personal data.]])</f>
        <v>0</v>
      </c>
      <c r="BZ121"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At the time data are obtained</v>
      </c>
      <c r="CA121" s="63"/>
      <c r="CB121" s="63"/>
      <c r="CC121" s="63"/>
      <c r="CD121" s="63"/>
      <c r="CE121" s="63"/>
      <c r="CF121" s="63"/>
      <c r="CG121" s="63"/>
      <c r="CH121" s="63"/>
      <c r="CI121" s="63"/>
      <c r="CJ121" s="63"/>
      <c r="CK121" s="63"/>
      <c r="CL121" s="63"/>
      <c r="CM121" s="63"/>
      <c r="CN121" s="63"/>
      <c r="CO121" s="63"/>
      <c r="CP121" s="63"/>
      <c r="CQ121" s="63"/>
      <c r="CR121" s="63"/>
      <c r="CS121" s="63"/>
      <c r="CT121" s="63"/>
      <c r="CU121" s="63"/>
      <c r="CV121" s="63"/>
      <c r="CW121" s="63"/>
      <c r="CX121" s="63"/>
      <c r="CY121" s="5"/>
      <c r="CZ121" s="26" t="s">
        <v>2009</v>
      </c>
      <c r="DA121" s="59" t="s">
        <v>428</v>
      </c>
      <c r="DB121" s="59" t="s">
        <v>427</v>
      </c>
      <c r="DC121" s="59" t="s">
        <v>419</v>
      </c>
      <c r="DD121" s="59" t="s">
        <v>420</v>
      </c>
      <c r="DE121" s="59" t="s">
        <v>421</v>
      </c>
      <c r="DG121" s="9" t="s">
        <v>422</v>
      </c>
      <c r="DH121" s="9" t="s">
        <v>423</v>
      </c>
      <c r="DI121" s="9" t="s">
        <v>150</v>
      </c>
      <c r="DJ121" s="9" t="s">
        <v>424</v>
      </c>
    </row>
    <row r="122" spans="1:126" s="9" customFormat="1" ht="30" hidden="1" customHeight="1">
      <c r="A122" s="58" t="s">
        <v>2475</v>
      </c>
      <c r="B122" s="58" t="s">
        <v>110</v>
      </c>
      <c r="C122" s="59" t="s">
        <v>2476</v>
      </c>
      <c r="D122" s="59" t="s">
        <v>1720</v>
      </c>
      <c r="E122" s="59" t="s">
        <v>2477</v>
      </c>
      <c r="F122" s="59"/>
      <c r="G122" s="59" t="s">
        <v>2478</v>
      </c>
      <c r="H122" s="59" t="s">
        <v>2479</v>
      </c>
      <c r="I122" s="59" t="s">
        <v>2480</v>
      </c>
      <c r="J122" s="59" t="s">
        <v>2481</v>
      </c>
      <c r="K122" s="59" t="s">
        <v>2482</v>
      </c>
      <c r="L122" s="59" t="s">
        <v>2483</v>
      </c>
      <c r="M122" s="59"/>
      <c r="N122" s="59" t="s">
        <v>2484</v>
      </c>
      <c r="O122" s="59" t="s">
        <v>2485</v>
      </c>
      <c r="P122" s="59" t="s">
        <v>111</v>
      </c>
      <c r="Q122" s="59" t="s">
        <v>2476</v>
      </c>
      <c r="R122" s="59" t="s">
        <v>1720</v>
      </c>
      <c r="S122" s="59" t="s">
        <v>2477</v>
      </c>
      <c r="T122" s="59" t="s">
        <v>2486</v>
      </c>
      <c r="U122" s="59" t="s">
        <v>2478</v>
      </c>
      <c r="V122" s="59" t="s">
        <v>2479</v>
      </c>
      <c r="W122" s="59" t="s">
        <v>2480</v>
      </c>
      <c r="X122" s="59" t="s">
        <v>2481</v>
      </c>
      <c r="Y122" s="59" t="s">
        <v>2482</v>
      </c>
      <c r="Z122" s="59" t="s">
        <v>2483</v>
      </c>
      <c r="AA122" s="59" t="s">
        <v>2487</v>
      </c>
      <c r="AB122" s="59"/>
      <c r="AC122" s="59" t="s">
        <v>2485</v>
      </c>
      <c r="AD122" s="59"/>
      <c r="AE122" s="59"/>
      <c r="AF122" s="26" t="str">
        <f>VLOOKUP(Table18911[[#This Row],[Information Asset Reference Number16]],livesite,1,FALSE)</f>
        <v>IAR0000272</v>
      </c>
      <c r="AG122" s="59" t="str">
        <f>MID(Table18911[[#This Row],[CLICK HERE TO GO TO FINAL CONTENT FOR CHECKING / EDITING]],14,FIND(".",Table18911[[#This Row],[CLICK HERE TO GO TO FINAL CONTENT FOR CHECKING / EDITING]])-14)</f>
        <v>Service Management Toolkit</v>
      </c>
      <c r="AH122" s="59" t="str">
        <f>LEFT(Table18911[[#This Row],[CLICK HERE TO GO TO FINAL CONTENT FOR CHECKING / EDITING]],10)</f>
        <v>IAR0000272</v>
      </c>
      <c r="AI122" s="59" t="str">
        <f>VLOOKUP(Table18911[[#This Row],[Information Asset Reference Number]],ia,1,FALSE)</f>
        <v>IAR0000272</v>
      </c>
      <c r="AJ122" s="59" t="e">
        <f>VLOOKUP(Table18911[[#This Row],[Information Asset Reference Number]],ia,7,FALSE)</f>
        <v>#REF!</v>
      </c>
      <c r="AK122" s="59" t="str">
        <f>VLOOKUP(Table18911[[#This Row],[Information Asset Reference Number]],ia,10,FALSE)</f>
        <v>SSD Service Delivery P0600/01</v>
      </c>
      <c r="AL122" s="59" t="str">
        <f>VLOOKUP(Table18911[[#This Row],[Information Asset Reference Number]],ia,11,FALSE)</f>
        <v>John Pinder ( JYP )</v>
      </c>
      <c r="AM122" s="59"/>
      <c r="AN122" s="59" t="b">
        <f>ISERROR(FIND("Direction",Table18911[[#This Row],[Legal basis for the processing]]))</f>
        <v>1</v>
      </c>
      <c r="AO122" s="59" t="b">
        <f>ISERROR(FIND("Act",Table18911[[#This Row],[Legal basis for the processing]]))</f>
        <v>0</v>
      </c>
      <c r="AP122" s="59" t="b">
        <f>ISERROR(FIND("Article",Table18911[[#This Row],[Legal basis for the processing]]))</f>
        <v>0</v>
      </c>
      <c r="AQ122" s="59"/>
      <c r="AR122"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22"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22"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22"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22"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22"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22"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22"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22" s="59">
        <f>COUNTIF(Table18911[[#This Row],[Right to be informed]:[profiling]],"FALSE")</f>
        <v>8</v>
      </c>
      <c r="BA122"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22" s="59"/>
      <c r="BC122" s="59"/>
      <c r="BD122" s="59" t="str">
        <f>Table18911[[#This Row],[Information Asset Title]]</f>
        <v>Service Management Toolkit</v>
      </c>
      <c r="BE122" s="59" t="s">
        <v>1277</v>
      </c>
      <c r="BF122"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Controllers would be the Data Controllers for each individual service using the Service Desk –AAA – Lisa Summers (lisa.summers2@nhs.net)Cancer Screening – Mat Jordan eContract – Ivan Ellul, NHS EnglandFNP – Ruth Rothman, FNP National UnitNHAIS C ore – Gus Williamson, NHS EnglandTracking Database – Sam Kirby, Tracking Database User GroupDatasets – Ian Binns, CMHTInformation Standards – Lynn BracewellODS/Oscar – Mark DyePathways – Mandy Williams, NHS PathwaysPCMD – Steve Webster, Population HealthNHS Digital – Catherine Nicholson</v>
      </c>
      <c r="BG122" s="59" t="str">
        <f>IF(Table18911[[#This Row],[Purpose for the processing]]="",Table18911[[#This Row],[Purpose for the processing3]],Table18911[[#This Row],[Purpose for the processing]])</f>
        <v>To assist support teams to identify and rectify system issues</v>
      </c>
      <c r="BH122" s="59" t="str">
        <f>IF(Table18911[[#This Row],[Legal basis for the processing]]="",Table18911[[#This Row],[Legal basis for the processing4]],Table18911[[#This Row],[Legal basis for the processing]])</f>
        <v>Commencement Order of Health and Social Care Act 2012 – under GDPR Article 6.1e Public Task</v>
      </c>
      <c r="BI122" s="59"/>
      <c r="BJ122" s="59" t="str">
        <f>IF(Table18911[[#This Row],[Categories of personal data being processed]]="",Table18911[[#This Row],[Categories of personal data being processed5]],Table18911[[#This Row],[Categories of personal data being processed]])</f>
        <v>Potential for the recording of PID and/or Physical Health or condition, as pertinent to the call being raised.  NHS number would typically be used where it is necessary to identify a patient which is the cause of an issue.</v>
      </c>
      <c r="BK122" s="59"/>
      <c r="BL122"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 data transfers to third countries.</v>
      </c>
      <c r="BM122" s="59" t="s">
        <v>139</v>
      </c>
      <c r="BN122" s="59" t="str">
        <f>IF(Table18911[[#This Row],[Recipients or categories of recipients of the personal data.]]="",Table18911[[#This Row],[Recipients or categories of recipients of the personal data.6]],Table18911[[#This Row],[Recipients or categories of recipients of the personal data.]])</f>
        <v>NHS Digital Systems and Service Delivery Support teams.</v>
      </c>
      <c r="BO122"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Once stored, then the data retention will be indefinitely whilst the system is live.</v>
      </c>
      <c r="BP122" s="63" t="b">
        <f>Table18911[[#This Row],[Right to be informed]]</f>
        <v>0</v>
      </c>
      <c r="BQ122" s="63" t="b">
        <f>Table18911[[#This Row],[Right of access]]</f>
        <v>0</v>
      </c>
      <c r="BR122" s="63" t="b">
        <f>Table18911[[#This Row],[Right to rectification]]</f>
        <v>0</v>
      </c>
      <c r="BS122" s="63" t="b">
        <f>Table18911[[#This Row],[Right to erasure]]</f>
        <v>0</v>
      </c>
      <c r="BT122" s="63" t="b">
        <f>Table18911[[#This Row],[Right to restrict processing]]</f>
        <v>0</v>
      </c>
      <c r="BU122" s="63" t="b">
        <f>Table18911[[#This Row],[Right to data portability]]</f>
        <v>0</v>
      </c>
      <c r="BV122" s="63" t="b">
        <f>Table18911[[#This Row],[Right to object]]</f>
        <v>0</v>
      </c>
      <c r="BW122" s="59" t="b">
        <f>Table18911[[#This Row],[profiling]]</f>
        <v>0</v>
      </c>
      <c r="BX122"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Local administrators of the system can remove information upon request.  Full audit trail would be available as logs on ITSM tool records Desk Agent details, date/time raised, details of the person who raised the call.</v>
      </c>
      <c r="BY122" s="59" t="str">
        <f>IF(Table18911[[#This Row],[The source of the personal data.]]="",Table18911[[#This Row],[The source of the personal data.12]],Table18911[[#This Row],[The source of the personal data.]])</f>
        <v>Source of the data is likely to be staff highlighting an issue from PCSE, NHS England, PH England, CCG or CSU.</v>
      </c>
      <c r="BZ122"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 automated decision-making or profiling is used.</v>
      </c>
      <c r="CA122" s="63"/>
      <c r="CB122" s="63"/>
      <c r="CC122" s="63"/>
      <c r="CD122" s="63"/>
      <c r="CE122" s="63"/>
      <c r="CF122" s="63"/>
      <c r="CG122" s="63"/>
      <c r="CH122" s="63"/>
      <c r="CI122" s="63"/>
      <c r="CJ122" s="63"/>
      <c r="CK122" s="63"/>
      <c r="CL122" s="63"/>
      <c r="CM122" s="63"/>
      <c r="CN122" s="63"/>
      <c r="CO122" s="63"/>
      <c r="CP122" s="63"/>
      <c r="CQ122" s="63"/>
      <c r="CR122" s="63"/>
      <c r="CS122" s="63"/>
      <c r="CT122" s="63"/>
      <c r="CU122" s="63"/>
      <c r="CV122" s="63"/>
      <c r="CW122" s="63"/>
      <c r="CX122" s="63"/>
      <c r="CY122" s="5"/>
      <c r="CZ122" s="26" t="s">
        <v>2009</v>
      </c>
      <c r="DA122" s="59" t="s">
        <v>1277</v>
      </c>
      <c r="DB122" s="59" t="s">
        <v>1276</v>
      </c>
      <c r="DC122" s="59" t="s">
        <v>2476</v>
      </c>
      <c r="DD122" s="59" t="s">
        <v>1720</v>
      </c>
      <c r="DE122" s="59" t="s">
        <v>2477</v>
      </c>
      <c r="DG122" s="9" t="s">
        <v>2486</v>
      </c>
      <c r="DH122" s="9" t="s">
        <v>2479</v>
      </c>
      <c r="DI122" s="9" t="s">
        <v>2478</v>
      </c>
      <c r="DJ122" s="9" t="s">
        <v>2480</v>
      </c>
    </row>
    <row r="123" spans="1:126" s="9" customFormat="1" ht="30" hidden="1" customHeight="1">
      <c r="A123" s="58" t="s">
        <v>434</v>
      </c>
      <c r="B123" s="58" t="s">
        <v>110</v>
      </c>
      <c r="C123" s="59" t="s">
        <v>221</v>
      </c>
      <c r="D123" s="59" t="s">
        <v>435</v>
      </c>
      <c r="E123" s="59" t="s">
        <v>223</v>
      </c>
      <c r="F123" s="59"/>
      <c r="G123" s="59" t="s">
        <v>254</v>
      </c>
      <c r="H123" s="59" t="s">
        <v>436</v>
      </c>
      <c r="I123" s="59" t="s">
        <v>437</v>
      </c>
      <c r="J123" s="59" t="s">
        <v>438</v>
      </c>
      <c r="K123" s="59" t="s">
        <v>439</v>
      </c>
      <c r="L123" s="59" t="s">
        <v>276</v>
      </c>
      <c r="M123" s="59"/>
      <c r="N123" s="59" t="s">
        <v>254</v>
      </c>
      <c r="O123" s="59" t="s">
        <v>254</v>
      </c>
      <c r="P123" s="59" t="s">
        <v>111</v>
      </c>
      <c r="Q123" s="59"/>
      <c r="R123" s="59"/>
      <c r="S123" s="59"/>
      <c r="T123" s="59"/>
      <c r="U123" s="59"/>
      <c r="V123" s="59"/>
      <c r="W123" s="59"/>
      <c r="X123" s="59"/>
      <c r="Y123" s="59"/>
      <c r="Z123" s="59"/>
      <c r="AA123" s="59"/>
      <c r="AB123" s="59"/>
      <c r="AC123" s="59"/>
      <c r="AD123" s="59"/>
      <c r="AE123" s="59"/>
      <c r="AF123" s="59" t="str">
        <f>VLOOKUP(Table18911[[#This Row],[Information Asset Reference Number16]],livesite,1,FALSE)</f>
        <v>IAR0000284</v>
      </c>
      <c r="AG123" s="59" t="str">
        <f>MID(Table18911[[#This Row],[CLICK HERE TO GO TO FINAL CONTENT FOR CHECKING / EDITING]],14,FIND(".",Table18911[[#This Row],[CLICK HERE TO GO TO FINAL CONTENT FOR CHECKING / EDITING]])-14)</f>
        <v xml:space="preserve"> Management system (CRM) -Transparency Checklist</v>
      </c>
      <c r="AH123" s="59" t="str">
        <f>LEFT(Table18911[[#This Row],[CLICK HERE TO GO TO FINAL CONTENT FOR CHECKING / EDITING]],10)</f>
        <v>IAR0000284</v>
      </c>
      <c r="AI123" s="59" t="str">
        <f>VLOOKUP(Table18911[[#This Row],[Information Asset Reference Number]],ia,1,FALSE)</f>
        <v>IAR0000284</v>
      </c>
      <c r="AJ123" s="59">
        <f>VLOOKUP(Table18911[[#This Row],[Information Asset Reference Number]],ia,7,FALSE)</f>
        <v>42618</v>
      </c>
      <c r="AK123" s="59" t="str">
        <f>VLOOKUP(Table18911[[#This Row],[Information Asset Reference Number]],ia,10,FALSE)</f>
        <v>NHS Digital Contact Centre Activities P0403/01</v>
      </c>
      <c r="AL123" s="59" t="str">
        <f>VLOOKUP(Table18911[[#This Row],[Information Asset Reference Number]],ia,11,FALSE)</f>
        <v>Jane Moore ( JAMO2 )</v>
      </c>
      <c r="AM123" s="59"/>
      <c r="AN123" s="59" t="b">
        <f>ISERROR(FIND("Direction",Table18911[[#This Row],[Legal basis for the processing]]))</f>
        <v>1</v>
      </c>
      <c r="AO123" s="59" t="b">
        <f>ISERROR(FIND("Act",Table18911[[#This Row],[Legal basis for the processing]]))</f>
        <v>0</v>
      </c>
      <c r="AP123" s="59" t="b">
        <f>ISERROR(FIND("Article",Table18911[[#This Row],[Legal basis for the processing]]))</f>
        <v>0</v>
      </c>
      <c r="AQ123" s="59"/>
      <c r="AR123"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23"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23"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23"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23"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23"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23"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123"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23" s="59">
        <f>COUNTIF(Table18911[[#This Row],[Right to be informed]:[profiling]],"FALSE")</f>
        <v>4</v>
      </c>
      <c r="BA123"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23" s="59"/>
      <c r="BC123" s="59"/>
      <c r="BD123" s="59" t="str">
        <f>Table18911[[#This Row],[Information Asset Title]]</f>
        <v xml:space="preserve"> Management system (CRM) -Transparency Checklist</v>
      </c>
      <c r="BE123" s="59" t="s">
        <v>441</v>
      </c>
      <c r="BF123"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123" s="59" t="str">
        <f>IF(Table18911[[#This Row],[Purpose for the processing]]="",Table18911[[#This Row],[Purpose for the processing3]],Table18911[[#This Row],[Purpose for the processing]])</f>
        <v>To provide a contribution to a Parliamentary Question received by the Department of Health</v>
      </c>
      <c r="BH123" s="59" t="str">
        <f>IF(Table18911[[#This Row],[Legal basis for the processing]]="",Table18911[[#This Row],[Legal basis for the processing4]],Table18911[[#This Row],[Legal basis for the processing]])</f>
        <v>Health and Social Care Act (2012) – Schedule 18, part 10 (1)Processing is necessary for the performance of a task carried out in the public interest or in the exercise of official authority vested in the controller (GDPR Article 6(1)(e))</v>
      </c>
      <c r="BI123" s="59"/>
      <c r="BJ123" s="59">
        <f>IF(Table18911[[#This Row],[Categories of personal data being processed]]="",Table18911[[#This Row],[Categories of personal data being processed5]],Table18911[[#This Row],[Categories of personal data being processed]])</f>
        <v>0</v>
      </c>
      <c r="BK123" s="59"/>
      <c r="BL123"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 – SLSP to confirm</v>
      </c>
      <c r="BM123" s="59" t="s">
        <v>139</v>
      </c>
      <c r="BN123" s="59" t="str">
        <f>IF(Table18911[[#This Row],[Recipients or categories of recipients of the personal data.]]="",Table18911[[#This Row],[Recipients or categories of recipients of the personal data.6]],Table18911[[#This Row],[Recipients or categories of recipients of the personal data.]])</f>
        <v>N/A</v>
      </c>
      <c r="BO123"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The current Corporate Retention Schedule states that Parliamentary Questions should be kept for a minimum of 10 years from the date the response was approved. (p11 of https://hscic365.sharepoint.com/Information%20Governance/Documents/RecordsManagementProcedure-CorporateRetentionandDisposalSchedule.pdf) </v>
      </c>
      <c r="BP123" s="63" t="b">
        <f>Table18911[[#This Row],[Right to be informed]]</f>
        <v>1</v>
      </c>
      <c r="BQ123" s="63" t="b">
        <f>Table18911[[#This Row],[Right of access]]</f>
        <v>1</v>
      </c>
      <c r="BR123" s="63" t="b">
        <f>Table18911[[#This Row],[Right to rectification]]</f>
        <v>0</v>
      </c>
      <c r="BS123" s="63" t="b">
        <f>Table18911[[#This Row],[Right to erasure]]</f>
        <v>0</v>
      </c>
      <c r="BT123" s="63" t="b">
        <f>Table18911[[#This Row],[Right to restrict processing]]</f>
        <v>1</v>
      </c>
      <c r="BU123" s="63" t="b">
        <f>Table18911[[#This Row],[Right to data portability]]</f>
        <v>0</v>
      </c>
      <c r="BV123" s="63" t="b">
        <f>Table18911[[#This Row],[Right to object]]</f>
        <v>1</v>
      </c>
      <c r="BW123" s="59" t="b">
        <f>Table18911[[#This Row],[profiling]]</f>
        <v>0</v>
      </c>
      <c r="BX123"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N/A </v>
      </c>
      <c r="BY123" s="59">
        <f>IF(Table18911[[#This Row],[The source of the personal data.]]="",Table18911[[#This Row],[The source of the personal data.12]],Table18911[[#This Row],[The source of the personal data.]])</f>
        <v>0</v>
      </c>
      <c r="BZ123"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23" s="63"/>
      <c r="CB123" s="63"/>
      <c r="CC123" s="63"/>
      <c r="CD123" s="63"/>
      <c r="CE123" s="63"/>
      <c r="CF123" s="63"/>
      <c r="CG123" s="63"/>
      <c r="CH123" s="63"/>
      <c r="CI123" s="63"/>
      <c r="CJ123" s="63"/>
      <c r="CK123" s="63"/>
      <c r="CL123" s="63"/>
      <c r="CM123" s="63"/>
      <c r="CN123" s="63"/>
      <c r="CO123" s="63"/>
      <c r="CP123" s="63"/>
      <c r="CQ123" s="63"/>
      <c r="CR123" s="63"/>
      <c r="CS123" s="63"/>
      <c r="CT123" s="63"/>
      <c r="CU123" s="63"/>
      <c r="CV123" s="63"/>
      <c r="CW123" s="63"/>
      <c r="CX123" s="63"/>
      <c r="CY123" s="5"/>
      <c r="CZ123" s="26" t="s">
        <v>2009</v>
      </c>
      <c r="DA123" s="59" t="s">
        <v>441</v>
      </c>
      <c r="DB123" s="59" t="s">
        <v>440</v>
      </c>
      <c r="DC123" s="59" t="s">
        <v>221</v>
      </c>
      <c r="DD123" s="59" t="s">
        <v>435</v>
      </c>
      <c r="DE123" s="59" t="s">
        <v>223</v>
      </c>
      <c r="DH123" s="9" t="s">
        <v>436</v>
      </c>
      <c r="DI123" s="9" t="s">
        <v>254</v>
      </c>
      <c r="DJ123" s="9" t="s">
        <v>437</v>
      </c>
    </row>
    <row r="124" spans="1:126" s="9" customFormat="1" ht="30" hidden="1" customHeight="1">
      <c r="A124" s="58" t="s">
        <v>2488</v>
      </c>
      <c r="B124" s="58" t="s">
        <v>110</v>
      </c>
      <c r="C124" s="59" t="s">
        <v>1804</v>
      </c>
      <c r="D124" s="59" t="s">
        <v>1722</v>
      </c>
      <c r="E124" s="59" t="s">
        <v>2489</v>
      </c>
      <c r="F124" s="59"/>
      <c r="G124" s="59" t="s">
        <v>2490</v>
      </c>
      <c r="H124" s="59" t="s">
        <v>2491</v>
      </c>
      <c r="I124" s="59" t="s">
        <v>2492</v>
      </c>
      <c r="J124" s="59" t="s">
        <v>2493</v>
      </c>
      <c r="K124" s="59" t="s">
        <v>2494</v>
      </c>
      <c r="L124" s="59" t="s">
        <v>276</v>
      </c>
      <c r="M124" s="59"/>
      <c r="N124" s="59" t="s">
        <v>229</v>
      </c>
      <c r="O124" s="59" t="s">
        <v>2495</v>
      </c>
      <c r="P124" s="59" t="s">
        <v>111</v>
      </c>
      <c r="Q124" s="59" t="s">
        <v>1804</v>
      </c>
      <c r="R124" s="59"/>
      <c r="S124" s="59"/>
      <c r="T124" s="59"/>
      <c r="U124" s="59"/>
      <c r="V124" s="59"/>
      <c r="W124" s="59"/>
      <c r="X124" s="59"/>
      <c r="Y124" s="59"/>
      <c r="Z124" s="59"/>
      <c r="AA124" s="59"/>
      <c r="AB124" s="59"/>
      <c r="AC124" s="59"/>
      <c r="AD124" s="59"/>
      <c r="AE124" s="59"/>
      <c r="AF124" s="26" t="str">
        <f>VLOOKUP(Table18911[[#This Row],[Information Asset Reference Number16]],livesite,1,FALSE)</f>
        <v>IAR0000285</v>
      </c>
      <c r="AG124" s="59" t="str">
        <f>MID(Table18911[[#This Row],[CLICK HERE TO GO TO FINAL CONTENT FOR CHECKING / EDITING]],14,FIND(".",Table18911[[#This Row],[CLICK HERE TO GO TO FINAL CONTENT FOR CHECKING / EDITING]])-14)</f>
        <v>Click Dimensions</v>
      </c>
      <c r="AH124" s="59" t="str">
        <f>LEFT(Table18911[[#This Row],[CLICK HERE TO GO TO FINAL CONTENT FOR CHECKING / EDITING]],10)</f>
        <v>IAR0000285</v>
      </c>
      <c r="AI124" s="59" t="str">
        <f>VLOOKUP(Table18911[[#This Row],[Information Asset Reference Number]],ia,1,FALSE)</f>
        <v>IAR0000285</v>
      </c>
      <c r="AJ124" s="59">
        <f>VLOOKUP(Table18911[[#This Row],[Information Asset Reference Number]],ia,7,FALSE)</f>
        <v>42324</v>
      </c>
      <c r="AK124" s="59" t="str">
        <f>VLOOKUP(Table18911[[#This Row],[Information Asset Reference Number]],ia,10,FALSE)</f>
        <v>NHS Digital Contact Centre Activities P0403/01</v>
      </c>
      <c r="AL124" s="59" t="str">
        <f>VLOOKUP(Table18911[[#This Row],[Information Asset Reference Number]],ia,11,FALSE)</f>
        <v>Jane Moore ( JAMO2 )</v>
      </c>
      <c r="AM124" s="59"/>
      <c r="AN124" s="59" t="b">
        <f>ISERROR(FIND("Direction",Table18911[[#This Row],[Legal basis for the processing]]))</f>
        <v>1</v>
      </c>
      <c r="AO124" s="59" t="b">
        <f>ISERROR(FIND("Act",Table18911[[#This Row],[Legal basis for the processing]]))</f>
        <v>0</v>
      </c>
      <c r="AP124" s="59" t="b">
        <f>ISERROR(FIND("Article",Table18911[[#This Row],[Legal basis for the processing]]))</f>
        <v>0</v>
      </c>
      <c r="AQ124" s="59"/>
      <c r="AR124" s="59"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24" s="59"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24" s="59"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24" s="59"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24" s="59"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24" s="59"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24" s="59"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124" s="59"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24" s="59">
        <f>COUNTIF(Table18911[[#This Row],[Right to be informed]:[profiling]],"FALSE")</f>
        <v>4</v>
      </c>
      <c r="BA124" s="59"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24" s="59"/>
      <c r="BC124" s="59"/>
      <c r="BD124" s="59" t="str">
        <f>Table18911[[#This Row],[Information Asset Title]]</f>
        <v>Click Dimensions</v>
      </c>
      <c r="BE124" s="59" t="s">
        <v>1281</v>
      </c>
      <c r="BF124"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ControllerNHS Digital1 Trevelyan SquareBoar LaneLeedsLS1 6AEenquiries@nhsdigital.nhs.uk0300 303 5678Our Data Protection Officer is Catherine Nicholson</v>
      </c>
      <c r="BG124" s="59" t="str">
        <f>IF(Table18911[[#This Row],[Purpose for the processing]]="",Table18911[[#This Row],[Purpose for the processing3]],Table18911[[#This Row],[Purpose for the processing]])</f>
        <v xml:space="preserve">Personal data processed includes name, email address, organisation, job title and sometimes business phone number. This is processed in order to disseminate communications and manage external events on behalf of NHS Digital business teams and programmes. We require a minimum of name, email address and organisation in order to send the email communications and service updates to the correct individuals at a given organisation. </v>
      </c>
      <c r="BH124" s="59" t="str">
        <f>IF(Table18911[[#This Row],[Legal basis for the processing]]="",Table18911[[#This Row],[Legal basis for the processing4]],Table18911[[#This Row],[Legal basis for the processing]])</f>
        <v>Health and Social Care Act (2012) - Schedule 18, part 10 (1). Processing is necessary for the performance of a task carried out in the public interest or in the exercise of official authority vested in the controller (GDPR Article 6(1)(e))</v>
      </c>
      <c r="BI124" s="59"/>
      <c r="BJ124" s="59">
        <f>IF(Table18911[[#This Row],[Categories of personal data being processed]]="",Table18911[[#This Row],[Categories of personal data being processed5]],Table18911[[#This Row],[Categories of personal data being processed]])</f>
        <v>0</v>
      </c>
      <c r="BK124" s="59"/>
      <c r="BL124"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Personal data is stored in CRM and the CRM data center is currently located in Dublin (soon to be London). The Click Dimensions application is entirely hosted in Microsoft Windows Azure system in Microsoft data centers within the EU (West Europe in the Netherlands). No data is transferred outside of the EU. </v>
      </c>
      <c r="BM124" s="59" t="s">
        <v>139</v>
      </c>
      <c r="BN124" s="59" t="str">
        <f>IF(Table18911[[#This Row],[Recipients or categories of recipients of the personal data.]]="",Table18911[[#This Row],[Recipients or categories of recipients of the personal data.6]],Table18911[[#This Row],[Recipients or categories of recipients of the personal data.]])</f>
        <v>Data Controllers include the IAOs and members of the business team or programme which own the mailing lists stored in Click Dimensions. Data Processors include Contact Centre and the business teams/programmes that own the lists.Contact Centre do not share any personal data with any other third parties.</v>
      </c>
      <c r="BO124"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The period in which personal data will be stored will differ for the different mailing lists we host on behalf of NHS D teams and dependent on the individual subscribing/unsubscribing from a particular list. It will also depend on any other method of communication relating directly to the customer in the CRM system, for example if they also have an open enquiry or application their personal data will be stored for multiple purposes and won’t follow the same retention period. If personal data is only stored for Click Dimensions purposes it will be removed after 3 years following the contact centre general records retention policy. </v>
      </c>
      <c r="BP124" s="63" t="b">
        <f>Table18911[[#This Row],[Right to be informed]]</f>
        <v>1</v>
      </c>
      <c r="BQ124" s="63" t="b">
        <f>Table18911[[#This Row],[Right of access]]</f>
        <v>1</v>
      </c>
      <c r="BR124" s="63" t="b">
        <f>Table18911[[#This Row],[Right to rectification]]</f>
        <v>0</v>
      </c>
      <c r="BS124" s="63" t="b">
        <f>Table18911[[#This Row],[Right to erasure]]</f>
        <v>0</v>
      </c>
      <c r="BT124" s="63" t="b">
        <f>Table18911[[#This Row],[Right to restrict processing]]</f>
        <v>1</v>
      </c>
      <c r="BU124" s="63" t="b">
        <f>Table18911[[#This Row],[Right to data portability]]</f>
        <v>0</v>
      </c>
      <c r="BV124" s="63" t="b">
        <f>Table18911[[#This Row],[Right to object]]</f>
        <v>1</v>
      </c>
      <c r="BW124" s="59" t="b">
        <f>Table18911[[#This Row],[profiling]]</f>
        <v>0</v>
      </c>
      <c r="BX124"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Subscribe and unsubscribe functionality is provided for all email communications/mailing lists processed via Click Dimensions.</v>
      </c>
      <c r="BY124" s="59">
        <f>IF(Table18911[[#This Row],[The source of the personal data.]]="",Table18911[[#This Row],[The source of the personal data.12]],Table18911[[#This Row],[The source of the personal data.]])</f>
        <v>0</v>
      </c>
      <c r="BZ124"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 xml:space="preserve">We don’t perform profiling activities for the purpose of automated decisions and to classify customers. However Click Dimensions does provide statistics and analytics on the back of sending out a communication to a list of contacts. This provides information such as whether they have opened the email and if so how many times, and also whether it bounced or was blocked. This information is accessible to contact centre staff and is only shared with the business team/programme who the communication was sent on behalf of, it is not shared with any other teams or third parties. </v>
      </c>
      <c r="CA124" s="63"/>
      <c r="CB124" s="63"/>
      <c r="CC124" s="63"/>
      <c r="CD124" s="63"/>
      <c r="CE124" s="63"/>
      <c r="CF124" s="63"/>
      <c r="CG124" s="63"/>
      <c r="CH124" s="63"/>
      <c r="CI124" s="63"/>
      <c r="CJ124" s="63"/>
      <c r="CK124" s="63"/>
      <c r="CL124" s="63"/>
      <c r="CM124" s="63"/>
      <c r="CN124" s="63"/>
      <c r="CO124" s="63"/>
      <c r="CP124" s="63"/>
      <c r="CQ124" s="63"/>
      <c r="CR124" s="63"/>
      <c r="CS124" s="63"/>
      <c r="CT124" s="63"/>
      <c r="CU124" s="63"/>
      <c r="CV124" s="63"/>
      <c r="CW124" s="63"/>
      <c r="CX124" s="63"/>
      <c r="CY124" s="5"/>
      <c r="CZ124" s="26" t="s">
        <v>2009</v>
      </c>
      <c r="DA124" s="59" t="s">
        <v>1281</v>
      </c>
      <c r="DB124" s="59" t="s">
        <v>1280</v>
      </c>
      <c r="DC124" s="59" t="s">
        <v>1804</v>
      </c>
      <c r="DD124" s="59" t="s">
        <v>1722</v>
      </c>
      <c r="DE124" s="59" t="s">
        <v>2489</v>
      </c>
      <c r="DH124" s="9" t="s">
        <v>2491</v>
      </c>
      <c r="DI124" s="9" t="s">
        <v>2490</v>
      </c>
      <c r="DJ124" s="9" t="s">
        <v>2492</v>
      </c>
      <c r="DV124" s="35"/>
    </row>
    <row r="125" spans="1:126" s="9" customFormat="1" ht="30" hidden="1" customHeight="1">
      <c r="A125" s="58" t="s">
        <v>2496</v>
      </c>
      <c r="B125" s="58" t="s">
        <v>110</v>
      </c>
      <c r="C125" s="59" t="s">
        <v>2497</v>
      </c>
      <c r="D125" s="59" t="s">
        <v>1720</v>
      </c>
      <c r="E125" s="59" t="s">
        <v>2498</v>
      </c>
      <c r="F125" s="59"/>
      <c r="G125" s="59" t="s">
        <v>2499</v>
      </c>
      <c r="H125" s="59" t="s">
        <v>2500</v>
      </c>
      <c r="I125" s="59" t="s">
        <v>2501</v>
      </c>
      <c r="J125" s="59" t="s">
        <v>2502</v>
      </c>
      <c r="K125" s="59" t="s">
        <v>2503</v>
      </c>
      <c r="L125" s="59" t="s">
        <v>2504</v>
      </c>
      <c r="M125" s="59"/>
      <c r="N125" s="59" t="s">
        <v>2484</v>
      </c>
      <c r="O125" s="59" t="s">
        <v>2485</v>
      </c>
      <c r="P125" s="59" t="s">
        <v>111</v>
      </c>
      <c r="Q125" s="59" t="s">
        <v>2505</v>
      </c>
      <c r="R125" s="59" t="s">
        <v>1720</v>
      </c>
      <c r="S125" s="59" t="s">
        <v>2498</v>
      </c>
      <c r="T125" s="59" t="s">
        <v>2506</v>
      </c>
      <c r="U125" s="59" t="s">
        <v>2499</v>
      </c>
      <c r="V125" s="59" t="s">
        <v>2500</v>
      </c>
      <c r="W125" s="59" t="s">
        <v>2501</v>
      </c>
      <c r="X125" s="59" t="s">
        <v>2502</v>
      </c>
      <c r="Y125" s="59" t="s">
        <v>2503</v>
      </c>
      <c r="Z125" s="59" t="s">
        <v>2504</v>
      </c>
      <c r="AA125" s="59" t="s">
        <v>2507</v>
      </c>
      <c r="AB125" s="59"/>
      <c r="AC125" s="59" t="s">
        <v>2485</v>
      </c>
      <c r="AD125" s="59"/>
      <c r="AE125" s="59"/>
      <c r="AF125" s="59" t="str">
        <f>VLOOKUP(Table18911[[#This Row],[Information Asset Reference Number16]],livesite,1,FALSE)</f>
        <v>IAR0000305</v>
      </c>
      <c r="AG125" s="61" t="str">
        <f>MID(Table18911[[#This Row],[CLICK HERE TO GO TO FINAL CONTENT FOR CHECKING / EDITING]],14,FIND(".",Table18911[[#This Row],[CLICK HERE TO GO TO FINAL CONTENT FOR CHECKING / EDITING]])-14)</f>
        <v>National Service Desk</v>
      </c>
      <c r="AH125" s="61" t="str">
        <f>LEFT(Table18911[[#This Row],[CLICK HERE TO GO TO FINAL CONTENT FOR CHECKING / EDITING]],10)</f>
        <v>IAR0000305</v>
      </c>
      <c r="AI125" s="61" t="str">
        <f>VLOOKUP(Table18911[[#This Row],[Information Asset Reference Number]],ia,1,FALSE)</f>
        <v>IAR0000305</v>
      </c>
      <c r="AJ125" s="61" t="e">
        <f>VLOOKUP(Table18911[[#This Row],[Information Asset Reference Number]],ia,7,FALSE)</f>
        <v>#REF!</v>
      </c>
      <c r="AK125" s="61" t="str">
        <f>VLOOKUP(Table18911[[#This Row],[Information Asset Reference Number]],ia,10,FALSE)</f>
        <v>Integration P0046/04</v>
      </c>
      <c r="AL125" s="61" t="str">
        <f>VLOOKUP(Table18911[[#This Row],[Information Asset Reference Number]],ia,11,FALSE)</f>
        <v>John Pinder ( JYP )</v>
      </c>
      <c r="AM125" s="59"/>
      <c r="AN125" s="61" t="b">
        <f>ISERROR(FIND("Direction",Table18911[[#This Row],[Legal basis for the processing]]))</f>
        <v>1</v>
      </c>
      <c r="AO125" s="61" t="b">
        <f>ISERROR(FIND("Act",Table18911[[#This Row],[Legal basis for the processing]]))</f>
        <v>0</v>
      </c>
      <c r="AP125" s="61" t="b">
        <f>ISERROR(FIND("Article",Table18911[[#This Row],[Legal basis for the processing]]))</f>
        <v>1</v>
      </c>
      <c r="AQ125" s="59"/>
      <c r="AR125"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25"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25"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25"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25"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25"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25"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25"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25" s="61">
        <f>COUNTIF(Table18911[[#This Row],[Right to be informed]:[profiling]],"FALSE")</f>
        <v>8</v>
      </c>
      <c r="BA125"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25" s="59"/>
      <c r="BC125" s="59"/>
      <c r="BD125" s="61" t="str">
        <f>Table18911[[#This Row],[Information Asset Title]]</f>
        <v>National Service Desk</v>
      </c>
      <c r="BE125" s="61" t="s">
        <v>1285</v>
      </c>
      <c r="BF125"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 – Craig Johnson, Head of Service ManagementData Protection Officer – Catherine Nicholson</v>
      </c>
      <c r="BG125" s="59" t="str">
        <f>IF(Table18911[[#This Row],[Purpose for the processing]]="",Table18911[[#This Row],[Purpose for the processing3]],Table18911[[#This Row],[Purpose for the processing]])</f>
        <v>To assist support teams to identify and rectify system issues</v>
      </c>
      <c r="BH125" s="59" t="str">
        <f>IF(Table18911[[#This Row],[Legal basis for the processing]]="",Table18911[[#This Row],[Legal basis for the processing4]],Table18911[[#This Row],[Legal basis for the processing]])</f>
        <v>Additional Functions (s.270 of Health and Social Care Act 2012)</v>
      </c>
      <c r="BI125" s="61"/>
      <c r="BJ125" s="59" t="str">
        <f>IF(Table18911[[#This Row],[Categories of personal data being processed]]="",Table18911[[#This Row],[Categories of personal data being processed5]],Table18911[[#This Row],[Categories of personal data being processed]])</f>
        <v>Personal data only – no sensitive data stored.</v>
      </c>
      <c r="BK125" s="59"/>
      <c r="BL125"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 transfers to third countries.</v>
      </c>
      <c r="BM125" s="59"/>
      <c r="BN125" s="59" t="str">
        <f>IF(Table18911[[#This Row],[Recipients or categories of recipients of the personal data.]]="",Table18911[[#This Row],[Recipients or categories of recipients of the personal data.6]],Table18911[[#This Row],[Recipients or categories of recipients of the personal data.]])</f>
        <v>NHS Digital and External Resolver groups for national services.</v>
      </c>
      <c r="BO125"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Data retention is specified as 8 years on the Leeds SM Cherwell tool.</v>
      </c>
      <c r="BP125" s="64" t="b">
        <f>Table18911[[#This Row],[Right to be informed]]</f>
        <v>0</v>
      </c>
      <c r="BQ125" s="63" t="b">
        <f>Table18911[[#This Row],[Right of access]]</f>
        <v>0</v>
      </c>
      <c r="BR125" s="63" t="b">
        <f>Table18911[[#This Row],[Right to rectification]]</f>
        <v>0</v>
      </c>
      <c r="BS125" s="63" t="b">
        <f>Table18911[[#This Row],[Right to erasure]]</f>
        <v>0</v>
      </c>
      <c r="BT125" s="63" t="b">
        <f>Table18911[[#This Row],[Right to restrict processing]]</f>
        <v>0</v>
      </c>
      <c r="BU125" s="63" t="b">
        <f>Table18911[[#This Row],[Right to data portability]]</f>
        <v>0</v>
      </c>
      <c r="BV125" s="63" t="b">
        <f>Table18911[[#This Row],[Right to object]]</f>
        <v>0</v>
      </c>
      <c r="BW125" s="59" t="b">
        <f>Table18911[[#This Row],[profiling]]</f>
        <v>0</v>
      </c>
      <c r="BX125"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Local administrators can remove information upon request.  Full audit trail would be available as logs on ITSM tool records Desk Agent details, date/time raised, details of the person who raised the call.</v>
      </c>
      <c r="BY125" s="59" t="str">
        <f>IF(Table18911[[#This Row],[The source of the personal data.]]="",Table18911[[#This Row],[The source of the personal data.12]],Table18911[[#This Row],[The source of the personal data.]])</f>
        <v>User of National System contacting the National Service Desk.</v>
      </c>
      <c r="BZ125"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 automated decision-making or profiling is used.</v>
      </c>
      <c r="CA125" s="63"/>
      <c r="CB125" s="63"/>
      <c r="CC125" s="63"/>
      <c r="CD125" s="63"/>
      <c r="CE125" s="63"/>
      <c r="CF125" s="63"/>
      <c r="CG125" s="63"/>
      <c r="CH125" s="63"/>
      <c r="CI125" s="63"/>
      <c r="CJ125" s="63"/>
      <c r="CK125" s="63"/>
      <c r="CL125" s="63"/>
      <c r="CM125" s="63"/>
      <c r="CN125" s="63"/>
      <c r="CO125" s="63"/>
      <c r="CP125" s="63"/>
      <c r="CQ125" s="63"/>
      <c r="CR125" s="63"/>
      <c r="CS125" s="63"/>
      <c r="CT125" s="63"/>
      <c r="CU125" s="63"/>
      <c r="CV125" s="63"/>
      <c r="CW125" s="63"/>
      <c r="CX125" s="63"/>
      <c r="CY125" s="5"/>
      <c r="CZ125" s="26" t="s">
        <v>2009</v>
      </c>
      <c r="DA125" s="59" t="s">
        <v>1285</v>
      </c>
      <c r="DB125" s="59" t="s">
        <v>1284</v>
      </c>
      <c r="DC125" s="59" t="s">
        <v>2497</v>
      </c>
      <c r="DD125" s="59" t="s">
        <v>1720</v>
      </c>
      <c r="DE125" s="59" t="s">
        <v>2498</v>
      </c>
      <c r="DG125" s="9" t="s">
        <v>2506</v>
      </c>
      <c r="DH125" s="9" t="s">
        <v>2500</v>
      </c>
      <c r="DI125" s="9" t="s">
        <v>2499</v>
      </c>
      <c r="DJ125" s="9" t="s">
        <v>2501</v>
      </c>
    </row>
    <row r="126" spans="1:126" s="9" customFormat="1" ht="30" hidden="1" customHeight="1">
      <c r="A126" s="58" t="s">
        <v>447</v>
      </c>
      <c r="B126" s="58"/>
      <c r="C126" s="59"/>
      <c r="D126" s="59"/>
      <c r="E126" s="59"/>
      <c r="F126" s="59"/>
      <c r="G126" s="59"/>
      <c r="H126" s="59"/>
      <c r="I126" s="59"/>
      <c r="J126" s="59"/>
      <c r="K126" s="59"/>
      <c r="L126" s="59"/>
      <c r="M126" s="59"/>
      <c r="N126" s="59"/>
      <c r="O126" s="59" t="s">
        <v>2349</v>
      </c>
      <c r="P126" s="59" t="s">
        <v>448</v>
      </c>
      <c r="Q126" s="59" t="s">
        <v>449</v>
      </c>
      <c r="R126" s="59" t="s">
        <v>420</v>
      </c>
      <c r="S126" s="59" t="s">
        <v>450</v>
      </c>
      <c r="T126" s="59" t="s">
        <v>451</v>
      </c>
      <c r="U126" s="59" t="s">
        <v>150</v>
      </c>
      <c r="V126" s="59" t="s">
        <v>452</v>
      </c>
      <c r="W126" s="59" t="s">
        <v>424</v>
      </c>
      <c r="X126" s="59" t="s">
        <v>424</v>
      </c>
      <c r="Y126" s="59" t="s">
        <v>276</v>
      </c>
      <c r="Z126" s="59" t="s">
        <v>453</v>
      </c>
      <c r="AA126" s="59"/>
      <c r="AB126" s="59" t="s">
        <v>449</v>
      </c>
      <c r="AC126" s="59" t="s">
        <v>2434</v>
      </c>
      <c r="AD126" s="59"/>
      <c r="AE126" s="59"/>
      <c r="AF126" s="59" t="str">
        <f>VLOOKUP(Table18911[[#This Row],[Information Asset Reference Number16]],livesite,1,FALSE)</f>
        <v>IAR0000307</v>
      </c>
      <c r="AG126" s="61" t="str">
        <f>MID(Table18911[[#This Row],[CLICK HERE TO GO TO FINAL CONTENT FOR CHECKING / EDITING]],14,FIND(".",Table18911[[#This Row],[CLICK HERE TO GO TO FINAL CONTENT FOR CHECKING / EDITING]])-14)</f>
        <v>Repeat Caller Service</v>
      </c>
      <c r="AH126" s="61" t="str">
        <f>LEFT(Table18911[[#This Row],[CLICK HERE TO GO TO FINAL CONTENT FOR CHECKING / EDITING]],10)</f>
        <v>IAR0000307</v>
      </c>
      <c r="AI126" s="61" t="str">
        <f>VLOOKUP(Table18911[[#This Row],[Information Asset Reference Number]],ia,1,FALSE)</f>
        <v>IAR0000307</v>
      </c>
      <c r="AJ126" s="61">
        <f>VLOOKUP(Table18911[[#This Row],[Information Asset Reference Number]],ia,7,FALSE)</f>
        <v>41640</v>
      </c>
      <c r="AK126" s="61" t="str">
        <f>VLOOKUP(Table18911[[#This Row],[Information Asset Reference Number]],ia,10,FALSE)</f>
        <v>Repeat Caller Service P0606/01</v>
      </c>
      <c r="AL126" s="61" t="str">
        <f>VLOOKUP(Table18911[[#This Row],[Information Asset Reference Number]],ia,11,FALSE)</f>
        <v>John Martin ( JOMA4 )</v>
      </c>
      <c r="AM126" s="59"/>
      <c r="AN126" s="61" t="b">
        <f>ISERROR(FIND("Direction",Table18911[[#This Row],[Legal basis for the processing]]))</f>
        <v>1</v>
      </c>
      <c r="AO126" s="61" t="b">
        <f>ISERROR(FIND("Act",Table18911[[#This Row],[Legal basis for the processing]]))</f>
        <v>1</v>
      </c>
      <c r="AP126" s="61" t="b">
        <f>ISERROR(FIND("Article",Table18911[[#This Row],[Legal basis for the processing]]))</f>
        <v>1</v>
      </c>
      <c r="AQ126" s="59"/>
      <c r="AR126"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26"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26"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26"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26"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26"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26"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26"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26" s="61">
        <f>COUNTIF(Table18911[[#This Row],[Right to be informed]:[profiling]],"FALSE")</f>
        <v>8</v>
      </c>
      <c r="BA126"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26" s="59"/>
      <c r="BC126" s="59"/>
      <c r="BD126" s="61" t="str">
        <f>Table18911[[#This Row],[Information Asset Title]]</f>
        <v>Repeat Caller Service</v>
      </c>
      <c r="BE126" s="61" t="s">
        <v>455</v>
      </c>
      <c r="BF126"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RCS is used to identify whether a caller to the 111 service has called more than 3 times in 4 days. This may impact the care pathway they are then directed down.</v>
      </c>
      <c r="BG126" s="59" t="str">
        <f>IF(Table18911[[#This Row],[Purpose for the processing]]="",Table18911[[#This Row],[Purpose for the processing3]],Table18911[[#This Row],[Purpose for the processing]])</f>
        <v>The Secretary of State, acting though NHS England and/or Public Health England has a responsibility to make arrangements for healthcare provision and to support activities such as health research</v>
      </c>
      <c r="BH126" s="59" t="str">
        <f>IF(Table18911[[#This Row],[Legal basis for the processing]]="",Table18911[[#This Row],[Legal basis for the processing4]],Table18911[[#This Row],[Legal basis for the processing]])</f>
        <v>NameAddressPostcodeDoBAgeSexNHS numberHome phone numberPhysical / mental health or condition</v>
      </c>
      <c r="BI126" s="61"/>
      <c r="BJ126" s="59" t="str">
        <f>IF(Table18911[[#This Row],[Categories of personal data being processed]]="",Table18911[[#This Row],[Categories of personal data being processed5]],Table18911[[#This Row],[Categories of personal data being processed]])</f>
        <v>NHS Digital will receive personal data.PHE will receive the following non-personal data :"CaseId","ProviderName","PostcodeDistrict","PostcodeLocality","DXCode","Gender","Pathway selected","Age","DateCreated","Date","Time"</v>
      </c>
      <c r="BK126" s="59"/>
      <c r="BL126"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Four days</v>
      </c>
      <c r="BM126" s="59"/>
      <c r="BN126" s="59" t="str">
        <f>IF(Table18911[[#This Row],[Recipients or categories of recipients of the personal data.]]="",Table18911[[#This Row],[Recipients or categories of recipients of the personal data.6]],Table18911[[#This Row],[Recipients or categories of recipients of the personal data.]])</f>
        <v>Not applicable.</v>
      </c>
      <c r="BO126"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Unknown</v>
      </c>
      <c r="BP126" s="64" t="b">
        <f>Table18911[[#This Row],[Right to be informed]]</f>
        <v>0</v>
      </c>
      <c r="BQ126" s="63" t="b">
        <f>Table18911[[#This Row],[Right of access]]</f>
        <v>0</v>
      </c>
      <c r="BR126" s="63" t="b">
        <f>Table18911[[#This Row],[Right to rectification]]</f>
        <v>0</v>
      </c>
      <c r="BS126" s="63" t="b">
        <f>Table18911[[#This Row],[Right to erasure]]</f>
        <v>0</v>
      </c>
      <c r="BT126" s="63" t="b">
        <f>Table18911[[#This Row],[Right to restrict processing]]</f>
        <v>0</v>
      </c>
      <c r="BU126" s="63" t="b">
        <f>Table18911[[#This Row],[Right to data portability]]</f>
        <v>0</v>
      </c>
      <c r="BV126" s="63" t="b">
        <f>Table18911[[#This Row],[Right to object]]</f>
        <v>0</v>
      </c>
      <c r="BW126" s="59" t="b">
        <f>Table18911[[#This Row],[profiling]]</f>
        <v>0</v>
      </c>
      <c r="BX126"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If you wish to lodge a complaint with the supervisory authority about how we have managed your data then the relevant body to contact is the Information Commissioner’s Office, Wycliffe House Water Lane, Wilmslow SK9 5AF www.ico.gov.uk</v>
      </c>
      <c r="BY126" s="59">
        <f>IF(Table18911[[#This Row],[The source of the personal data.]]="",Table18911[[#This Row],[The source of the personal data.12]],Table18911[[#This Row],[The source of the personal data.]])</f>
        <v>0</v>
      </c>
      <c r="BZ126"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At the time data are obtained</v>
      </c>
      <c r="CA126" s="63"/>
      <c r="CB126" s="63"/>
      <c r="CC126" s="63"/>
      <c r="CD126" s="63"/>
      <c r="CE126" s="63"/>
      <c r="CF126" s="63"/>
      <c r="CG126" s="63"/>
      <c r="CH126" s="63"/>
      <c r="CI126" s="63"/>
      <c r="CJ126" s="63"/>
      <c r="CK126" s="63"/>
      <c r="CL126" s="63"/>
      <c r="CM126" s="63"/>
      <c r="CN126" s="63"/>
      <c r="CO126" s="63"/>
      <c r="CP126" s="63"/>
      <c r="CQ126" s="63"/>
      <c r="CR126" s="63"/>
      <c r="CS126" s="63"/>
      <c r="CT126" s="63"/>
      <c r="CU126" s="63"/>
      <c r="CV126" s="63"/>
      <c r="CW126" s="63"/>
      <c r="CX126" s="63"/>
      <c r="CY126" s="5"/>
      <c r="CZ126" s="26" t="s">
        <v>2009</v>
      </c>
      <c r="DA126" s="59" t="s">
        <v>455</v>
      </c>
      <c r="DB126" s="59" t="s">
        <v>454</v>
      </c>
      <c r="DC126" s="59" t="s">
        <v>449</v>
      </c>
      <c r="DD126" s="59" t="s">
        <v>420</v>
      </c>
      <c r="DE126" s="59" t="s">
        <v>450</v>
      </c>
      <c r="DG126" s="9" t="s">
        <v>451</v>
      </c>
      <c r="DH126" s="9" t="s">
        <v>452</v>
      </c>
      <c r="DI126" s="9" t="s">
        <v>150</v>
      </c>
      <c r="DJ126" s="9" t="s">
        <v>424</v>
      </c>
    </row>
    <row r="127" spans="1:126" s="9" customFormat="1" ht="30" hidden="1" customHeight="1">
      <c r="A127" s="58" t="s">
        <v>2508</v>
      </c>
      <c r="B127" s="58" t="s">
        <v>110</v>
      </c>
      <c r="C127" s="59" t="s">
        <v>464</v>
      </c>
      <c r="D127" s="59" t="s">
        <v>465</v>
      </c>
      <c r="E127" s="59" t="s">
        <v>466</v>
      </c>
      <c r="F127" s="59"/>
      <c r="G127" s="59" t="s">
        <v>254</v>
      </c>
      <c r="H127" s="59" t="s">
        <v>439</v>
      </c>
      <c r="I127" s="59" t="s">
        <v>467</v>
      </c>
      <c r="J127" s="59" t="s">
        <v>468</v>
      </c>
      <c r="K127" s="59" t="s">
        <v>254</v>
      </c>
      <c r="L127" s="59" t="s">
        <v>276</v>
      </c>
      <c r="M127" s="59"/>
      <c r="N127" s="59" t="s">
        <v>254</v>
      </c>
      <c r="O127" s="59" t="s">
        <v>254</v>
      </c>
      <c r="P127" s="59" t="s">
        <v>111</v>
      </c>
      <c r="Q127" s="59"/>
      <c r="R127" s="59"/>
      <c r="S127" s="59"/>
      <c r="T127" s="59"/>
      <c r="U127" s="59"/>
      <c r="V127" s="59"/>
      <c r="W127" s="59"/>
      <c r="X127" s="59"/>
      <c r="Y127" s="59"/>
      <c r="Z127" s="59"/>
      <c r="AA127" s="59"/>
      <c r="AB127" s="59"/>
      <c r="AC127" s="59"/>
      <c r="AD127" s="59"/>
      <c r="AE127" s="59"/>
      <c r="AF127" s="59" t="str">
        <f>VLOOKUP(Table18911[[#This Row],[Information Asset Reference Number16]],livesite,1,FALSE)</f>
        <v>IAR0000310</v>
      </c>
      <c r="AG127" s="61" t="str">
        <f>MID(Table18911[[#This Row],[CLICK HERE TO GO TO FINAL CONTENT FOR CHECKING / EDITING]],14,FIND(".",Table18911[[#This Row],[CLICK HERE TO GO TO FINAL CONTENT FOR CHECKING / EDITING]])-14)</f>
        <v>aining Quality Improvement Contacts Database-Transparency Checklist</v>
      </c>
      <c r="AH127" s="61" t="str">
        <f>LEFT(Table18911[[#This Row],[CLICK HERE TO GO TO FINAL CONTENT FOR CHECKING / EDITING]],10)</f>
        <v>IAR0000310</v>
      </c>
      <c r="AI127" s="61" t="str">
        <f>VLOOKUP(Table18911[[#This Row],[Information Asset Reference Number]],ia,1,FALSE)</f>
        <v>IAR0000310</v>
      </c>
      <c r="AJ127" s="61">
        <f>VLOOKUP(Table18911[[#This Row],[Information Asset Reference Number]],ia,7,FALSE)</f>
        <v>41582</v>
      </c>
      <c r="AK127" s="61" t="str">
        <f>VLOOKUP(Table18911[[#This Row],[Information Asset Reference Number]],ia,10,FALSE)</f>
        <v>Management and Training Assurance P0437/07</v>
      </c>
      <c r="AL127" s="61" t="str">
        <f>VLOOKUP(Table18911[[#This Row],[Information Asset Reference Number]],ia,11,FALSE)</f>
        <v>Carole Sheard ( CASH3 )</v>
      </c>
      <c r="AM127" s="59"/>
      <c r="AN127" s="61" t="b">
        <f>ISERROR(FIND("Direction",Table18911[[#This Row],[Legal basis for the processing]]))</f>
        <v>1</v>
      </c>
      <c r="AO127" s="61" t="b">
        <f>ISERROR(FIND("Act",Table18911[[#This Row],[Legal basis for the processing]]))</f>
        <v>0</v>
      </c>
      <c r="AP127" s="61" t="b">
        <f>ISERROR(FIND("Article",Table18911[[#This Row],[Legal basis for the processing]]))</f>
        <v>1</v>
      </c>
      <c r="AQ127" s="59"/>
      <c r="AR127"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27"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27"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27"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27"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27"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27"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127"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27" s="61">
        <f>COUNTIF(Table18911[[#This Row],[Right to be informed]:[profiling]],"FALSE")</f>
        <v>4</v>
      </c>
      <c r="BA127"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27" s="59"/>
      <c r="BC127" s="59"/>
      <c r="BD127" s="61" t="str">
        <f>Table18911[[#This Row],[Information Asset Title]]</f>
        <v>aining Quality Improvement Contacts Database-Transparency Checklist</v>
      </c>
      <c r="BE127" s="61" t="s">
        <v>470</v>
      </c>
      <c r="BF127"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Data controller: NHS Digital. 1 Trevelyan Square, Boar Lane, Leeds, LS1 6AEDPO: Catherine Nicholson </v>
      </c>
      <c r="BG127" s="59" t="str">
        <f>IF(Table18911[[#This Row],[Purpose for the processing]]="",Table18911[[#This Row],[Purpose for the processing3]],Table18911[[#This Row],[Purpose for the processing]])</f>
        <v>Provide training information to peers in the NHS.  Deliver and inform on updates to our products.</v>
      </c>
      <c r="BH127" s="59" t="str">
        <f>IF(Table18911[[#This Row],[Legal basis for the processing]]="",Table18911[[#This Row],[Legal basis for the processing4]],Table18911[[#This Row],[Legal basis for the processing]])</f>
        <v>Health and Social Care Act (2012) Schedule 18 paragraph 10 (1) Processing is necessary for the performance of a task carried out in the public interest or in the exercise of official authority vested in the controller’</v>
      </c>
      <c r="BI127" s="61"/>
      <c r="BJ127" s="59">
        <f>IF(Table18911[[#This Row],[Categories of personal data being processed]]="",Table18911[[#This Row],[Categories of personal data being processed5]],Table18911[[#This Row],[Categories of personal data being processed]])</f>
        <v>0</v>
      </c>
      <c r="BK127" s="59"/>
      <c r="BL127"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N/A </v>
      </c>
      <c r="BM127" s="59"/>
      <c r="BN127" s="59" t="str">
        <f>IF(Table18911[[#This Row],[Recipients or categories of recipients of the personal data.]]="",Table18911[[#This Row],[Recipients or categories of recipients of the personal data.6]],Table18911[[#This Row],[Recipients or categories of recipients of the personal data.]])</f>
        <v>N/A</v>
      </c>
      <c r="BO127"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Annual review or contact deleted if we are notified in the meantime</v>
      </c>
      <c r="BP127" s="64" t="b">
        <f>Table18911[[#This Row],[Right to be informed]]</f>
        <v>1</v>
      </c>
      <c r="BQ127" s="63" t="b">
        <f>Table18911[[#This Row],[Right of access]]</f>
        <v>1</v>
      </c>
      <c r="BR127" s="63" t="b">
        <f>Table18911[[#This Row],[Right to rectification]]</f>
        <v>0</v>
      </c>
      <c r="BS127" s="63" t="b">
        <f>Table18911[[#This Row],[Right to erasure]]</f>
        <v>0</v>
      </c>
      <c r="BT127" s="63" t="b">
        <f>Table18911[[#This Row],[Right to restrict processing]]</f>
        <v>1</v>
      </c>
      <c r="BU127" s="63" t="b">
        <f>Table18911[[#This Row],[Right to data portability]]</f>
        <v>0</v>
      </c>
      <c r="BV127" s="63" t="b">
        <f>Table18911[[#This Row],[Right to object]]</f>
        <v>1</v>
      </c>
      <c r="BW127" s="59" t="b">
        <f>Table18911[[#This Row],[profiling]]</f>
        <v>0</v>
      </c>
      <c r="BX127"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127" s="59">
        <f>IF(Table18911[[#This Row],[The source of the personal data.]]="",Table18911[[#This Row],[The source of the personal data.12]],Table18911[[#This Row],[The source of the personal data.]])</f>
        <v>0</v>
      </c>
      <c r="BZ127"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27" s="63"/>
      <c r="CB127" s="63"/>
      <c r="CC127" s="63"/>
      <c r="CD127" s="63"/>
      <c r="CE127" s="63"/>
      <c r="CF127" s="63"/>
      <c r="CG127" s="63"/>
      <c r="CH127" s="63"/>
      <c r="CI127" s="63"/>
      <c r="CJ127" s="63"/>
      <c r="CK127" s="63"/>
      <c r="CL127" s="63"/>
      <c r="CM127" s="63"/>
      <c r="CN127" s="63"/>
      <c r="CO127" s="63"/>
      <c r="CP127" s="63"/>
      <c r="CQ127" s="63"/>
      <c r="CR127" s="63"/>
      <c r="CS127" s="63"/>
      <c r="CT127" s="63"/>
      <c r="CU127" s="63"/>
      <c r="CV127" s="63"/>
      <c r="CW127" s="63"/>
      <c r="CX127" s="63"/>
      <c r="CY127" s="5"/>
      <c r="CZ127" s="26" t="s">
        <v>2009</v>
      </c>
      <c r="DA127" s="59" t="s">
        <v>470</v>
      </c>
      <c r="DB127" s="59" t="s">
        <v>2509</v>
      </c>
      <c r="DC127" s="59" t="s">
        <v>464</v>
      </c>
      <c r="DD127" s="59" t="s">
        <v>465</v>
      </c>
      <c r="DE127" s="59" t="s">
        <v>466</v>
      </c>
      <c r="DH127" s="9" t="s">
        <v>439</v>
      </c>
      <c r="DI127" s="9" t="s">
        <v>254</v>
      </c>
      <c r="DJ127" s="9" t="s">
        <v>467</v>
      </c>
    </row>
    <row r="128" spans="1:126" s="9" customFormat="1" ht="30" hidden="1" customHeight="1">
      <c r="A128" s="58" t="s">
        <v>475</v>
      </c>
      <c r="B128" s="58" t="s">
        <v>110</v>
      </c>
      <c r="C128" s="59" t="s">
        <v>476</v>
      </c>
      <c r="D128" s="59" t="s">
        <v>477</v>
      </c>
      <c r="E128" s="59" t="s">
        <v>478</v>
      </c>
      <c r="F128" s="59"/>
      <c r="G128" s="59" t="s">
        <v>254</v>
      </c>
      <c r="H128" s="59" t="s">
        <v>479</v>
      </c>
      <c r="I128" s="59" t="s">
        <v>480</v>
      </c>
      <c r="J128" s="59" t="s">
        <v>481</v>
      </c>
      <c r="K128" s="59" t="s">
        <v>439</v>
      </c>
      <c r="L128" s="59" t="s">
        <v>276</v>
      </c>
      <c r="M128" s="59"/>
      <c r="N128" s="59" t="s">
        <v>254</v>
      </c>
      <c r="O128" s="59" t="s">
        <v>254</v>
      </c>
      <c r="P128" s="59" t="s">
        <v>111</v>
      </c>
      <c r="Q128" s="59"/>
      <c r="R128" s="59"/>
      <c r="S128" s="59"/>
      <c r="T128" s="59"/>
      <c r="U128" s="59"/>
      <c r="V128" s="59"/>
      <c r="W128" s="59"/>
      <c r="X128" s="59"/>
      <c r="Y128" s="59"/>
      <c r="Z128" s="59"/>
      <c r="AA128" s="59"/>
      <c r="AB128" s="59"/>
      <c r="AC128" s="59"/>
      <c r="AD128" s="59"/>
      <c r="AE128" s="59"/>
      <c r="AF128" s="59" t="str">
        <f>VLOOKUP(Table18911[[#This Row],[Information Asset Reference Number16]],livesite,1,FALSE)</f>
        <v>IAR0000319</v>
      </c>
      <c r="AG128" s="61" t="str">
        <f>MID(Table18911[[#This Row],[CLICK HERE TO GO TO FINAL CONTENT FOR CHECKING / EDITING]],14,FIND(".",Table18911[[#This Row],[CLICK HERE TO GO TO FINAL CONTENT FOR CHECKING / EDITING]])-14)</f>
        <v>OBA-Transparency Checklist</v>
      </c>
      <c r="AH128" s="61" t="str">
        <f>LEFT(Table18911[[#This Row],[CLICK HERE TO GO TO FINAL CONTENT FOR CHECKING / EDITING]],10)</f>
        <v>IAR0000319</v>
      </c>
      <c r="AI128" s="61" t="str">
        <f>VLOOKUP(Table18911[[#This Row],[Information Asset Reference Number]],ia,1,FALSE)</f>
        <v>IAR0000319</v>
      </c>
      <c r="AJ128" s="61">
        <f>VLOOKUP(Table18911[[#This Row],[Information Asset Reference Number]],ia,7,FALSE)</f>
        <v>40372</v>
      </c>
      <c r="AK128" s="61" t="str">
        <f>VLOOKUP(Table18911[[#This Row],[Information Asset Reference Number]],ia,10,FALSE)</f>
        <v>Management and Training Assurance P0437/07</v>
      </c>
      <c r="AL128" s="61" t="str">
        <f>VLOOKUP(Table18911[[#This Row],[Information Asset Reference Number]],ia,11,FALSE)</f>
        <v>Carole Sheard ( CASH3 )</v>
      </c>
      <c r="AM128" s="59"/>
      <c r="AN128" s="61" t="b">
        <f>ISERROR(FIND("Direction",Table18911[[#This Row],[Legal basis for the processing]]))</f>
        <v>1</v>
      </c>
      <c r="AO128" s="61" t="b">
        <f>ISERROR(FIND("Act",Table18911[[#This Row],[Legal basis for the processing]]))</f>
        <v>0</v>
      </c>
      <c r="AP128" s="61" t="b">
        <f>ISERROR(FIND("Article",Table18911[[#This Row],[Legal basis for the processing]]))</f>
        <v>1</v>
      </c>
      <c r="AQ128" s="59"/>
      <c r="AR128"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28"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28"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28"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28"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28"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28"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28"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28" s="61">
        <f>COUNTIF(Table18911[[#This Row],[Right to be informed]:[profiling]],"FALSE")</f>
        <v>6</v>
      </c>
      <c r="BA128"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28" s="59"/>
      <c r="BC128" s="59"/>
      <c r="BD128" s="61" t="str">
        <f>Table18911[[#This Row],[Information Asset Title]]</f>
        <v>OBA-Transparency Checklist</v>
      </c>
      <c r="BE128" s="61" t="s">
        <v>483</v>
      </c>
      <c r="BF128"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and Department of Health and Social Care (Joint Data Controllers)DPO: Catherine Nicholson </v>
      </c>
      <c r="BG128" s="59" t="str">
        <f>IF(Table18911[[#This Row],[Purpose for the processing]]="",Table18911[[#This Row],[Purpose for the processing3]],Table18911[[#This Row],[Purpose for the processing]])</f>
        <v>Self-assessment by data subject against Education and Training Standards in ESOBA Data Subject benchmarks to identify level of achievement against standards and uploads evidence Data subject submits benchmark for assessment against accreditation schemeTQI team assess submission to confirm level of achievement (supported by site visit)In addition, TSA database contains information on dates of reports and siet visits, payments made to finance, for purposes of measuring SLAs with customers.</v>
      </c>
      <c r="BH128" s="59" t="str">
        <f>IF(Table18911[[#This Row],[Legal basis for the processing]]="",Table18911[[#This Row],[Legal basis for the processing4]],Table18911[[#This Row],[Legal basis for the processing]])</f>
        <v>Health and Social Care Act 2012 – Commencement Order Processing condition: ‘Processing is necessary for compliance with a legal obligation to which the controller is subject’.</v>
      </c>
      <c r="BI128" s="61"/>
      <c r="BJ128" s="59">
        <f>IF(Table18911[[#This Row],[Categories of personal data being processed]]="",Table18911[[#This Row],[Categories of personal data being processed5]],Table18911[[#This Row],[Categories of personal data being processed]])</f>
        <v>0</v>
      </c>
      <c r="BK128" s="59"/>
      <c r="BL128"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Refer to Craig Wilson in SSD</v>
      </c>
      <c r="BM128" s="59"/>
      <c r="BN128" s="59" t="str">
        <f>IF(Table18911[[#This Row],[Recipients or categories of recipients of the personal data.]]="",Table18911[[#This Row],[Recipients or categories of recipients of the personal data.6]],Table18911[[#This Row],[Recipients or categories of recipients of the personal data.]])</f>
        <v>N/A</v>
      </c>
      <c r="BO128"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8 years</v>
      </c>
      <c r="BP128" s="64" t="b">
        <f>Table18911[[#This Row],[Right to be informed]]</f>
        <v>1</v>
      </c>
      <c r="BQ128" s="63" t="b">
        <f>Table18911[[#This Row],[Right of access]]</f>
        <v>1</v>
      </c>
      <c r="BR128" s="63" t="b">
        <f>Table18911[[#This Row],[Right to rectification]]</f>
        <v>0</v>
      </c>
      <c r="BS128" s="63" t="b">
        <f>Table18911[[#This Row],[Right to erasure]]</f>
        <v>0</v>
      </c>
      <c r="BT128" s="63" t="b">
        <f>Table18911[[#This Row],[Right to restrict processing]]</f>
        <v>0</v>
      </c>
      <c r="BU128" s="63" t="b">
        <f>Table18911[[#This Row],[Right to data portability]]</f>
        <v>0</v>
      </c>
      <c r="BV128" s="63" t="b">
        <f>Table18911[[#This Row],[Right to object]]</f>
        <v>0</v>
      </c>
      <c r="BW128" s="59" t="b">
        <f>Table18911[[#This Row],[profiling]]</f>
        <v>0</v>
      </c>
      <c r="BX128"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N/A </v>
      </c>
      <c r="BY128" s="59">
        <f>IF(Table18911[[#This Row],[The source of the personal data.]]="",Table18911[[#This Row],[The source of the personal data.12]],Table18911[[#This Row],[The source of the personal data.]])</f>
        <v>0</v>
      </c>
      <c r="BZ128"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28" s="63"/>
      <c r="CB128" s="63"/>
      <c r="CC128" s="63"/>
      <c r="CD128" s="63"/>
      <c r="CE128" s="63"/>
      <c r="CF128" s="63"/>
      <c r="CG128" s="63"/>
      <c r="CH128" s="63"/>
      <c r="CI128" s="63"/>
      <c r="CJ128" s="63"/>
      <c r="CK128" s="63"/>
      <c r="CL128" s="63"/>
      <c r="CM128" s="63"/>
      <c r="CN128" s="63"/>
      <c r="CO128" s="63"/>
      <c r="CP128" s="63"/>
      <c r="CQ128" s="63"/>
      <c r="CR128" s="63"/>
      <c r="CS128" s="63"/>
      <c r="CT128" s="63"/>
      <c r="CU128" s="63"/>
      <c r="CV128" s="63"/>
      <c r="CW128" s="63"/>
      <c r="CX128" s="63"/>
      <c r="CY128" s="5"/>
      <c r="CZ128" s="26" t="s">
        <v>2009</v>
      </c>
      <c r="DA128" s="59" t="s">
        <v>483</v>
      </c>
      <c r="DB128" s="59" t="s">
        <v>482</v>
      </c>
      <c r="DC128" s="59" t="s">
        <v>476</v>
      </c>
      <c r="DD128" s="59" t="s">
        <v>477</v>
      </c>
      <c r="DE128" s="59" t="s">
        <v>478</v>
      </c>
      <c r="DH128" s="9" t="s">
        <v>479</v>
      </c>
      <c r="DI128" s="9" t="s">
        <v>254</v>
      </c>
      <c r="DJ128" s="9" t="s">
        <v>480</v>
      </c>
    </row>
    <row r="129" spans="1:114" s="9" customFormat="1" ht="30" hidden="1" customHeight="1">
      <c r="A129" s="58" t="s">
        <v>2510</v>
      </c>
      <c r="B129" s="58" t="s">
        <v>110</v>
      </c>
      <c r="C129" s="59"/>
      <c r="D129" s="59"/>
      <c r="E129" s="59"/>
      <c r="F129" s="59"/>
      <c r="G129" s="59"/>
      <c r="H129" s="59"/>
      <c r="I129" s="59"/>
      <c r="J129" s="59"/>
      <c r="K129" s="59"/>
      <c r="L129" s="59"/>
      <c r="M129" s="59"/>
      <c r="N129" s="59"/>
      <c r="O129" s="59"/>
      <c r="P129" s="59" t="s">
        <v>111</v>
      </c>
      <c r="Q129" s="59" t="s">
        <v>492</v>
      </c>
      <c r="R129" s="59" t="s">
        <v>493</v>
      </c>
      <c r="S129" s="59" t="s">
        <v>494</v>
      </c>
      <c r="T129" s="59" t="s">
        <v>495</v>
      </c>
      <c r="U129" s="59" t="s">
        <v>496</v>
      </c>
      <c r="V129" s="59" t="s">
        <v>123</v>
      </c>
      <c r="W129" s="59" t="s">
        <v>497</v>
      </c>
      <c r="X129" s="59" t="s">
        <v>498</v>
      </c>
      <c r="Y129" s="59" t="s">
        <v>499</v>
      </c>
      <c r="Z129" s="59" t="s">
        <v>500</v>
      </c>
      <c r="AA129" s="59" t="s">
        <v>501</v>
      </c>
      <c r="AB129" s="59"/>
      <c r="AC129" s="59" t="s">
        <v>502</v>
      </c>
      <c r="AD129" s="59"/>
      <c r="AE129" s="59"/>
      <c r="AF129" s="26" t="str">
        <f>VLOOKUP(Table18911[[#This Row],[Information Asset Reference Number16]],livesite,1,FALSE)</f>
        <v>IAR0000322</v>
      </c>
      <c r="AG129" s="61" t="str">
        <f>MID(Table18911[[#This Row],[CLICK HERE TO GO TO FINAL CONTENT FOR CHECKING / EDITING]],14,FIND(".",Table18911[[#This Row],[CLICK HERE TO GO TO FINAL CONTENT FOR CHECKING / EDITING]])-14)</f>
        <v>Birth Notifications</v>
      </c>
      <c r="AH129" s="61" t="str">
        <f>LEFT(Table18911[[#This Row],[CLICK HERE TO GO TO FINAL CONTENT FOR CHECKING / EDITING]],10)</f>
        <v>IAR0000322</v>
      </c>
      <c r="AI129" s="61" t="str">
        <f>VLOOKUP(Table18911[[#This Row],[Information Asset Reference Number]],ia,1,FALSE)</f>
        <v>IAR0000322</v>
      </c>
      <c r="AJ129" s="61">
        <f>VLOOKUP(Table18911[[#This Row],[Information Asset Reference Number]],ia,7,FALSE)</f>
        <v>37558</v>
      </c>
      <c r="AK129" s="61" t="str">
        <f>VLOOKUP(Table18911[[#This Row],[Information Asset Reference Number]],ia,10,FALSE)</f>
        <v>Data Management Environment P0449/04</v>
      </c>
      <c r="AL129" s="61" t="str">
        <f>VLOOKUP(Table18911[[#This Row],[Information Asset Reference Number]],ia,11,FALSE)</f>
        <v>Stephen Smith ( STSM )</v>
      </c>
      <c r="AM129" s="59"/>
      <c r="AN129" s="61" t="b">
        <f>ISERROR(FIND("Direction",Table18911[[#This Row],[Legal basis for the processing]]))</f>
        <v>1</v>
      </c>
      <c r="AO129" s="61" t="b">
        <f>ISERROR(FIND("Act",Table18911[[#This Row],[Legal basis for the processing]]))</f>
        <v>1</v>
      </c>
      <c r="AP129" s="61" t="b">
        <f>ISERROR(FIND("Article",Table18911[[#This Row],[Legal basis for the processing]]))</f>
        <v>1</v>
      </c>
      <c r="AQ129" s="59"/>
      <c r="AR129"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29"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29"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29"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29"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29"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29"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29"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29" s="61">
        <f>COUNTIF(Table18911[[#This Row],[Right to be informed]:[profiling]],"FALSE")</f>
        <v>8</v>
      </c>
      <c r="BA129"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29" s="59"/>
      <c r="BC129" s="59"/>
      <c r="BD129" s="61" t="str">
        <f>Table18911[[#This Row],[Information Asset Title]]</f>
        <v>Birth Notifications</v>
      </c>
      <c r="BE129" s="61" t="s">
        <v>504</v>
      </c>
      <c r="BF129"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DigitalCatherine Nicholson</v>
      </c>
      <c r="BG129" s="59" t="str">
        <f>IF(Table18911[[#This Row],[Purpose for the processing]]="",Table18911[[#This Row],[Purpose for the processing3]],Table18911[[#This Row],[Purpose for the processing]])</f>
        <v>Birth Notifications data are collected to support the allocation of NHS Numbers to newborns in England and Wales. Data items are collected to support subsequent matching of birth registration data and for further secondary use analysis supporting the health and social care system.</v>
      </c>
      <c r="BH129" s="59" t="str">
        <f>IF(Table18911[[#This Row],[Legal basis for the processing]]="",Table18911[[#This Row],[Legal basis for the processing4]],Table18911[[#This Row],[Legal basis for the processing]])</f>
        <v>Health and Social Care Information Centre (Spine Services) (No.2) Directions 2014 and Health and Social Care Act 2012.</v>
      </c>
      <c r="BI129" s="61"/>
      <c r="BJ129" s="59" t="str">
        <f>IF(Table18911[[#This Row],[Categories of personal data being processed]]="",Table18911[[#This Row],[Categories of personal data being processed5]],Table18911[[#This Row],[Categories of personal data being processed]])</f>
        <v>Name, Address, Postcode, DoB, Sex, NHS Number, Physical Condition, Family (mothers details)</v>
      </c>
      <c r="BK129" s="59"/>
      <c r="BL129"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Not applicable</v>
      </c>
      <c r="BM129" s="59"/>
      <c r="BN129" s="59" t="str">
        <f>IF(Table18911[[#This Row],[Recipients or categories of recipients of the personal data.]]="",Table18911[[#This Row],[Recipients or categories of recipients of the personal data.6]],Table18911[[#This Row],[Recipients or categories of recipients of the personal data.]])</f>
        <v xml:space="preserve">Internal users for permitted processes. External users as permitted through DSAs via DARSGeneral Register Office, Local Registries (under s261 of HSCA) and Office for National Statistics (under s251 NHS Act 2006) </v>
      </c>
      <c r="BO129"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Reatined for minimum of 30 years from initial creation. Scheduled for review in April 2033. </v>
      </c>
      <c r="BP129" s="64" t="b">
        <f>Table18911[[#This Row],[Right to be informed]]</f>
        <v>0</v>
      </c>
      <c r="BQ129" s="63" t="b">
        <f>Table18911[[#This Row],[Right of access]]</f>
        <v>0</v>
      </c>
      <c r="BR129" s="63" t="b">
        <f>Table18911[[#This Row],[Right to rectification]]</f>
        <v>0</v>
      </c>
      <c r="BS129" s="63" t="b">
        <f>Table18911[[#This Row],[Right to erasure]]</f>
        <v>0</v>
      </c>
      <c r="BT129" s="63" t="b">
        <f>Table18911[[#This Row],[Right to restrict processing]]</f>
        <v>0</v>
      </c>
      <c r="BU129" s="63" t="b">
        <f>Table18911[[#This Row],[Right to data portability]]</f>
        <v>0</v>
      </c>
      <c r="BV129" s="63" t="b">
        <f>Table18911[[#This Row],[Right to object]]</f>
        <v>0</v>
      </c>
      <c r="BW129" s="59" t="b">
        <f>Table18911[[#This Row],[profiling]]</f>
        <v>0</v>
      </c>
      <c r="BX129"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Data are not based on consent.</v>
      </c>
      <c r="BY129" s="59" t="str">
        <f>IF(Table18911[[#This Row],[The source of the personal data.]]="",Table18911[[#This Row],[The source of the personal data.12]],Table18911[[#This Row],[The source of the personal data.]])</f>
        <v>Source is maternity services providers, submitted to the SPINE.</v>
      </c>
      <c r="BZ129"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Does not apply.</v>
      </c>
      <c r="CA129" s="63"/>
      <c r="CB129" s="63"/>
      <c r="CC129" s="63"/>
      <c r="CD129" s="63"/>
      <c r="CE129" s="63"/>
      <c r="CF129" s="63"/>
      <c r="CG129" s="63"/>
      <c r="CH129" s="63"/>
      <c r="CI129" s="63"/>
      <c r="CJ129" s="63"/>
      <c r="CK129" s="63"/>
      <c r="CL129" s="63"/>
      <c r="CM129" s="63"/>
      <c r="CN129" s="63"/>
      <c r="CO129" s="63"/>
      <c r="CP129" s="63"/>
      <c r="CQ129" s="63"/>
      <c r="CR129" s="63"/>
      <c r="CS129" s="63"/>
      <c r="CT129" s="63"/>
      <c r="CU129" s="63"/>
      <c r="CV129" s="63"/>
      <c r="CW129" s="63"/>
      <c r="CX129" s="63"/>
      <c r="CY129" s="5"/>
      <c r="CZ129" s="26" t="s">
        <v>2009</v>
      </c>
      <c r="DA129" s="59" t="s">
        <v>504</v>
      </c>
      <c r="DB129" s="59" t="s">
        <v>2511</v>
      </c>
      <c r="DC129" s="59" t="s">
        <v>492</v>
      </c>
      <c r="DD129" s="59" t="s">
        <v>493</v>
      </c>
      <c r="DE129" s="59" t="s">
        <v>494</v>
      </c>
      <c r="DG129" s="9" t="s">
        <v>495</v>
      </c>
      <c r="DH129" s="9" t="s">
        <v>123</v>
      </c>
      <c r="DI129" s="9" t="s">
        <v>496</v>
      </c>
      <c r="DJ129" s="9" t="s">
        <v>497</v>
      </c>
    </row>
    <row r="130" spans="1:114" s="9" customFormat="1" ht="30" hidden="1" customHeight="1">
      <c r="A130" s="58" t="s">
        <v>513</v>
      </c>
      <c r="B130" s="58"/>
      <c r="C130" s="59"/>
      <c r="D130" s="59"/>
      <c r="E130" s="59"/>
      <c r="F130" s="59"/>
      <c r="G130" s="59"/>
      <c r="H130" s="59"/>
      <c r="I130" s="59"/>
      <c r="J130" s="59"/>
      <c r="K130" s="59"/>
      <c r="L130" s="59"/>
      <c r="M130" s="59"/>
      <c r="N130" s="59"/>
      <c r="O130" s="59"/>
      <c r="P130" s="59" t="s">
        <v>111</v>
      </c>
      <c r="Q130" s="59" t="s">
        <v>514</v>
      </c>
      <c r="R130" s="59" t="s">
        <v>515</v>
      </c>
      <c r="S130" s="59" t="s">
        <v>516</v>
      </c>
      <c r="T130" s="59" t="s">
        <v>517</v>
      </c>
      <c r="U130" s="59" t="s">
        <v>518</v>
      </c>
      <c r="V130" s="59" t="s">
        <v>254</v>
      </c>
      <c r="W130" s="59" t="s">
        <v>519</v>
      </c>
      <c r="X130" s="59" t="s">
        <v>520</v>
      </c>
      <c r="Y130" s="59" t="s">
        <v>254</v>
      </c>
      <c r="Z130" s="59" t="s">
        <v>521</v>
      </c>
      <c r="AA130" s="59" t="s">
        <v>522</v>
      </c>
      <c r="AB130" s="59"/>
      <c r="AC130" s="59" t="s">
        <v>254</v>
      </c>
      <c r="AD130" s="59"/>
      <c r="AE130" s="59"/>
      <c r="AF130" s="59" t="str">
        <f>VLOOKUP(Table18911[[#This Row],[Information Asset Reference Number16]],livesite,1,FALSE)</f>
        <v>IAR0000326</v>
      </c>
      <c r="AG130" s="61" t="str">
        <f>MID(Table18911[[#This Row],[CLICK HERE TO GO TO FINAL CONTENT FOR CHECKING / EDITING]],14,FIND(".",Table18911[[#This Row],[CLICK HERE TO GO TO FINAL CONTENT FOR CHECKING / EDITING]])-14)</f>
        <v>Medication Safety</v>
      </c>
      <c r="AH130" s="61" t="str">
        <f>LEFT(Table18911[[#This Row],[CLICK HERE TO GO TO FINAL CONTENT FOR CHECKING / EDITING]],10)</f>
        <v>IAR0000326</v>
      </c>
      <c r="AI130" s="61" t="str">
        <f>VLOOKUP(Table18911[[#This Row],[Information Asset Reference Number]],ia,1,FALSE)</f>
        <v>IAR0000326</v>
      </c>
      <c r="AJ130" s="61">
        <f>VLOOKUP(Table18911[[#This Row],[Information Asset Reference Number]],ia,7,FALSE)</f>
        <v>43122</v>
      </c>
      <c r="AK130" s="61" t="str">
        <f>VLOOKUP(Table18911[[#This Row],[Information Asset Reference Number]],ia,10,FALSE)</f>
        <v>Prescribing and Medicines Information and Analysis P0275/02</v>
      </c>
      <c r="AL130" s="61" t="str">
        <f>VLOOKUP(Table18911[[#This Row],[Information Asset Reference Number]],ia,11,FALSE)</f>
        <v>Jane Winter ( JAWI4 )</v>
      </c>
      <c r="AM130" s="59"/>
      <c r="AN130" s="61" t="b">
        <f>ISERROR(FIND("Direction",Table18911[[#This Row],[Legal basis for the processing]]))</f>
        <v>1</v>
      </c>
      <c r="AO130" s="61" t="b">
        <f>ISERROR(FIND("Act",Table18911[[#This Row],[Legal basis for the processing]]))</f>
        <v>1</v>
      </c>
      <c r="AP130" s="61" t="b">
        <f>ISERROR(FIND("Article",Table18911[[#This Row],[Legal basis for the processing]]))</f>
        <v>1</v>
      </c>
      <c r="AQ130" s="59"/>
      <c r="AR130"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30"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30"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30"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30"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30"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30"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30"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30" s="61">
        <f>COUNTIF(Table18911[[#This Row],[Right to be informed]:[profiling]],"FALSE")</f>
        <v>8</v>
      </c>
      <c r="BA130"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30" s="59"/>
      <c r="BC130" s="59"/>
      <c r="BD130" s="61" t="str">
        <f>Table18911[[#This Row],[Information Asset Title]]</f>
        <v>Medication Safety</v>
      </c>
      <c r="BE130" s="61" t="s">
        <v>524</v>
      </c>
      <c r="BF130"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Joint Data Controller: NHS Digital &amp; DHSCData Protection Officer: Catherine Nicholson Lead Information Assurance Specialist catherine.nicholson3@hscic.gov.uk</v>
      </c>
      <c r="BG130" s="59" t="str">
        <f>IF(Table18911[[#This Row],[Purpose for the processing]]="",Table18911[[#This Row],[Purpose for the processing3]],Table18911[[#This Row],[Purpose for the processing]])</f>
        <v>To measure the rate of preventable harms caused by potentially hazardous prescribing. To measure impact of medication safety improvement initiatives over time.</v>
      </c>
      <c r="BH130" s="59" t="str">
        <f>IF(Table18911[[#This Row],[Legal basis for the processing]]="",Table18911[[#This Row],[Legal basis for the processing4]],Table18911[[#This Row],[Legal basis for the processing]])</f>
        <v>The Secretary of State has directed NHS Digital to collect and process the data, under Section 254 of the Heath and Social Care Act 2012.</v>
      </c>
      <c r="BI130" s="61"/>
      <c r="BJ130" s="59" t="str">
        <f>IF(Table18911[[#This Row],[Categories of personal data being processed]]="",Table18911[[#This Row],[Categories of personal data being processed5]],Table18911[[#This Row],[Categories of personal data being processed]])</f>
        <v>NHS number, date of birth, gender, prescriptions, clinical diagnosis on admission to hospital.</v>
      </c>
      <c r="BK130" s="59"/>
      <c r="BL130"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130" s="59"/>
      <c r="BN130" s="59" t="str">
        <f>IF(Table18911[[#This Row],[Recipients or categories of recipients of the personal data.]]="",Table18911[[#This Row],[Recipients or categories of recipients of the personal data.6]],Table18911[[#This Row],[Recipients or categories of recipients of the personal data.]])</f>
        <v>Controlled subset of NHS Digital staff.</v>
      </c>
      <c r="BO130"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Personal data will be stored for the duration of the data sharing agreement or 5 years, whichever is sooner.</v>
      </c>
      <c r="BP130" s="64" t="b">
        <f>Table18911[[#This Row],[Right to be informed]]</f>
        <v>0</v>
      </c>
      <c r="BQ130" s="63" t="b">
        <f>Table18911[[#This Row],[Right of access]]</f>
        <v>0</v>
      </c>
      <c r="BR130" s="63" t="b">
        <f>Table18911[[#This Row],[Right to rectification]]</f>
        <v>0</v>
      </c>
      <c r="BS130" s="63" t="b">
        <f>Table18911[[#This Row],[Right to erasure]]</f>
        <v>0</v>
      </c>
      <c r="BT130" s="63" t="b">
        <f>Table18911[[#This Row],[Right to restrict processing]]</f>
        <v>0</v>
      </c>
      <c r="BU130" s="63" t="b">
        <f>Table18911[[#This Row],[Right to data portability]]</f>
        <v>0</v>
      </c>
      <c r="BV130" s="63" t="b">
        <f>Table18911[[#This Row],[Right to object]]</f>
        <v>0</v>
      </c>
      <c r="BW130" s="59" t="b">
        <f>Table18911[[#This Row],[profiling]]</f>
        <v>0</v>
      </c>
      <c r="BX130"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130" s="59" t="str">
        <f>IF(Table18911[[#This Row],[The source of the personal data.]]="",Table18911[[#This Row],[The source of the personal data.12]],Table18911[[#This Row],[The source of the personal data.]])</f>
        <v>NHS Business Services Authority (prescribing records) and NHS Digital (hospital records)</v>
      </c>
      <c r="BZ130"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30" s="63"/>
      <c r="CB130" s="63"/>
      <c r="CC130" s="63"/>
      <c r="CD130" s="63"/>
      <c r="CE130" s="63"/>
      <c r="CF130" s="63"/>
      <c r="CG130" s="63"/>
      <c r="CH130" s="63"/>
      <c r="CI130" s="63"/>
      <c r="CJ130" s="63"/>
      <c r="CK130" s="63"/>
      <c r="CL130" s="63"/>
      <c r="CM130" s="63"/>
      <c r="CN130" s="63"/>
      <c r="CO130" s="63"/>
      <c r="CP130" s="63"/>
      <c r="CQ130" s="63"/>
      <c r="CR130" s="63"/>
      <c r="CS130" s="63"/>
      <c r="CT130" s="63"/>
      <c r="CU130" s="63"/>
      <c r="CV130" s="63"/>
      <c r="CW130" s="63"/>
      <c r="CX130" s="63"/>
      <c r="CY130" s="5"/>
      <c r="CZ130" s="26" t="s">
        <v>2009</v>
      </c>
      <c r="DA130" s="59" t="s">
        <v>524</v>
      </c>
      <c r="DB130" s="59" t="s">
        <v>523</v>
      </c>
      <c r="DC130" s="59" t="s">
        <v>514</v>
      </c>
      <c r="DD130" s="59" t="s">
        <v>515</v>
      </c>
      <c r="DE130" s="59" t="s">
        <v>516</v>
      </c>
      <c r="DG130" s="9" t="s">
        <v>517</v>
      </c>
      <c r="DH130" s="9" t="s">
        <v>254</v>
      </c>
      <c r="DI130" s="9" t="s">
        <v>518</v>
      </c>
      <c r="DJ130" s="9" t="s">
        <v>519</v>
      </c>
    </row>
    <row r="131" spans="1:114" s="9" customFormat="1" ht="30" hidden="1" customHeight="1">
      <c r="A131" s="58" t="s">
        <v>2512</v>
      </c>
      <c r="B131" s="58" t="s">
        <v>110</v>
      </c>
      <c r="C131" s="59"/>
      <c r="D131" s="59"/>
      <c r="E131" s="59"/>
      <c r="F131" s="59"/>
      <c r="G131" s="59"/>
      <c r="H131" s="59"/>
      <c r="I131" s="59"/>
      <c r="J131" s="59"/>
      <c r="K131" s="59"/>
      <c r="L131" s="59"/>
      <c r="M131" s="59"/>
      <c r="N131" s="59"/>
      <c r="O131" s="59"/>
      <c r="P131" s="59" t="s">
        <v>111</v>
      </c>
      <c r="Q131" s="59" t="s">
        <v>531</v>
      </c>
      <c r="R131" s="59" t="s">
        <v>532</v>
      </c>
      <c r="S131" s="59" t="s">
        <v>533</v>
      </c>
      <c r="T131" s="59" t="s">
        <v>534</v>
      </c>
      <c r="U131" s="59" t="s">
        <v>535</v>
      </c>
      <c r="V131" s="59" t="s">
        <v>225</v>
      </c>
      <c r="W131" s="59" t="s">
        <v>536</v>
      </c>
      <c r="X131" s="59" t="s">
        <v>537</v>
      </c>
      <c r="Y131" s="59" t="s">
        <v>538</v>
      </c>
      <c r="Z131" s="59" t="s">
        <v>276</v>
      </c>
      <c r="AA131" s="59" t="s">
        <v>539</v>
      </c>
      <c r="AB131" s="59"/>
      <c r="AC131" s="59" t="s">
        <v>143</v>
      </c>
      <c r="AD131" s="59"/>
      <c r="AE131" s="59"/>
      <c r="AF131" s="59" t="str">
        <f>VLOOKUP(Table18911[[#This Row],[Information Asset Reference Number16]],livesite,1,FALSE)</f>
        <v>IAR0000327</v>
      </c>
      <c r="AG131" s="61" t="str">
        <f>MID(Table18911[[#This Row],[CLICK HERE TO GO TO FINAL CONTENT FOR CHECKING / EDITING]],14,FIND(".",Table18911[[#This Row],[CLICK HERE TO GO TO FINAL CONTENT FOR CHECKING / EDITING]])-14)</f>
        <v>BCMS Portal</v>
      </c>
      <c r="AH131" s="61" t="str">
        <f>LEFT(Table18911[[#This Row],[CLICK HERE TO GO TO FINAL CONTENT FOR CHECKING / EDITING]],10)</f>
        <v>IAR0000327</v>
      </c>
      <c r="AI131" s="61" t="str">
        <f>VLOOKUP(Table18911[[#This Row],[Information Asset Reference Number]],ia,1,FALSE)</f>
        <v>IAR0000327</v>
      </c>
      <c r="AJ131" s="61">
        <f>VLOOKUP(Table18911[[#This Row],[Information Asset Reference Number]],ia,7,FALSE)</f>
        <v>42619</v>
      </c>
      <c r="AK131" s="61" t="str">
        <f>VLOOKUP(Table18911[[#This Row],[Information Asset Reference Number]],ia,10,FALSE)</f>
        <v>BCMS Implementation Project P0468/01</v>
      </c>
      <c r="AL131" s="61" t="str">
        <f>VLOOKUP(Table18911[[#This Row],[Information Asset Reference Number]],ia,11,FALSE)</f>
        <v>Ian Spence ( XXIS )</v>
      </c>
      <c r="AM131" s="59"/>
      <c r="AN131" s="61" t="b">
        <f>ISERROR(FIND("Direction",Table18911[[#This Row],[Legal basis for the processing]]))</f>
        <v>1</v>
      </c>
      <c r="AO131" s="61" t="b">
        <f>ISERROR(FIND("Act",Table18911[[#This Row],[Legal basis for the processing]]))</f>
        <v>1</v>
      </c>
      <c r="AP131" s="61" t="b">
        <f>ISERROR(FIND("Article",Table18911[[#This Row],[Legal basis for the processing]]))</f>
        <v>1</v>
      </c>
      <c r="AQ131" s="59"/>
      <c r="AR131"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31"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31"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31"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31"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31"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31"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31"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31" s="61">
        <f>COUNTIF(Table18911[[#This Row],[Right to be informed]:[profiling]],"FALSE")</f>
        <v>8</v>
      </c>
      <c r="BA131"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31" s="59"/>
      <c r="BC131" s="59"/>
      <c r="BD131" s="61" t="str">
        <f>Table18911[[#This Row],[Information Asset Title]]</f>
        <v>BCMS Portal</v>
      </c>
      <c r="BE131" s="61" t="s">
        <v>541</v>
      </c>
      <c r="BF131"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 NHS DigitalData Protection Officer: Catherine Nicholson</v>
      </c>
      <c r="BG131" s="59" t="str">
        <f>IF(Table18911[[#This Row],[Purpose for the processing]]="",Table18911[[#This Row],[Purpose for the processing3]],Table18911[[#This Row],[Purpose for the processing]])</f>
        <v>Personal data is stored in the Contacts area of the Portal so the information can be used in different parts of the system, for example where the person is an owner of a Business Continuity Plan, or member of the Incident Management team. Information Asset IAR0000327 refers.This information is already viewable to all employees in the organisation on the internal intranet.The primary purpose of storing Contact information is so that key personnel can be contacted in the event of an Incident which may require the activation of a Business Continuity Plan.Contact information is also used as a means of recording Training and Competance in the overall Business Continuity Management System (BCMS).</v>
      </c>
      <c r="BH131" s="59" t="str">
        <f>IF(Table18911[[#This Row],[Legal basis for the processing]]="",Table18911[[#This Row],[Legal basis for the processing4]],Table18911[[#This Row],[Legal basis for the processing]])</f>
        <v>Necessary for the performance of a task carried out in the public interest or in theexercise of official authority vested in the controller.</v>
      </c>
      <c r="BI131" s="61"/>
      <c r="BJ131" s="59" t="str">
        <f>IF(Table18911[[#This Row],[Categories of personal data being processed]]="",Table18911[[#This Row],[Categories of personal data being processed5]],Table18911[[#This Row],[Categories of personal data being processed]])</f>
        <v>Infomration of a confidential or personal nature to staff. Data items included as as follows:First NameSurnameEmail Address (nhs.net)Work Phone Number (mobile and landline)</v>
      </c>
      <c r="BK131" s="59"/>
      <c r="BL131"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131" s="59"/>
      <c r="BN131" s="59" t="str">
        <f>IF(Table18911[[#This Row],[Recipients or categories of recipients of the personal data.]]="",Table18911[[#This Row],[Recipients or categories of recipients of the personal data.6]],Table18911[[#This Row],[Recipients or categories of recipients of the personal data.]])</f>
        <v>The data is used by internal staff at only at NHS Digital, ie by members of the  Business Continuity Team, or Business Continuity Plan Owners.</v>
      </c>
      <c r="BO131"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The data will be stored for as long as it is needed by the Business Continuity Portal. This is reviewed as staff move or leave the organisation - their records will be removed as part of the ongoing review process (Plans and Activities are renewed every 12 months).</v>
      </c>
      <c r="BP131" s="64" t="b">
        <f>Table18911[[#This Row],[Right to be informed]]</f>
        <v>0</v>
      </c>
      <c r="BQ131" s="63" t="b">
        <f>Table18911[[#This Row],[Right of access]]</f>
        <v>0</v>
      </c>
      <c r="BR131" s="63" t="b">
        <f>Table18911[[#This Row],[Right to rectification]]</f>
        <v>0</v>
      </c>
      <c r="BS131" s="63" t="b">
        <f>Table18911[[#This Row],[Right to erasure]]</f>
        <v>0</v>
      </c>
      <c r="BT131" s="63" t="b">
        <f>Table18911[[#This Row],[Right to restrict processing]]</f>
        <v>0</v>
      </c>
      <c r="BU131" s="63" t="b">
        <f>Table18911[[#This Row],[Right to data portability]]</f>
        <v>0</v>
      </c>
      <c r="BV131" s="63" t="b">
        <f>Table18911[[#This Row],[Right to object]]</f>
        <v>0</v>
      </c>
      <c r="BW131" s="59" t="b">
        <f>Table18911[[#This Row],[profiling]]</f>
        <v>0</v>
      </c>
      <c r="BX131"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N/AData is process as it is necessary for the performance of a task carried out in the public interest or in the exercise of official authority vested in the controller. </v>
      </c>
      <c r="BY131" s="59" t="str">
        <f>IF(Table18911[[#This Row],[The source of the personal data.]]="",Table18911[[#This Row],[The source of the personal data.12]],Table18911[[#This Row],[The source of the personal data.]])</f>
        <v>Delve (via NHS Digital Intranet)</v>
      </c>
      <c r="BZ131"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31" s="63"/>
      <c r="CB131" s="63"/>
      <c r="CC131" s="63"/>
      <c r="CD131" s="63"/>
      <c r="CE131" s="63"/>
      <c r="CF131" s="63"/>
      <c r="CG131" s="63"/>
      <c r="CH131" s="63"/>
      <c r="CI131" s="63"/>
      <c r="CJ131" s="63"/>
      <c r="CK131" s="63"/>
      <c r="CL131" s="63"/>
      <c r="CM131" s="63"/>
      <c r="CN131" s="63"/>
      <c r="CO131" s="63"/>
      <c r="CP131" s="63"/>
      <c r="CQ131" s="63"/>
      <c r="CR131" s="63"/>
      <c r="CS131" s="63"/>
      <c r="CT131" s="63"/>
      <c r="CU131" s="63"/>
      <c r="CV131" s="63"/>
      <c r="CW131" s="63"/>
      <c r="CX131" s="63"/>
      <c r="CY131" s="5"/>
      <c r="CZ131" s="26" t="s">
        <v>2009</v>
      </c>
      <c r="DA131" s="59" t="s">
        <v>541</v>
      </c>
      <c r="DB131" s="59" t="s">
        <v>2513</v>
      </c>
      <c r="DC131" s="59" t="s">
        <v>531</v>
      </c>
      <c r="DD131" s="59" t="s">
        <v>532</v>
      </c>
      <c r="DE131" s="59" t="s">
        <v>533</v>
      </c>
      <c r="DG131" s="9" t="s">
        <v>534</v>
      </c>
      <c r="DH131" s="9" t="s">
        <v>225</v>
      </c>
      <c r="DI131" s="9" t="s">
        <v>535</v>
      </c>
      <c r="DJ131" s="9" t="s">
        <v>536</v>
      </c>
    </row>
    <row r="132" spans="1:114" s="9" customFormat="1" ht="30" hidden="1" customHeight="1">
      <c r="A132" s="58" t="s">
        <v>2514</v>
      </c>
      <c r="B132" s="58" t="s">
        <v>110</v>
      </c>
      <c r="C132" s="59" t="s">
        <v>112</v>
      </c>
      <c r="D132" s="59" t="s">
        <v>550</v>
      </c>
      <c r="E132" s="59" t="s">
        <v>551</v>
      </c>
      <c r="F132" s="59"/>
      <c r="G132" s="59" t="s">
        <v>552</v>
      </c>
      <c r="H132" s="59" t="s">
        <v>117</v>
      </c>
      <c r="I132" s="59" t="s">
        <v>553</v>
      </c>
      <c r="J132" s="59" t="s">
        <v>119</v>
      </c>
      <c r="K132" s="59" t="s">
        <v>120</v>
      </c>
      <c r="L132" s="59" t="s">
        <v>121</v>
      </c>
      <c r="M132" s="59"/>
      <c r="N132" s="59" t="s">
        <v>123</v>
      </c>
      <c r="O132" s="59" t="s">
        <v>143</v>
      </c>
      <c r="P132" s="59" t="s">
        <v>111</v>
      </c>
      <c r="Q132" s="59"/>
      <c r="R132" s="59"/>
      <c r="S132" s="59"/>
      <c r="T132" s="59"/>
      <c r="U132" s="59"/>
      <c r="V132" s="59"/>
      <c r="W132" s="59"/>
      <c r="X132" s="59"/>
      <c r="Y132" s="59"/>
      <c r="Z132" s="59"/>
      <c r="AA132" s="59"/>
      <c r="AB132" s="59"/>
      <c r="AC132" s="59"/>
      <c r="AD132" s="59"/>
      <c r="AE132" s="59"/>
      <c r="AF132" s="59" t="str">
        <f>VLOOKUP(Table18911[[#This Row],[Information Asset Reference Number16]],livesite,1,FALSE)</f>
        <v>IAR0000329</v>
      </c>
      <c r="AG132" s="61" t="str">
        <f>MID(Table18911[[#This Row],[CLICK HERE TO GO TO FINAL CONTENT FOR CHECKING / EDITING]],14,FIND(".",Table18911[[#This Row],[CLICK HERE TO GO TO FINAL CONTENT FOR CHECKING / EDITING]])-14)</f>
        <v xml:space="preserve">111 Online Pathways Dataset - </v>
      </c>
      <c r="AH132" s="61" t="str">
        <f>LEFT(Table18911[[#This Row],[CLICK HERE TO GO TO FINAL CONTENT FOR CHECKING / EDITING]],10)</f>
        <v>IAR0000329</v>
      </c>
      <c r="AI132" s="61" t="str">
        <f>VLOOKUP(Table18911[[#This Row],[Information Asset Reference Number]],ia,1,FALSE)</f>
        <v>IAR0000329</v>
      </c>
      <c r="AJ132" s="61">
        <f>VLOOKUP(Table18911[[#This Row],[Information Asset Reference Number]],ia,7,FALSE)</f>
        <v>42817</v>
      </c>
      <c r="AK132" s="61" t="str">
        <f>VLOOKUP(Table18911[[#This Row],[Information Asset Reference Number]],ia,10,FALSE)</f>
        <v>PO436/2</v>
      </c>
      <c r="AL132" s="61" t="str">
        <f>VLOOKUP(Table18911[[#This Row],[Information Asset Reference Number]],ia,11,FALSE)</f>
        <v>Chris Fleming ( CHFL3 )</v>
      </c>
      <c r="AM132" s="59"/>
      <c r="AN132" s="61" t="b">
        <f>ISERROR(FIND("Direction",Table18911[[#This Row],[Legal basis for the processing]]))</f>
        <v>1</v>
      </c>
      <c r="AO132" s="61" t="b">
        <f>ISERROR(FIND("Act",Table18911[[#This Row],[Legal basis for the processing]]))</f>
        <v>0</v>
      </c>
      <c r="AP132" s="61" t="b">
        <f>ISERROR(FIND("Article",Table18911[[#This Row],[Legal basis for the processing]]))</f>
        <v>0</v>
      </c>
      <c r="AQ132" s="59"/>
      <c r="AR132"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32"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32"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32"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32"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32"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32"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32"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32" s="61">
        <f>COUNTIF(Table18911[[#This Row],[Right to be informed]:[profiling]],"FALSE")</f>
        <v>4</v>
      </c>
      <c r="BA132"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132" s="59"/>
      <c r="BC132" s="59"/>
      <c r="BD132" s="61" t="str">
        <f>Table18911[[#This Row],[Information Asset Title]]</f>
        <v xml:space="preserve">111 Online Pathways Dataset - </v>
      </c>
      <c r="BE132" s="61" t="s">
        <v>555</v>
      </c>
      <c r="BF132"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is the Data Controller1 Trevelyan SquareBoar LaneLeeds LS1 6AECatherine Nicholson is the Data Protection Officer</v>
      </c>
      <c r="BG132" s="59" t="str">
        <f>IF(Table18911[[#This Row],[Purpose for the processing]]="",Table18911[[#This Row],[Purpose for the processing3]],Table18911[[#This Row],[Purpose for the processing]])</f>
        <v>To recommend the right outcome for the person who is seeking guidance about their health problem.</v>
      </c>
      <c r="BH132" s="59" t="str">
        <f>IF(Table18911[[#This Row],[Legal basis for the processing]]="",Table18911[[#This Row],[Legal basis for the processing4]],Table18911[[#This Row],[Legal basis for the processing]])</f>
        <v>Under sections 254 (1) and 254(6) of the Health and Social Care Act 2012 NHS Digital is directed to establish and operate a system for the collection of the information known as NHS 111 Online.111 Online has a lawful basis to process personal data under Article 6 of the General Data Protection Regulation:6(1)(c) ‘…for compliance with a legal obligation…’ 111 Online has a lawful basis to process health data (a special category of personal data under the General Data Protection Regulation) under Article 9:9(2)(h) ‘…the provision of health or social care or treatment or the management of health or social care systems and services…’</v>
      </c>
      <c r="BI132" s="61"/>
      <c r="BJ132" s="59">
        <f>IF(Table18911[[#This Row],[Categories of personal data being processed]]="",Table18911[[#This Row],[Categories of personal data being processed5]],Table18911[[#This Row],[Categories of personal data being processed]])</f>
        <v>0</v>
      </c>
      <c r="BK132" s="59"/>
      <c r="BL132"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 data is not transferred out of the EEA.</v>
      </c>
      <c r="BM132" s="59"/>
      <c r="BN132" s="59" t="str">
        <f>IF(Table18911[[#This Row],[Recipients or categories of recipients of the personal data.]]="",Table18911[[#This Row],[Recipients or categories of recipients of the personal data.6]],Table18911[[#This Row],[Recipients or categories of recipients of the personal data.]])</f>
        <v xml:space="preserve">We will pass your answers and personal details to the healthcare service you have selected if you (or the person you are contacting us about), choose to be referred. </v>
      </c>
      <c r="BO132"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The information is kept for 8 years for audit purposes only and then securely deleted.</v>
      </c>
      <c r="BP132" s="64" t="b">
        <f>Table18911[[#This Row],[Right to be informed]]</f>
        <v>1</v>
      </c>
      <c r="BQ132" s="63" t="b">
        <f>Table18911[[#This Row],[Right of access]]</f>
        <v>1</v>
      </c>
      <c r="BR132" s="63" t="b">
        <f>Table18911[[#This Row],[Right to rectification]]</f>
        <v>1</v>
      </c>
      <c r="BS132" s="63" t="b">
        <f>Table18911[[#This Row],[Right to erasure]]</f>
        <v>0</v>
      </c>
      <c r="BT132" s="63" t="b">
        <f>Table18911[[#This Row],[Right to restrict processing]]</f>
        <v>1</v>
      </c>
      <c r="BU132" s="63" t="b">
        <f>Table18911[[#This Row],[Right to data portability]]</f>
        <v>0</v>
      </c>
      <c r="BV132" s="63" t="b">
        <f>Table18911[[#This Row],[Right to object]]</f>
        <v>0</v>
      </c>
      <c r="BW132" s="59" t="b">
        <f>Table18911[[#This Row],[profiling]]</f>
        <v>0</v>
      </c>
      <c r="BX132"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Not applicable (consent is not the legal basis for the processing of personal data)</v>
      </c>
      <c r="BY132" s="59">
        <f>IF(Table18911[[#This Row],[The source of the personal data.]]="",Table18911[[#This Row],[The source of the personal data.12]],Table18911[[#This Row],[The source of the personal data.]])</f>
        <v>0</v>
      </c>
      <c r="BZ132"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32" s="63"/>
      <c r="CB132" s="63"/>
      <c r="CC132" s="63"/>
      <c r="CD132" s="63"/>
      <c r="CE132" s="63"/>
      <c r="CF132" s="63"/>
      <c r="CG132" s="63"/>
      <c r="CH132" s="63"/>
      <c r="CI132" s="63"/>
      <c r="CJ132" s="63"/>
      <c r="CK132" s="63"/>
      <c r="CL132" s="63"/>
      <c r="CM132" s="63"/>
      <c r="CN132" s="63"/>
      <c r="CO132" s="63"/>
      <c r="CP132" s="63"/>
      <c r="CQ132" s="63"/>
      <c r="CR132" s="63"/>
      <c r="CS132" s="63"/>
      <c r="CT132" s="63"/>
      <c r="CU132" s="63"/>
      <c r="CV132" s="63"/>
      <c r="CW132" s="63"/>
      <c r="CX132" s="63"/>
      <c r="CY132" s="5"/>
      <c r="CZ132" s="26" t="s">
        <v>2009</v>
      </c>
      <c r="DA132" s="59" t="s">
        <v>555</v>
      </c>
      <c r="DB132" s="60" t="s">
        <v>2515</v>
      </c>
      <c r="DC132" s="59" t="s">
        <v>112</v>
      </c>
      <c r="DD132" s="59" t="s">
        <v>550</v>
      </c>
      <c r="DE132" s="59" t="s">
        <v>551</v>
      </c>
      <c r="DH132" s="9" t="s">
        <v>117</v>
      </c>
      <c r="DI132" s="9" t="s">
        <v>552</v>
      </c>
      <c r="DJ132" s="9" t="s">
        <v>553</v>
      </c>
    </row>
    <row r="133" spans="1:114" s="9" customFormat="1" ht="30" hidden="1" customHeight="1">
      <c r="A133" s="58" t="s">
        <v>2516</v>
      </c>
      <c r="B133" s="58"/>
      <c r="C133" s="59" t="s">
        <v>2023</v>
      </c>
      <c r="D133" s="59" t="s">
        <v>2517</v>
      </c>
      <c r="E133" s="59" t="s">
        <v>1725</v>
      </c>
      <c r="F133" s="59" t="s">
        <v>2518</v>
      </c>
      <c r="G133" s="59"/>
      <c r="H133" s="59" t="s">
        <v>2519</v>
      </c>
      <c r="I133" s="59" t="s">
        <v>2520</v>
      </c>
      <c r="J133" s="59" t="s">
        <v>2521</v>
      </c>
      <c r="K133" s="59" t="s">
        <v>2522</v>
      </c>
      <c r="L133" s="59" t="s">
        <v>2523</v>
      </c>
      <c r="M133" s="59" t="s">
        <v>276</v>
      </c>
      <c r="N133" s="59" t="s">
        <v>1321</v>
      </c>
      <c r="O133" s="59" t="s">
        <v>2524</v>
      </c>
      <c r="P133" s="59"/>
      <c r="Q133" s="59"/>
      <c r="R133" s="59"/>
      <c r="S133" s="59"/>
      <c r="T133" s="59"/>
      <c r="U133" s="59"/>
      <c r="V133" s="59"/>
      <c r="W133" s="59"/>
      <c r="X133" s="59"/>
      <c r="Y133" s="59"/>
      <c r="Z133" s="59"/>
      <c r="AA133" s="59"/>
      <c r="AB133" s="59"/>
      <c r="AC133" s="59"/>
      <c r="AD133" s="59"/>
      <c r="AE133" s="59"/>
      <c r="AF133" s="59" t="str">
        <f>VLOOKUP(Table18911[[#This Row],[Information Asset Reference Number16]],livesite,1,FALSE)</f>
        <v>IAR0000334</v>
      </c>
      <c r="AG133" s="61" t="str">
        <f>MID(Table18911[[#This Row],[CLICK HERE TO GO TO FINAL CONTENT FOR CHECKING / EDITING]],14,FIND(".",Table18911[[#This Row],[CLICK HERE TO GO TO FINAL CONTENT FOR CHECKING / EDITING]])-14)</f>
        <v>NHS</v>
      </c>
      <c r="AH133" s="61" t="str">
        <f>LEFT(Table18911[[#This Row],[CLICK HERE TO GO TO FINAL CONTENT FOR CHECKING / EDITING]],10)</f>
        <v>IAR0000334</v>
      </c>
      <c r="AI133" s="61" t="str">
        <f>VLOOKUP(Table18911[[#This Row],[Information Asset Reference Number]],ia,1,FALSE)</f>
        <v>IAR0000334</v>
      </c>
      <c r="AJ133" s="61">
        <f>VLOOKUP(Table18911[[#This Row],[Information Asset Reference Number]],ia,7,FALSE)</f>
        <v>42795</v>
      </c>
      <c r="AK133" s="61" t="str">
        <f>VLOOKUP(Table18911[[#This Row],[Information Asset Reference Number]],ia,10,FALSE)</f>
        <v>Choices MVS - SM P0460/06</v>
      </c>
      <c r="AL133" s="61" t="str">
        <f>VLOOKUP(Table18911[[#This Row],[Information Asset Reference Number]],ia,11,FALSE)</f>
        <v>Andy Callow ( ANCA8 )</v>
      </c>
      <c r="AM133" s="59"/>
      <c r="AN133" s="61" t="b">
        <f>ISERROR(FIND("Direction",Table18911[[#This Row],[Legal basis for the processing]]))</f>
        <v>1</v>
      </c>
      <c r="AO133" s="61" t="b">
        <f>ISERROR(FIND("Act",Table18911[[#This Row],[Legal basis for the processing]]))</f>
        <v>1</v>
      </c>
      <c r="AP133" s="61" t="b">
        <f>ISERROR(FIND("Article",Table18911[[#This Row],[Legal basis for the processing]]))</f>
        <v>1</v>
      </c>
      <c r="AQ133" s="59"/>
      <c r="AR133"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33"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33"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33"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33"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33"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33"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33"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33" s="61">
        <f>COUNTIF(Table18911[[#This Row],[Right to be informed]:[profiling]],"FALSE")</f>
        <v>8</v>
      </c>
      <c r="BA133"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33" s="59"/>
      <c r="BC133" s="59"/>
      <c r="BD133" s="61" t="str">
        <f>Table18911[[#This Row],[Information Asset Title]]</f>
        <v>NHS</v>
      </c>
      <c r="BE133" s="61" t="s">
        <v>1289</v>
      </c>
      <c r="BF133"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is obtained directly from the data subject.</v>
      </c>
      <c r="BG133" s="59" t="str">
        <f>IF(Table18911[[#This Row],[Purpose for the processing]]="",Table18911[[#This Row],[Purpose for the processing3]],Table18911[[#This Row],[Purpose for the processing]])</f>
        <v>Data ControllerNHS Digital1 Trevelyan SquareBoar LaneLeedsLS1 6AEenquiries@nhsdigital.nhs.uk0300 303 5678</v>
      </c>
      <c r="BH133" s="59" t="str">
        <f>IF(Table18911[[#This Row],[Legal basis for the processing]]="",Table18911[[#This Row],[Legal basis for the processing4]],Table18911[[#This Row],[Legal basis for the processing]])</f>
        <v xml:space="preserve">To allow communication between support teams and users of the supported services, eg. NHS professionals, local authorities, citizens.  </v>
      </c>
      <c r="BI133" s="61"/>
      <c r="BJ133" s="59" t="str">
        <f>IF(Table18911[[#This Row],[Categories of personal data being processed]]="",Table18911[[#This Row],[Categories of personal data being processed5]],Table18911[[#This Row],[Categories of personal data being processed]])</f>
        <v>2013 Direction from Secretary of State under s. 274(2) of Health and Social Care Act 2012 to develop or operate NHS Choices on-line services information or communications systems.2016 Direction from Secretary of State under s. 274(2) of Health and Social Care Act 2012 to exercise systems delivery functions in respect of NHS Choices.s.270 Additional Functions of the Health and Social Care Act 2012Article 6 (1c) – processing is necessary for compliance with a legal obligation to which the controller is subjectArticle 6 (1e) – processing is necessary for the performance of a task carried out in the public interest or in the exercise of official authority vested in the controller</v>
      </c>
      <c r="BK133" s="59"/>
      <c r="BL133"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NHS.UK Support teams and functions.Support teams will have the ability to flag and redact information if the users mistakenly send too much personal information.</v>
      </c>
      <c r="BM133" s="59"/>
      <c r="BN133" s="59">
        <f>IF(Table18911[[#This Row],[Recipients or categories of recipients of the personal data.]]="",Table18911[[#This Row],[Recipients or categories of recipients of the personal data.6]],Table18911[[#This Row],[Recipients or categories of recipients of the personal data.]])</f>
        <v>0</v>
      </c>
      <c r="BO133"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Not transferred outside of the UK.</v>
      </c>
      <c r="BP133" s="64" t="b">
        <f>Table18911[[#This Row],[Right to be informed]]</f>
        <v>0</v>
      </c>
      <c r="BQ133" s="63" t="b">
        <f>Table18911[[#This Row],[Right of access]]</f>
        <v>0</v>
      </c>
      <c r="BR133" s="63" t="b">
        <f>Table18911[[#This Row],[Right to rectification]]</f>
        <v>0</v>
      </c>
      <c r="BS133" s="63" t="b">
        <f>Table18911[[#This Row],[Right to erasure]]</f>
        <v>0</v>
      </c>
      <c r="BT133" s="63" t="b">
        <f>Table18911[[#This Row],[Right to restrict processing]]</f>
        <v>0</v>
      </c>
      <c r="BU133" s="63" t="b">
        <f>Table18911[[#This Row],[Right to data portability]]</f>
        <v>0</v>
      </c>
      <c r="BV133" s="63" t="b">
        <f>Table18911[[#This Row],[Right to object]]</f>
        <v>0</v>
      </c>
      <c r="BW133" s="59" t="b">
        <f>Table18911[[#This Row],[profiling]]</f>
        <v>0</v>
      </c>
      <c r="BX133"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The NHSUK Website privacy policy will be the main information source about data subject’s rights. Links to the policy will be proactively advertised to make users more aware of their rightsThe NHSUK Cherwell instance has been configured to allow for data subject request such as request to erasure, rectification and access to be fulfilled and record that the request was undertaken and completed.</v>
      </c>
      <c r="BY133" s="59" t="str">
        <f>IF(Table18911[[#This Row],[The source of the personal data.]]="",Table18911[[#This Row],[The source of the personal data.12]],Table18911[[#This Row],[The source of the personal data.]])</f>
        <v>If you wish to lodge a complaint with the supervisory authority about how we have managed your data then the relevant body to contact is the Information Commissioner’s Office, Wycliffe House Water Lane, Wilmslow SK9 5AF www.ico.gov.uk</v>
      </c>
      <c r="BZ133"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v>
      </c>
      <c r="CA133" s="63"/>
      <c r="CB133" s="63"/>
      <c r="CC133" s="63"/>
      <c r="CD133" s="63"/>
      <c r="CE133" s="63"/>
      <c r="CF133" s="63"/>
      <c r="CG133" s="63"/>
      <c r="CH133" s="63"/>
      <c r="CI133" s="63"/>
      <c r="CJ133" s="63"/>
      <c r="CK133" s="63"/>
      <c r="CL133" s="63"/>
      <c r="CM133" s="63"/>
      <c r="CN133" s="63"/>
      <c r="CO133" s="63"/>
      <c r="CP133" s="63"/>
      <c r="CQ133" s="63"/>
      <c r="CR133" s="63"/>
      <c r="CS133" s="63"/>
      <c r="CT133" s="63"/>
      <c r="CU133" s="63"/>
      <c r="CV133" s="63"/>
      <c r="CW133" s="63"/>
      <c r="CX133" s="63"/>
      <c r="CY133" s="5"/>
      <c r="CZ133" s="26" t="s">
        <v>2009</v>
      </c>
      <c r="DA133" s="59" t="s">
        <v>1289</v>
      </c>
      <c r="DB133" s="59" t="s">
        <v>2525</v>
      </c>
      <c r="DC133" s="59" t="s">
        <v>2023</v>
      </c>
      <c r="DD133" s="59" t="s">
        <v>2517</v>
      </c>
      <c r="DE133" s="59" t="s">
        <v>1725</v>
      </c>
      <c r="DH133" s="9" t="s">
        <v>2519</v>
      </c>
      <c r="DJ133" s="9" t="s">
        <v>2520</v>
      </c>
    </row>
    <row r="134" spans="1:114" s="9" customFormat="1" ht="30" hidden="1" customHeight="1">
      <c r="A134" s="58" t="s">
        <v>562</v>
      </c>
      <c r="B134" s="58" t="s">
        <v>110</v>
      </c>
      <c r="C134" s="59" t="s">
        <v>563</v>
      </c>
      <c r="D134" s="59" t="s">
        <v>564</v>
      </c>
      <c r="E134" s="59" t="s">
        <v>565</v>
      </c>
      <c r="F134" s="59"/>
      <c r="G134" s="59" t="s">
        <v>566</v>
      </c>
      <c r="H134" s="59" t="s">
        <v>426</v>
      </c>
      <c r="I134" s="59" t="s">
        <v>567</v>
      </c>
      <c r="J134" s="59" t="s">
        <v>568</v>
      </c>
      <c r="K134" s="59" t="s">
        <v>569</v>
      </c>
      <c r="L134" s="59" t="s">
        <v>570</v>
      </c>
      <c r="M134" s="59"/>
      <c r="N134" s="59" t="s">
        <v>571</v>
      </c>
      <c r="O134" s="59" t="s">
        <v>572</v>
      </c>
      <c r="P134" s="59" t="s">
        <v>111</v>
      </c>
      <c r="Q134" s="59"/>
      <c r="R134" s="59"/>
      <c r="S134" s="59"/>
      <c r="T134" s="59"/>
      <c r="U134" s="59"/>
      <c r="V134" s="59"/>
      <c r="W134" s="59"/>
      <c r="X134" s="59"/>
      <c r="Y134" s="59"/>
      <c r="Z134" s="59"/>
      <c r="AA134" s="59"/>
      <c r="AB134" s="59"/>
      <c r="AC134" s="59"/>
      <c r="AD134" s="59"/>
      <c r="AE134" s="59"/>
      <c r="AF134" s="59" t="str">
        <f>VLOOKUP(Table18911[[#This Row],[Information Asset Reference Number16]],livesite,1,FALSE)</f>
        <v>IAR0000351</v>
      </c>
      <c r="AG134" s="61" t="str">
        <f>MID(Table18911[[#This Row],[CLICK HERE TO GO TO FINAL CONTENT FOR CHECKING / EDITING]],14,FIND(".",Table18911[[#This Row],[CLICK HERE TO GO TO FINAL CONTENT FOR CHECKING / EDITING]])-14)</f>
        <v>IT Skills Pathway</v>
      </c>
      <c r="AH134" s="61" t="str">
        <f>LEFT(Table18911[[#This Row],[CLICK HERE TO GO TO FINAL CONTENT FOR CHECKING / EDITING]],10)</f>
        <v>IAR0000351</v>
      </c>
      <c r="AI134" s="61" t="str">
        <f>VLOOKUP(Table18911[[#This Row],[Information Asset Reference Number]],ia,1,FALSE)</f>
        <v>IAR0000351</v>
      </c>
      <c r="AJ134" s="61">
        <f>VLOOKUP(Table18911[[#This Row],[Information Asset Reference Number]],ia,7,FALSE)</f>
        <v>43118</v>
      </c>
      <c r="AK134" s="61" t="str">
        <f>VLOOKUP(Table18911[[#This Row],[Information Asset Reference Number]],ia,10,FALSE)</f>
        <v>P0602/01</v>
      </c>
      <c r="AL134" s="61" t="str">
        <f>VLOOKUP(Table18911[[#This Row],[Information Asset Reference Number]],ia,11,FALSE)</f>
        <v>Kevin Whittaker ( KEWH2 )</v>
      </c>
      <c r="AM134" s="59"/>
      <c r="AN134" s="61" t="b">
        <f>ISERROR(FIND("Direction",Table18911[[#This Row],[Legal basis for the processing]]))</f>
        <v>1</v>
      </c>
      <c r="AO134" s="61" t="b">
        <f>ISERROR(FIND("Act",Table18911[[#This Row],[Legal basis for the processing]]))</f>
        <v>0</v>
      </c>
      <c r="AP134" s="61" t="b">
        <f>ISERROR(FIND("Article",Table18911[[#This Row],[Legal basis for the processing]]))</f>
        <v>1</v>
      </c>
      <c r="AQ134" s="59"/>
      <c r="AR134"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34"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34"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34"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34"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34"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34"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34"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34" s="61">
        <f>COUNTIF(Table18911[[#This Row],[Right to be informed]:[profiling]],"FALSE")</f>
        <v>8</v>
      </c>
      <c r="BA134"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34" s="59"/>
      <c r="BC134" s="59"/>
      <c r="BD134" s="61" t="str">
        <f>Table18911[[#This Row],[Information Asset Title]]</f>
        <v>IT Skills Pathway</v>
      </c>
      <c r="BE134" s="61" t="s">
        <v>574</v>
      </c>
      <c r="BF134"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DC:NHS Digital1 Trevelyan SquareBoar LaneLeedsLS1 6AEDPO: Catherine Nicholson</v>
      </c>
      <c r="BG134" s="59" t="str">
        <f>IF(Table18911[[#This Row],[Purpose for the processing]]="",Table18911[[#This Row],[Purpose for the processing3]],Table18911[[#This Row],[Purpose for the processing]])</f>
        <v>The IT Skills Pathway service records personal data of learners (typically staff working for health and social care organisations) and centre administrators (typically staff working for health and social care organisations with an IT training delivery or administration role) and the IT skills training and evaluation data of learners. This is done to provide learners with the ability to track their progress through courses and to allow centre administrators to monitor progress of learners and provide support. The data is also used to provide usage reporting which is used by NHS Digital staff and centre administrators to demonstrate benefits of the service and inform improvements.Data is provided by centre administrators and learners during a registration process. Ahead of May 25th we intend to ask all registrants to give consent to processing under the terms laid out in our Privacy notice.</v>
      </c>
      <c r="BH134" s="59" t="str">
        <f>IF(Table18911[[#This Row],[Legal basis for the processing]]="",Table18911[[#This Row],[Legal basis for the processing4]],Table18911[[#This Row],[Legal basis for the processing]])</f>
        <v>Health and Social Care Act commencement order task in a public function.</v>
      </c>
      <c r="BI134" s="61"/>
      <c r="BJ134" s="59">
        <f>IF(Table18911[[#This Row],[Categories of personal data being processed]]="",Table18911[[#This Row],[Categories of personal data being processed5]],Table18911[[#This Row],[Categories of personal data being processed]])</f>
        <v>0</v>
      </c>
      <c r="BK134" s="59"/>
      <c r="BL134"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None.</v>
      </c>
      <c r="BM134" s="59"/>
      <c r="BN134" s="59" t="str">
        <f>IF(Table18911[[#This Row],[Recipients or categories of recipients of the personal data.]]="",Table18911[[#This Row],[Recipients or categories of recipients of the personal data.6]],Table18911[[#This Row],[Recipients or categories of recipients of the personal data.]])</f>
        <v>NHS Digital IT Skills Pathway project staff.IT Skills Pathway, Centre administrators.</v>
      </c>
      <c r="BO134"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Data is retained for statistical purposes. (Deleting a learner record also deletes the learning undertaken and thus impacts of learning reports). Deleting of an individual’s records can be undertaken at the request of an organisation or of a learner in accordance with the system Privacy policy.</v>
      </c>
      <c r="BP134" s="64" t="b">
        <f>Table18911[[#This Row],[Right to be informed]]</f>
        <v>0</v>
      </c>
      <c r="BQ134" s="63" t="b">
        <f>Table18911[[#This Row],[Right of access]]</f>
        <v>0</v>
      </c>
      <c r="BR134" s="63" t="b">
        <f>Table18911[[#This Row],[Right to rectification]]</f>
        <v>0</v>
      </c>
      <c r="BS134" s="63" t="b">
        <f>Table18911[[#This Row],[Right to erasure]]</f>
        <v>0</v>
      </c>
      <c r="BT134" s="63" t="b">
        <f>Table18911[[#This Row],[Right to restrict processing]]</f>
        <v>0</v>
      </c>
      <c r="BU134" s="63" t="b">
        <f>Table18911[[#This Row],[Right to data portability]]</f>
        <v>0</v>
      </c>
      <c r="BV134" s="63" t="b">
        <f>Table18911[[#This Row],[Right to object]]</f>
        <v>0</v>
      </c>
      <c r="BW134" s="59" t="b">
        <f>Table18911[[#This Row],[profiling]]</f>
        <v>0</v>
      </c>
      <c r="BX134"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As of May 2018, users will be able to indicate that they wish to withdraw consent to process their personal data. This will result in the removal of their data and anonymisation of progress data.</v>
      </c>
      <c r="BY134" s="59">
        <f>IF(Table18911[[#This Row],[The source of the personal data.]]="",Table18911[[#This Row],[The source of the personal data.12]],Table18911[[#This Row],[The source of the personal data.]])</f>
        <v>0</v>
      </c>
      <c r="BZ134"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The online learning delivery system will automatically judge a learner’s completion status for a course, including their score for online assessments. This will affect the data subjects access to certificates and may affect their ability to evidence IT skills in order to secure career progression in certain circumstances.</v>
      </c>
      <c r="CA134" s="63"/>
      <c r="CB134" s="63"/>
      <c r="CC134" s="63"/>
      <c r="CD134" s="63"/>
      <c r="CE134" s="63"/>
      <c r="CF134" s="63"/>
      <c r="CG134" s="63"/>
      <c r="CH134" s="63"/>
      <c r="CI134" s="63"/>
      <c r="CJ134" s="63"/>
      <c r="CK134" s="63"/>
      <c r="CL134" s="63"/>
      <c r="CM134" s="63"/>
      <c r="CN134" s="63"/>
      <c r="CO134" s="63"/>
      <c r="CP134" s="63"/>
      <c r="CQ134" s="63"/>
      <c r="CR134" s="63"/>
      <c r="CS134" s="63"/>
      <c r="CT134" s="63"/>
      <c r="CU134" s="63"/>
      <c r="CV134" s="63"/>
      <c r="CW134" s="63"/>
      <c r="CX134" s="63"/>
      <c r="CY134" s="5"/>
      <c r="CZ134" s="26" t="s">
        <v>2009</v>
      </c>
      <c r="DA134" s="59" t="s">
        <v>574</v>
      </c>
      <c r="DB134" s="59" t="s">
        <v>573</v>
      </c>
      <c r="DC134" s="59" t="s">
        <v>563</v>
      </c>
      <c r="DD134" s="59" t="s">
        <v>564</v>
      </c>
      <c r="DE134" s="59" t="s">
        <v>565</v>
      </c>
      <c r="DH134" s="9" t="s">
        <v>426</v>
      </c>
      <c r="DI134" s="9" t="s">
        <v>566</v>
      </c>
      <c r="DJ134" s="9" t="s">
        <v>567</v>
      </c>
    </row>
    <row r="135" spans="1:114" s="9" customFormat="1" ht="30" hidden="1" customHeight="1">
      <c r="A135" s="58" t="s">
        <v>2526</v>
      </c>
      <c r="B135" s="58"/>
      <c r="C135" s="59" t="s">
        <v>2023</v>
      </c>
      <c r="D135" s="59" t="s">
        <v>2527</v>
      </c>
      <c r="E135" s="59" t="s">
        <v>1727</v>
      </c>
      <c r="F135" s="59" t="s">
        <v>2528</v>
      </c>
      <c r="G135" s="59" t="s">
        <v>2529</v>
      </c>
      <c r="H135" s="59" t="s">
        <v>2530</v>
      </c>
      <c r="I135" s="59" t="s">
        <v>2531</v>
      </c>
      <c r="J135" s="59" t="s">
        <v>2532</v>
      </c>
      <c r="K135" s="59" t="s">
        <v>2533</v>
      </c>
      <c r="L135" s="59" t="s">
        <v>2534</v>
      </c>
      <c r="M135" s="59" t="s">
        <v>276</v>
      </c>
      <c r="N135" s="59" t="s">
        <v>1321</v>
      </c>
      <c r="O135" s="59" t="s">
        <v>2535</v>
      </c>
      <c r="P135" s="59"/>
      <c r="Q135" s="59" t="s">
        <v>2529</v>
      </c>
      <c r="R135" s="59" t="s">
        <v>2529</v>
      </c>
      <c r="S135" s="59" t="s">
        <v>2529</v>
      </c>
      <c r="T135" s="59" t="s">
        <v>2529</v>
      </c>
      <c r="U135" s="59" t="s">
        <v>2529</v>
      </c>
      <c r="V135" s="59" t="s">
        <v>2529</v>
      </c>
      <c r="W135" s="59" t="s">
        <v>2529</v>
      </c>
      <c r="X135" s="59" t="s">
        <v>2529</v>
      </c>
      <c r="Y135" s="59" t="s">
        <v>2529</v>
      </c>
      <c r="Z135" s="59" t="s">
        <v>2529</v>
      </c>
      <c r="AA135" s="59" t="s">
        <v>2529</v>
      </c>
      <c r="AB135" s="59" t="s">
        <v>2529</v>
      </c>
      <c r="AC135" s="59" t="s">
        <v>2529</v>
      </c>
      <c r="AD135" s="59"/>
      <c r="AE135" s="59"/>
      <c r="AF135" s="26" t="str">
        <f>VLOOKUP(Table18911[[#This Row],[Information Asset Reference Number16]],livesite,1,FALSE)</f>
        <v>IAR0000353</v>
      </c>
      <c r="AG135" s="61" t="str">
        <f>MID(Table18911[[#This Row],[CLICK HERE TO GO TO FINAL CONTENT FOR CHECKING / EDITING]],14,FIND(".",Table18911[[#This Row],[CLICK HERE TO GO TO FINAL CONTENT FOR CHECKING / EDITING]])-14)</f>
        <v>NHS</v>
      </c>
      <c r="AH135" s="61" t="str">
        <f>LEFT(Table18911[[#This Row],[CLICK HERE TO GO TO FINAL CONTENT FOR CHECKING / EDITING]],10)</f>
        <v>IAR0000353</v>
      </c>
      <c r="AI135" s="61" t="str">
        <f>VLOOKUP(Table18911[[#This Row],[Information Asset Reference Number]],ia,1,FALSE)</f>
        <v>IAR0000353</v>
      </c>
      <c r="AJ135" s="61">
        <f>VLOOKUP(Table18911[[#This Row],[Information Asset Reference Number]],ia,7,FALSE)</f>
        <v>40910</v>
      </c>
      <c r="AK135" s="61" t="str">
        <f>VLOOKUP(Table18911[[#This Row],[Information Asset Reference Number]],ia,10,FALSE)</f>
        <v>NHS-UK Activities P0460/01</v>
      </c>
      <c r="AL135" s="61" t="str">
        <f>VLOOKUP(Table18911[[#This Row],[Information Asset Reference Number]],ia,11,FALSE)</f>
        <v>Andy Callow ( ANCA8 )</v>
      </c>
      <c r="AM135" s="59"/>
      <c r="AN135" s="61" t="b">
        <f>ISERROR(FIND("Direction",Table18911[[#This Row],[Legal basis for the processing]]))</f>
        <v>1</v>
      </c>
      <c r="AO135" s="61" t="b">
        <f>ISERROR(FIND("Act",Table18911[[#This Row],[Legal basis for the processing]]))</f>
        <v>1</v>
      </c>
      <c r="AP135" s="61" t="b">
        <f>ISERROR(FIND("Article",Table18911[[#This Row],[Legal basis for the processing]]))</f>
        <v>1</v>
      </c>
      <c r="AQ135" s="59"/>
      <c r="AR135"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35"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35"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35"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35"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35"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35"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35"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35" s="61">
        <f>COUNTIF(Table18911[[#This Row],[Right to be informed]:[profiling]],"FALSE")</f>
        <v>8</v>
      </c>
      <c r="BA135"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35" s="59"/>
      <c r="BC135" s="59"/>
      <c r="BD135" s="61" t="str">
        <f>Table18911[[#This Row],[Information Asset Title]]</f>
        <v>NHS</v>
      </c>
      <c r="BE135" s="61" t="s">
        <v>1292</v>
      </c>
      <c r="BF135"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is obtained directly from the data subject.</v>
      </c>
      <c r="BG135" s="59" t="str">
        <f>IF(Table18911[[#This Row],[Purpose for the processing]]="",Table18911[[#This Row],[Purpose for the processing3]],Table18911[[#This Row],[Purpose for the processing]])</f>
        <v>Data ControllerNHS Digital1 Trevelyan SquareBoar LaneLeedsLS1 6AEenquiries@nhsdigital.nhs.uk0300 303 5678DPO Catherine Nicholson</v>
      </c>
      <c r="BH135" s="59" t="str">
        <f>IF(Table18911[[#This Row],[Legal basis for the processing]]="",Table18911[[#This Row],[Legal basis for the processing4]],Table18911[[#This Row],[Legal basis for the processing]])</f>
        <v>Consent validation and being able to contact subject when necessary. To help identify the photos within our database should the patient wish for them to be removed </v>
      </c>
      <c r="BI135" s="61"/>
      <c r="BJ135" s="59" t="str">
        <f>IF(Table18911[[#This Row],[Categories of personal data being processed]]="",Table18911[[#This Row],[Categories of personal data being processed5]],Table18911[[#This Row],[Categories of personal data being processed]])</f>
        <v>Consent is required from patient to publish their photo.Legal basis to process clinical photographsGDPR Article 6 (1a) - the data subject has given consent to the processing of his or her personal data for one or more specific purposesGDPR Article 9 (2a) - the data subject has given explicit consent to the processing of those personal data for one or more specified purposesLegal basis to operate NHS Choices2013 Direction from Secretary of State under s. 274(2) of Health and Social Care Act 2012 to develop or operate NHS Choices on-line services information or communications systems.2016 Direction from Secretary of State under s. 274(2) of Health and Social Care Act 2012 to exercise systems delivery functions in respect of NHS Choices.s.270 Additional Functions of the Health and Social Care Act 2012Article 6 (1c) – processing is necessary for compliance with a legal obligation to which the controller is subject</v>
      </c>
      <c r="BK135" s="59"/>
      <c r="BL135"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Clinical Photos: Clinical photographer will hold photos. These will be stored in a secure system at NHSD called EditShare. This system can only be accessed via a password and by five authorised machines in NHSD.Consent forms: Hard copies will be scanned to PDFs.  PDFs will be stored in a folder on EditShare as above. Hard copies will be destroyed after scanning. The photos and consent form PDFs will also be stored on the digital asset management system which will host the NHS Photo Library. *Consent forms and photographs must be stored separately.  **Personal data from the consent forms must not be published.  ***Published images must not be associated in any way with personal data from the consent forms.</v>
      </c>
      <c r="BM135" s="59"/>
      <c r="BN135" s="59" t="str">
        <f>IF(Table18911[[#This Row],[Recipients or categories of recipients of the personal data.]]="",Table18911[[#This Row],[Recipients or categories of recipients of the personal data.6]],Table18911[[#This Row],[Recipients or categories of recipients of the personal data.]])</f>
        <v> </v>
      </c>
      <c r="BO135"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As per the consent form, patient agrees that NHS Digital owns the rights to the photographs taken, they may be distributed by NHS Digital to its partner organisations in any medium and in any part of the world. This includes web and social media platforms. .   </v>
      </c>
      <c r="BP135" s="64" t="b">
        <f>Table18911[[#This Row],[Right to be informed]]</f>
        <v>0</v>
      </c>
      <c r="BQ135" s="63" t="b">
        <f>Table18911[[#This Row],[Right of access]]</f>
        <v>0</v>
      </c>
      <c r="BR135" s="63" t="b">
        <f>Table18911[[#This Row],[Right to rectification]]</f>
        <v>0</v>
      </c>
      <c r="BS135" s="63" t="b">
        <f>Table18911[[#This Row],[Right to erasure]]</f>
        <v>0</v>
      </c>
      <c r="BT135" s="63" t="b">
        <f>Table18911[[#This Row],[Right to restrict processing]]</f>
        <v>0</v>
      </c>
      <c r="BU135" s="63" t="b">
        <f>Table18911[[#This Row],[Right to data portability]]</f>
        <v>0</v>
      </c>
      <c r="BV135" s="63" t="b">
        <f>Table18911[[#This Row],[Right to object]]</f>
        <v>0</v>
      </c>
      <c r="BW135" s="59" t="b">
        <f>Table18911[[#This Row],[profiling]]</f>
        <v>0</v>
      </c>
      <c r="BX135"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Right to be informedRight of accessRight to rectificationRight to erasure (right to be forgotten). A limited right in specific circumstances – in this instance, where the data subject withdraws consentRight to restrict processing – where an individual contests the accuracy of the personal data, processing should be restricted until accuracy has been verifiedRight to data portability (where individual has provided data to controller and where processing is carried out by automated means)</v>
      </c>
      <c r="BY135" s="59" t="str">
        <f>IF(Table18911[[#This Row],[The source of the personal data.]]="",Table18911[[#This Row],[The source of the personal data.12]],Table18911[[#This Row],[The source of the personal data.]])</f>
        <v>If you wish to lodge a complaint with the supervisory authority about how we have managed your data then the relevant body to contact is the Information Commissioner’s Office, Wycliffe House Water Lane, Wilmslow SK9 5AF www.ico.gov.uk</v>
      </c>
      <c r="BZ135"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 No.Failure to provide personal data may hinder ability to contact the subject if required.</v>
      </c>
      <c r="CA135" s="63"/>
      <c r="CB135" s="63"/>
      <c r="CC135" s="63"/>
      <c r="CD135" s="63"/>
      <c r="CE135" s="63"/>
      <c r="CF135" s="63"/>
      <c r="CG135" s="63"/>
      <c r="CH135" s="63"/>
      <c r="CI135" s="63"/>
      <c r="CJ135" s="63"/>
      <c r="CK135" s="63"/>
      <c r="CL135" s="63"/>
      <c r="CM135" s="63"/>
      <c r="CN135" s="63"/>
      <c r="CO135" s="63"/>
      <c r="CP135" s="63"/>
      <c r="CQ135" s="63"/>
      <c r="CR135" s="63"/>
      <c r="CS135" s="63"/>
      <c r="CT135" s="63"/>
      <c r="CU135" s="63"/>
      <c r="CV135" s="63"/>
      <c r="CW135" s="63"/>
      <c r="CX135" s="63"/>
      <c r="CY135" s="5"/>
      <c r="CZ135" s="26" t="s">
        <v>2009</v>
      </c>
      <c r="DA135" s="59" t="s">
        <v>1292</v>
      </c>
      <c r="DB135" s="60" t="s">
        <v>2525</v>
      </c>
      <c r="DC135" s="59" t="s">
        <v>2023</v>
      </c>
      <c r="DD135" s="59" t="s">
        <v>2527</v>
      </c>
      <c r="DE135" s="59" t="s">
        <v>1727</v>
      </c>
      <c r="DG135" s="9" t="s">
        <v>2529</v>
      </c>
      <c r="DH135" s="9" t="s">
        <v>2530</v>
      </c>
      <c r="DJ135" s="9" t="s">
        <v>2531</v>
      </c>
    </row>
    <row r="136" spans="1:114" s="9" customFormat="1" ht="30" hidden="1" customHeight="1">
      <c r="A136" s="58" t="s">
        <v>2536</v>
      </c>
      <c r="B136" s="58"/>
      <c r="C136" s="59" t="s">
        <v>2023</v>
      </c>
      <c r="D136" s="59" t="s">
        <v>2527</v>
      </c>
      <c r="E136" s="59" t="s">
        <v>1730</v>
      </c>
      <c r="F136" s="59" t="s">
        <v>2537</v>
      </c>
      <c r="G136" s="59" t="s">
        <v>2529</v>
      </c>
      <c r="H136" s="59" t="s">
        <v>2538</v>
      </c>
      <c r="I136" s="59" t="s">
        <v>2539</v>
      </c>
      <c r="J136" s="59" t="s">
        <v>2540</v>
      </c>
      <c r="K136" s="59" t="s">
        <v>2533</v>
      </c>
      <c r="L136" s="59" t="s">
        <v>2541</v>
      </c>
      <c r="M136" s="59" t="s">
        <v>276</v>
      </c>
      <c r="N136" s="59" t="s">
        <v>1321</v>
      </c>
      <c r="O136" s="59" t="s">
        <v>2535</v>
      </c>
      <c r="P136" s="59"/>
      <c r="Q136" s="59" t="s">
        <v>2529</v>
      </c>
      <c r="R136" s="59" t="s">
        <v>2529</v>
      </c>
      <c r="S136" s="59" t="s">
        <v>2529</v>
      </c>
      <c r="T136" s="59" t="s">
        <v>2529</v>
      </c>
      <c r="U136" s="59" t="s">
        <v>2529</v>
      </c>
      <c r="V136" s="59" t="s">
        <v>2529</v>
      </c>
      <c r="W136" s="59" t="s">
        <v>2529</v>
      </c>
      <c r="X136" s="59" t="s">
        <v>2529</v>
      </c>
      <c r="Y136" s="59" t="s">
        <v>2529</v>
      </c>
      <c r="Z136" s="59" t="s">
        <v>2529</v>
      </c>
      <c r="AA136" s="59" t="s">
        <v>2529</v>
      </c>
      <c r="AB136" s="59" t="s">
        <v>2529</v>
      </c>
      <c r="AC136" s="59" t="s">
        <v>2529</v>
      </c>
      <c r="AD136" s="59"/>
      <c r="AE136" s="59"/>
      <c r="AF136" s="26" t="str">
        <f>VLOOKUP(Table18911[[#This Row],[Information Asset Reference Number16]],livesite,1,FALSE)</f>
        <v>IAR0000356</v>
      </c>
      <c r="AG136" s="61" t="str">
        <f>MID(Table18911[[#This Row],[CLICK HERE TO GO TO FINAL CONTENT FOR CHECKING / EDITING]],14,FIND(".",Table18911[[#This Row],[CLICK HERE TO GO TO FINAL CONTENT FOR CHECKING / EDITING]])-14)</f>
        <v>NHS</v>
      </c>
      <c r="AH136" s="61" t="str">
        <f>LEFT(Table18911[[#This Row],[CLICK HERE TO GO TO FINAL CONTENT FOR CHECKING / EDITING]],10)</f>
        <v>IAR0000356</v>
      </c>
      <c r="AI136" s="61" t="str">
        <f>VLOOKUP(Table18911[[#This Row],[Information Asset Reference Number]],ia,1,FALSE)</f>
        <v>IAR0000356</v>
      </c>
      <c r="AJ136" s="61">
        <f>VLOOKUP(Table18911[[#This Row],[Information Asset Reference Number]],ia,7,FALSE)</f>
        <v>40910</v>
      </c>
      <c r="AK136" s="61" t="str">
        <f>VLOOKUP(Table18911[[#This Row],[Information Asset Reference Number]],ia,10,FALSE)</f>
        <v>NHS-UK Activities P0460/01</v>
      </c>
      <c r="AL136" s="61" t="str">
        <f>VLOOKUP(Table18911[[#This Row],[Information Asset Reference Number]],ia,11,FALSE)</f>
        <v>Andy Callow ( ANCA8 )</v>
      </c>
      <c r="AM136" s="59"/>
      <c r="AN136" s="61" t="b">
        <f>ISERROR(FIND("Direction",Table18911[[#This Row],[Legal basis for the processing]]))</f>
        <v>1</v>
      </c>
      <c r="AO136" s="61" t="b">
        <f>ISERROR(FIND("Act",Table18911[[#This Row],[Legal basis for the processing]]))</f>
        <v>1</v>
      </c>
      <c r="AP136" s="61" t="b">
        <f>ISERROR(FIND("Article",Table18911[[#This Row],[Legal basis for the processing]]))</f>
        <v>1</v>
      </c>
      <c r="AQ136" s="59"/>
      <c r="AR136"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36"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36"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36"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36"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36"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36"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36"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36" s="61">
        <f>COUNTIF(Table18911[[#This Row],[Right to be informed]:[profiling]],"FALSE")</f>
        <v>8</v>
      </c>
      <c r="BA136"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36" s="59"/>
      <c r="BC136" s="59"/>
      <c r="BD136" s="61" t="str">
        <f>Table18911[[#This Row],[Information Asset Title]]</f>
        <v>NHS</v>
      </c>
      <c r="BE136" s="61" t="s">
        <v>1299</v>
      </c>
      <c r="BF136"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is obtained directly from the data subject.</v>
      </c>
      <c r="BG136" s="59" t="str">
        <f>IF(Table18911[[#This Row],[Purpose for the processing]]="",Table18911[[#This Row],[Purpose for the processing3]],Table18911[[#This Row],[Purpose for the processing]])</f>
        <v>Data ControllerNHS Digital1 Trevelyan SquareBoar LaneLeedsLS1 6AEenquiries@nhsdigital.nhs.uk0300 303 5678DPO Catherine Nicholson</v>
      </c>
      <c r="BH136" s="59" t="str">
        <f>IF(Table18911[[#This Row],[Legal basis for the processing]]="",Table18911[[#This Row],[Legal basis for the processing4]],Table18911[[#This Row],[Legal basis for the processing]])</f>
        <v>Consent validation and being able to contact subject when necessary.To help identify the video within our database should the patient wish for them to be removed </v>
      </c>
      <c r="BI136" s="61"/>
      <c r="BJ136" s="59" t="str">
        <f>IF(Table18911[[#This Row],[Categories of personal data being processed]]="",Table18911[[#This Row],[Categories of personal data being processed5]],Table18911[[#This Row],[Categories of personal data being processed]])</f>
        <v>GDPR Article 6 (1a) - the data subject has given consent to the processing of his or her personal data for one or more specific purposesGDPR Article 9 (2a) - the data subject has given explicit consent to the processing of those personal data for one or more specified purposesLegal basis to operate NHS Choices2013 Direction from Secretary of State under s. 274(2) of Health and Social Care Act 2012 to develop or operate NHS Choices on-line services information or communications systems.2016 Direction from Secretary of State under s. 274(2) of Health and Social Care Act 2012 to exercise systems delivery functions in respect of NHS Choices.s.270 Additional Functions of the Health and Social Care Act 2012Article 6 (1c) – processing is necessary for compliance with a legal obligation to which the controller is subject</v>
      </c>
      <c r="BK136" s="59"/>
      <c r="BL136"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Video footage is stored on a secure storage system at NHSD called EditShare. This system can only be accessed via a password and by five authorised machines in NHSD. Final versions of videos are uploaded to Youtube, Facebook or Twitter for use on Social media. Final versions of videos are also uploaded to a password protected online video hosting platform called Brightcove. These are then linked to the CMS behind the NHS.UK website.Consent forms: Hard copies will be scanned to PDFs. PDFs will be stored in the associated folder on EditShare as above. Historical consent forms (where available) are stored on the secure Sharepoint online servers.Hard copies of the consent forms are stored in a secure locked cabinet on secure NHSD premises, with access only available to the video team. </v>
      </c>
      <c r="BM136" s="59"/>
      <c r="BN136" s="59" t="str">
        <f>IF(Table18911[[#This Row],[Recipients or categories of recipients of the personal data.]]="",Table18911[[#This Row],[Recipients or categories of recipients of the personal data.6]],Table18911[[#This Row],[Recipients or categories of recipients of the personal data.]])</f>
        <v> </v>
      </c>
      <c r="BO136"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As per the consent form, patient agrees that NHS Digital owns the rights to the video, which may be distributed/syndicated by NHS Digital to its partner organisations in any medium and in any part of the world. This includes web and social media platforms.   </v>
      </c>
      <c r="BP136" s="64" t="b">
        <f>Table18911[[#This Row],[Right to be informed]]</f>
        <v>0</v>
      </c>
      <c r="BQ136" s="63" t="b">
        <f>Table18911[[#This Row],[Right of access]]</f>
        <v>0</v>
      </c>
      <c r="BR136" s="63" t="b">
        <f>Table18911[[#This Row],[Right to rectification]]</f>
        <v>0</v>
      </c>
      <c r="BS136" s="63" t="b">
        <f>Table18911[[#This Row],[Right to erasure]]</f>
        <v>0</v>
      </c>
      <c r="BT136" s="63" t="b">
        <f>Table18911[[#This Row],[Right to restrict processing]]</f>
        <v>0</v>
      </c>
      <c r="BU136" s="63" t="b">
        <f>Table18911[[#This Row],[Right to data portability]]</f>
        <v>0</v>
      </c>
      <c r="BV136" s="63" t="b">
        <f>Table18911[[#This Row],[Right to object]]</f>
        <v>0</v>
      </c>
      <c r="BW136" s="59" t="b">
        <f>Table18911[[#This Row],[profiling]]</f>
        <v>0</v>
      </c>
      <c r="BX136"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Right to be informedRight of accessRight to rectificationRight to erasure (right to be forgotten). A limited right in specific circumstances – in this instance, where the data subject withdraws consentRight to restrict processing – where an individual contests the accuracy of the personal data, processing should be restricted until accuracy has been verifiedRight to data portability (where individual has provided data to controller and where processing is carried out by automated means)</v>
      </c>
      <c r="BY136" s="59" t="str">
        <f>IF(Table18911[[#This Row],[The source of the personal data.]]="",Table18911[[#This Row],[The source of the personal data.12]],Table18911[[#This Row],[The source of the personal data.]])</f>
        <v>If you wish to lodge a complaint with the supervisory authority about how we have managed your data then the relevant body to contact is the Information Commissioner’s Office, Wycliffe House Water Lane, Wilmslow SK9 5AF www.ico.gov.uk</v>
      </c>
      <c r="BZ136"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 No.Failure to provide personal data may hinder ability to contact the subject if required.</v>
      </c>
      <c r="CA136" s="63"/>
      <c r="CB136" s="63"/>
      <c r="CC136" s="63"/>
      <c r="CD136" s="63"/>
      <c r="CE136" s="63"/>
      <c r="CF136" s="63"/>
      <c r="CG136" s="63"/>
      <c r="CH136" s="63"/>
      <c r="CI136" s="63"/>
      <c r="CJ136" s="63"/>
      <c r="CK136" s="63"/>
      <c r="CL136" s="63"/>
      <c r="CM136" s="63"/>
      <c r="CN136" s="63"/>
      <c r="CO136" s="63"/>
      <c r="CP136" s="63"/>
      <c r="CQ136" s="63"/>
      <c r="CR136" s="63"/>
      <c r="CS136" s="63"/>
      <c r="CT136" s="63"/>
      <c r="CU136" s="63"/>
      <c r="CV136" s="63"/>
      <c r="CW136" s="63"/>
      <c r="CX136" s="63"/>
      <c r="CY136" s="5"/>
      <c r="CZ136" s="26" t="s">
        <v>2009</v>
      </c>
      <c r="DA136" s="59" t="s">
        <v>1299</v>
      </c>
      <c r="DB136" s="60" t="s">
        <v>2525</v>
      </c>
      <c r="DC136" s="59" t="s">
        <v>2023</v>
      </c>
      <c r="DD136" s="59" t="s">
        <v>2527</v>
      </c>
      <c r="DE136" s="59" t="s">
        <v>1730</v>
      </c>
      <c r="DG136" s="9" t="s">
        <v>2529</v>
      </c>
      <c r="DH136" s="9" t="s">
        <v>2538</v>
      </c>
      <c r="DJ136" s="9" t="s">
        <v>2539</v>
      </c>
    </row>
    <row r="137" spans="1:114" s="9" customFormat="1" ht="30" hidden="1" customHeight="1">
      <c r="A137" s="58" t="s">
        <v>580</v>
      </c>
      <c r="B137" s="58" t="s">
        <v>110</v>
      </c>
      <c r="C137" s="59"/>
      <c r="D137" s="59"/>
      <c r="E137" s="59"/>
      <c r="F137" s="59"/>
      <c r="G137" s="59"/>
      <c r="H137" s="59"/>
      <c r="I137" s="59"/>
      <c r="J137" s="59"/>
      <c r="K137" s="59"/>
      <c r="L137" s="59"/>
      <c r="M137" s="59"/>
      <c r="N137" s="59"/>
      <c r="O137" s="59"/>
      <c r="P137" s="59" t="s">
        <v>111</v>
      </c>
      <c r="Q137" s="59" t="s">
        <v>221</v>
      </c>
      <c r="R137" s="59" t="s">
        <v>581</v>
      </c>
      <c r="S137" s="59" t="s">
        <v>223</v>
      </c>
      <c r="T137" s="59" t="s">
        <v>582</v>
      </c>
      <c r="U137" s="59" t="s">
        <v>583</v>
      </c>
      <c r="V137" s="59" t="s">
        <v>439</v>
      </c>
      <c r="W137" s="59" t="s">
        <v>584</v>
      </c>
      <c r="X137" s="59" t="s">
        <v>227</v>
      </c>
      <c r="Y137" s="59" t="s">
        <v>585</v>
      </c>
      <c r="Z137" s="59" t="s">
        <v>276</v>
      </c>
      <c r="AA137" s="59" t="s">
        <v>586</v>
      </c>
      <c r="AB137" s="59"/>
      <c r="AC137" s="59" t="s">
        <v>254</v>
      </c>
      <c r="AD137" s="59"/>
      <c r="AE137" s="59"/>
      <c r="AF137" s="59" t="str">
        <f>VLOOKUP(Table18911[[#This Row],[Information Asset Reference Number16]],livesite,1,FALSE)</f>
        <v>IAR0000357</v>
      </c>
      <c r="AG137" s="61" t="str">
        <f>MID(Table18911[[#This Row],[CLICK HERE TO GO TO FINAL CONTENT FOR CHECKING / EDITING]],14,FIND(".",Table18911[[#This Row],[CLICK HERE TO GO TO FINAL CONTENT FOR CHECKING / EDITING]])-14)</f>
        <v>CTV -Transparency Checklist</v>
      </c>
      <c r="AH137" s="61" t="str">
        <f>LEFT(Table18911[[#This Row],[CLICK HERE TO GO TO FINAL CONTENT FOR CHECKING / EDITING]],10)</f>
        <v>IAR0000357</v>
      </c>
      <c r="AI137" s="61" t="str">
        <f>VLOOKUP(Table18911[[#This Row],[Information Asset Reference Number]],ia,1,FALSE)</f>
        <v>IAR0000357</v>
      </c>
      <c r="AJ137" s="61" t="e">
        <f>VLOOKUP(Table18911[[#This Row],[Information Asset Reference Number]],ia,7,FALSE)</f>
        <v>#REF!</v>
      </c>
      <c r="AK137" s="61" t="str">
        <f>VLOOKUP(Table18911[[#This Row],[Information Asset Reference Number]],ia,10,FALSE)</f>
        <v>Physical Security and Investigation P0566/02</v>
      </c>
      <c r="AL137" s="61" t="str">
        <f>VLOOKUP(Table18911[[#This Row],[Information Asset Reference Number]],ia,11,FALSE)</f>
        <v>Nicholas Cooney ( NICO5 )</v>
      </c>
      <c r="AM137" s="59"/>
      <c r="AN137" s="61" t="b">
        <f>ISERROR(FIND("Direction",Table18911[[#This Row],[Legal basis for the processing]]))</f>
        <v>1</v>
      </c>
      <c r="AO137" s="61" t="b">
        <f>ISERROR(FIND("Act",Table18911[[#This Row],[Legal basis for the processing]]))</f>
        <v>1</v>
      </c>
      <c r="AP137" s="61" t="b">
        <f>ISERROR(FIND("Article",Table18911[[#This Row],[Legal basis for the processing]]))</f>
        <v>1</v>
      </c>
      <c r="AQ137" s="59"/>
      <c r="AR137"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37"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37"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37"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37"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37"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37"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137"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37" s="61">
        <f>COUNTIF(Table18911[[#This Row],[Right to be informed]:[profiling]],"FALSE")</f>
        <v>3</v>
      </c>
      <c r="BA137"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37" s="59"/>
      <c r="BC137" s="59"/>
      <c r="BD137" s="61" t="str">
        <f>Table18911[[#This Row],[Information Asset Title]]</f>
        <v>CTV -Transparency Checklist</v>
      </c>
      <c r="BE137" s="61" t="s">
        <v>588</v>
      </c>
      <c r="BF137"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137" s="59" t="str">
        <f>IF(Table18911[[#This Row],[Purpose for the processing]]="",Table18911[[#This Row],[Purpose for the processing3]],Table18911[[#This Row],[Purpose for the processing]])</f>
        <v xml:space="preserve">Personal data is collected for the purpose of the prevention and detection of crime, investigation of security incidents and staff safety. </v>
      </c>
      <c r="BH137" s="59" t="str">
        <f>IF(Table18911[[#This Row],[Legal basis for the processing]]="",Table18911[[#This Row],[Legal basis for the processing4]],Table18911[[#This Row],[Legal basis for the processing]])</f>
        <v>Health and Social Care Act (2012) – Schedule 18, part 10 (1)Processing is necessary for the performance of a task carried out in the public interest or in the exercise of official authority vested in the controller (GDPR Article 6(1)(e))</v>
      </c>
      <c r="BI137" s="61"/>
      <c r="BJ137" s="59" t="str">
        <f>IF(Table18911[[#This Row],[Categories of personal data being processed]]="",Table18911[[#This Row],[Categories of personal data being processed5]],Table18911[[#This Row],[Categories of personal data being processed]])</f>
        <v xml:space="preserve">By the nature of CCTV both personal data in respect of location data, gender, race (to a degree) and sensitive personal data (in as far as what can be physically observed via CCTV) </v>
      </c>
      <c r="BK137" s="59"/>
      <c r="BL137"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N/A </v>
      </c>
      <c r="BM137" s="59"/>
      <c r="BN137" s="59" t="str">
        <f>IF(Table18911[[#This Row],[Recipients or categories of recipients of the personal data.]]="",Table18911[[#This Row],[Recipients or categories of recipients of the personal data.6]],Table18911[[#This Row],[Recipients or categories of recipients of the personal data.]])</f>
        <v>The data is locally stored in a secure ICT server room and can only be accessed by authorised individuals. CCTV data may be disclosed to HR where it is required for an investigation whereby a manager wants to clarirfy when a member of staff entered or left the building for timekeeping purposes under relevant conduct and disciplinary proceedings. The lawful basis for processing this data is:</v>
      </c>
      <c r="BO137"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Only for a reasonable period to carry out its intended purpose and objectives. Retention is dependent on hard disk capacity and usage but will not exceed 30 days. Where images and/or footage has been requested for the purpose of investigating a security incident or following a Subject Access Request or law enforcement request information may be downloaded to a removable media device and retained for the purpose for which has been requested. Once the data has been and the requirement to retain the data has ceased it will be deketed. Where data is used for this purpose and specifically referncing in-house retention requirements – the retention period will be reviewed at least monthly to ensure that the purpose is still valid and necessary. </v>
      </c>
      <c r="BP137" s="64" t="b">
        <f>Table18911[[#This Row],[Right to be informed]]</f>
        <v>1</v>
      </c>
      <c r="BQ137" s="63" t="b">
        <f>Table18911[[#This Row],[Right of access]]</f>
        <v>1</v>
      </c>
      <c r="BR137" s="63" t="b">
        <f>Table18911[[#This Row],[Right to rectification]]</f>
        <v>1</v>
      </c>
      <c r="BS137" s="63" t="b">
        <f>Table18911[[#This Row],[Right to erasure]]</f>
        <v>0</v>
      </c>
      <c r="BT137" s="63" t="b">
        <f>Table18911[[#This Row],[Right to restrict processing]]</f>
        <v>1</v>
      </c>
      <c r="BU137" s="63" t="b">
        <f>Table18911[[#This Row],[Right to data portability]]</f>
        <v>0</v>
      </c>
      <c r="BV137" s="63" t="b">
        <f>Table18911[[#This Row],[Right to object]]</f>
        <v>1</v>
      </c>
      <c r="BW137" s="59" t="b">
        <f>Table18911[[#This Row],[profiling]]</f>
        <v>0</v>
      </c>
      <c r="BX137"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The existence of CCTV within NHS Digital buildings is based on the legal basis of carrying out a public task and is a condition of entry. </v>
      </c>
      <c r="BY137" s="59" t="str">
        <f>IF(Table18911[[#This Row],[The source of the personal data.]]="",Table18911[[#This Row],[The source of the personal data.12]],Table18911[[#This Row],[The source of the personal data.]])</f>
        <v xml:space="preserve">CCTV cameras </v>
      </c>
      <c r="BZ137"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37" s="63"/>
      <c r="CB137" s="63"/>
      <c r="CC137" s="63"/>
      <c r="CD137" s="63"/>
      <c r="CE137" s="63"/>
      <c r="CF137" s="63"/>
      <c r="CG137" s="63"/>
      <c r="CH137" s="63"/>
      <c r="CI137" s="63"/>
      <c r="CJ137" s="63"/>
      <c r="CK137" s="63"/>
      <c r="CL137" s="63"/>
      <c r="CM137" s="63"/>
      <c r="CN137" s="63"/>
      <c r="CO137" s="63"/>
      <c r="CP137" s="63"/>
      <c r="CQ137" s="63"/>
      <c r="CR137" s="63"/>
      <c r="CS137" s="63"/>
      <c r="CT137" s="63"/>
      <c r="CU137" s="63"/>
      <c r="CV137" s="63"/>
      <c r="CW137" s="63"/>
      <c r="CX137" s="63"/>
      <c r="CY137" s="5"/>
      <c r="CZ137" s="26" t="s">
        <v>2009</v>
      </c>
      <c r="DA137" s="59" t="s">
        <v>588</v>
      </c>
      <c r="DB137" s="59" t="s">
        <v>587</v>
      </c>
      <c r="DC137" s="59" t="s">
        <v>221</v>
      </c>
      <c r="DD137" s="59" t="s">
        <v>581</v>
      </c>
      <c r="DE137" s="59" t="s">
        <v>223</v>
      </c>
      <c r="DG137" s="9" t="s">
        <v>582</v>
      </c>
      <c r="DH137" s="9" t="s">
        <v>439</v>
      </c>
      <c r="DI137" s="9" t="s">
        <v>583</v>
      </c>
      <c r="DJ137" s="9" t="s">
        <v>584</v>
      </c>
    </row>
    <row r="138" spans="1:114" s="9" customFormat="1" ht="30" hidden="1" customHeight="1">
      <c r="A138" s="58" t="s">
        <v>2542</v>
      </c>
      <c r="B138" s="58" t="s">
        <v>110</v>
      </c>
      <c r="C138" s="59"/>
      <c r="D138" s="59"/>
      <c r="E138" s="59"/>
      <c r="F138" s="59"/>
      <c r="G138" s="59"/>
      <c r="H138" s="59"/>
      <c r="I138" s="59"/>
      <c r="J138" s="59"/>
      <c r="K138" s="59"/>
      <c r="L138" s="59"/>
      <c r="M138" s="59"/>
      <c r="N138" s="59"/>
      <c r="O138" s="59"/>
      <c r="P138" s="59" t="s">
        <v>111</v>
      </c>
      <c r="Q138" s="59" t="s">
        <v>531</v>
      </c>
      <c r="R138" s="59" t="s">
        <v>595</v>
      </c>
      <c r="S138" s="59" t="s">
        <v>533</v>
      </c>
      <c r="T138" s="59" t="s">
        <v>534</v>
      </c>
      <c r="U138" s="59" t="s">
        <v>535</v>
      </c>
      <c r="V138" s="59" t="s">
        <v>225</v>
      </c>
      <c r="W138" s="59" t="s">
        <v>596</v>
      </c>
      <c r="X138" s="59" t="s">
        <v>597</v>
      </c>
      <c r="Y138" s="59" t="s">
        <v>538</v>
      </c>
      <c r="Z138" s="59" t="s">
        <v>276</v>
      </c>
      <c r="AA138" s="59" t="s">
        <v>539</v>
      </c>
      <c r="AB138" s="59"/>
      <c r="AC138" s="59" t="s">
        <v>143</v>
      </c>
      <c r="AD138" s="59"/>
      <c r="AE138" s="59"/>
      <c r="AF138" s="59" t="str">
        <f>VLOOKUP(Table18911[[#This Row],[Information Asset Reference Number16]],livesite,1,FALSE)</f>
        <v>IAR0000370</v>
      </c>
      <c r="AG138" s="61" t="str">
        <f>MID(Table18911[[#This Row],[CLICK HERE TO GO TO FINAL CONTENT FOR CHECKING / EDITING]],14,FIND(".",Table18911[[#This Row],[CLICK HERE TO GO TO FINAL CONTENT FOR CHECKING / EDITING]])-14)</f>
        <v>BCMS Sharepoint</v>
      </c>
      <c r="AH138" s="61" t="str">
        <f>LEFT(Table18911[[#This Row],[CLICK HERE TO GO TO FINAL CONTENT FOR CHECKING / EDITING]],10)</f>
        <v>IAR0000370</v>
      </c>
      <c r="AI138" s="61" t="str">
        <f>VLOOKUP(Table18911[[#This Row],[Information Asset Reference Number]],ia,1,FALSE)</f>
        <v>IAR0000370</v>
      </c>
      <c r="AJ138" s="61">
        <f>VLOOKUP(Table18911[[#This Row],[Information Asset Reference Number]],ia,7,FALSE)</f>
        <v>42339</v>
      </c>
      <c r="AK138" s="61" t="str">
        <f>VLOOKUP(Table18911[[#This Row],[Information Asset Reference Number]],ia,10,FALSE)</f>
        <v>BCMS Implementation Project P0468/01</v>
      </c>
      <c r="AL138" s="61" t="str">
        <f>VLOOKUP(Table18911[[#This Row],[Information Asset Reference Number]],ia,11,FALSE)</f>
        <v>Ian Spence ( XXIS )</v>
      </c>
      <c r="AM138" s="59"/>
      <c r="AN138" s="61" t="b">
        <f>ISERROR(FIND("Direction",Table18911[[#This Row],[Legal basis for the processing]]))</f>
        <v>1</v>
      </c>
      <c r="AO138" s="61" t="b">
        <f>ISERROR(FIND("Act",Table18911[[#This Row],[Legal basis for the processing]]))</f>
        <v>1</v>
      </c>
      <c r="AP138" s="61" t="b">
        <f>ISERROR(FIND("Article",Table18911[[#This Row],[Legal basis for the processing]]))</f>
        <v>1</v>
      </c>
      <c r="AQ138" s="59"/>
      <c r="AR138"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38"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38"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38"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38"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38"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38"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38"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38" s="61">
        <f>COUNTIF(Table18911[[#This Row],[Right to be informed]:[profiling]],"FALSE")</f>
        <v>8</v>
      </c>
      <c r="BA138"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38" s="59"/>
      <c r="BC138" s="59"/>
      <c r="BD138" s="61" t="str">
        <f>Table18911[[#This Row],[Information Asset Title]]</f>
        <v>BCMS Sharepoint</v>
      </c>
      <c r="BE138" s="61" t="s">
        <v>599</v>
      </c>
      <c r="BF138"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 NHS DigitalData Protection Officer: Catherine Nicholson</v>
      </c>
      <c r="BG138" s="59" t="str">
        <f>IF(Table18911[[#This Row],[Purpose for the processing]]="",Table18911[[#This Row],[Purpose for the processing3]],Table18911[[#This Row],[Purpose for the processing]])</f>
        <v>Personal data is stored in various documents in Sharepoint, as described in the BCMS Sharepoint Landing Page GDPR Assessment.xls document (provided as part of our GDPR submission).Information is limited to names of meeting attendees (internal staff only), as well as names pertaining to ownership of Portfolio Items, Business Continuity Plan ownership (internal staff only).Information Asset IAR0000370 refers.This information is already available to all employees in the organisation on the internal intranet.Sharepoint is the primary repository for documentation for NHS Digital and is subject to its own SLSP completed by the ICT Department.</v>
      </c>
      <c r="BH138" s="59" t="str">
        <f>IF(Table18911[[#This Row],[Legal basis for the processing]]="",Table18911[[#This Row],[Legal basis for the processing4]],Table18911[[#This Row],[Legal basis for the processing]])</f>
        <v>Necessary for the performance of a task carried out in the public interest or in theexercise of official authority vested in the controller.</v>
      </c>
      <c r="BI138" s="61"/>
      <c r="BJ138" s="59" t="str">
        <f>IF(Table18911[[#This Row],[Categories of personal data being processed]]="",Table18911[[#This Row],[Categories of personal data being processed5]],Table18911[[#This Row],[Categories of personal data being processed]])</f>
        <v>Infomration of a confidential or personal nature to staff. Data items included as as follows:First NameSurnameEmail Address (nhs.net)Work Phone Number (mobile and landline)</v>
      </c>
      <c r="BK138" s="59"/>
      <c r="BL138"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138" s="59"/>
      <c r="BN138" s="59" t="str">
        <f>IF(Table18911[[#This Row],[Recipients or categories of recipients of the personal data.]]="",Table18911[[#This Row],[Recipients or categories of recipients of the personal data.6]],Table18911[[#This Row],[Recipients or categories of recipients of the personal data.]])</f>
        <v>The data is used by internal staff at only at NHS Digital, ie by members of the  Business Continuity Team, or Business Continuity Plan Owners.</v>
      </c>
      <c r="BO138"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The data will be stored for as long as it is needed by the Business Continuity team. Documents are archived when no longer required.  </v>
      </c>
      <c r="BP138" s="64" t="b">
        <f>Table18911[[#This Row],[Right to be informed]]</f>
        <v>0</v>
      </c>
      <c r="BQ138" s="63" t="b">
        <f>Table18911[[#This Row],[Right of access]]</f>
        <v>0</v>
      </c>
      <c r="BR138" s="63" t="b">
        <f>Table18911[[#This Row],[Right to rectification]]</f>
        <v>0</v>
      </c>
      <c r="BS138" s="63" t="b">
        <f>Table18911[[#This Row],[Right to erasure]]</f>
        <v>0</v>
      </c>
      <c r="BT138" s="63" t="b">
        <f>Table18911[[#This Row],[Right to restrict processing]]</f>
        <v>0</v>
      </c>
      <c r="BU138" s="63" t="b">
        <f>Table18911[[#This Row],[Right to data portability]]</f>
        <v>0</v>
      </c>
      <c r="BV138" s="63" t="b">
        <f>Table18911[[#This Row],[Right to object]]</f>
        <v>0</v>
      </c>
      <c r="BW138" s="59" t="b">
        <f>Table18911[[#This Row],[profiling]]</f>
        <v>0</v>
      </c>
      <c r="BX138"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N/AData is process as it is necessary for the performance of a task carried out in the public interest or in the exercise of official authority vested in the controller. </v>
      </c>
      <c r="BY138" s="59" t="str">
        <f>IF(Table18911[[#This Row],[The source of the personal data.]]="",Table18911[[#This Row],[The source of the personal data.12]],Table18911[[#This Row],[The source of the personal data.]])</f>
        <v>Delve (via NHS Digital Intranet)</v>
      </c>
      <c r="BZ138"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38" s="63"/>
      <c r="CB138" s="63"/>
      <c r="CC138" s="63"/>
      <c r="CD138" s="63"/>
      <c r="CE138" s="63"/>
      <c r="CF138" s="63"/>
      <c r="CG138" s="63"/>
      <c r="CH138" s="63"/>
      <c r="CI138" s="63"/>
      <c r="CJ138" s="63"/>
      <c r="CK138" s="63"/>
      <c r="CL138" s="63"/>
      <c r="CM138" s="63"/>
      <c r="CN138" s="63"/>
      <c r="CO138" s="63"/>
      <c r="CP138" s="63"/>
      <c r="CQ138" s="63"/>
      <c r="CR138" s="63"/>
      <c r="CS138" s="63"/>
      <c r="CT138" s="63"/>
      <c r="CU138" s="63"/>
      <c r="CV138" s="63"/>
      <c r="CW138" s="63"/>
      <c r="CX138" s="63"/>
      <c r="CY138" s="5"/>
      <c r="CZ138" s="26" t="s">
        <v>2009</v>
      </c>
      <c r="DA138" s="59" t="s">
        <v>599</v>
      </c>
      <c r="DB138" s="59" t="s">
        <v>2543</v>
      </c>
      <c r="DC138" s="59" t="s">
        <v>531</v>
      </c>
      <c r="DD138" s="59" t="s">
        <v>595</v>
      </c>
      <c r="DE138" s="59" t="s">
        <v>533</v>
      </c>
      <c r="DG138" s="9" t="s">
        <v>534</v>
      </c>
      <c r="DH138" s="9" t="s">
        <v>225</v>
      </c>
      <c r="DI138" s="9" t="s">
        <v>535</v>
      </c>
      <c r="DJ138" s="9" t="s">
        <v>596</v>
      </c>
    </row>
    <row r="139" spans="1:114" s="9" customFormat="1" ht="30" hidden="1" customHeight="1">
      <c r="A139" s="58" t="s">
        <v>604</v>
      </c>
      <c r="B139" s="58" t="s">
        <v>110</v>
      </c>
      <c r="C139" s="59" t="s">
        <v>531</v>
      </c>
      <c r="D139" s="59" t="s">
        <v>605</v>
      </c>
      <c r="E139" s="59" t="s">
        <v>533</v>
      </c>
      <c r="F139" s="59"/>
      <c r="G139" s="59" t="s">
        <v>606</v>
      </c>
      <c r="H139" s="59"/>
      <c r="I139" s="59" t="s">
        <v>607</v>
      </c>
      <c r="J139" s="59" t="s">
        <v>597</v>
      </c>
      <c r="K139" s="59" t="s">
        <v>538</v>
      </c>
      <c r="L139" s="59" t="s">
        <v>276</v>
      </c>
      <c r="M139" s="59"/>
      <c r="N139" s="59" t="s">
        <v>225</v>
      </c>
      <c r="O139" s="59" t="s">
        <v>143</v>
      </c>
      <c r="P139" s="59" t="s">
        <v>111</v>
      </c>
      <c r="Q139" s="59"/>
      <c r="R139" s="59"/>
      <c r="S139" s="59"/>
      <c r="T139" s="59"/>
      <c r="U139" s="59"/>
      <c r="V139" s="59"/>
      <c r="W139" s="59"/>
      <c r="X139" s="59"/>
      <c r="Y139" s="59"/>
      <c r="Z139" s="59"/>
      <c r="AA139" s="59"/>
      <c r="AB139" s="59"/>
      <c r="AC139" s="59"/>
      <c r="AD139" s="59"/>
      <c r="AE139" s="59"/>
      <c r="AF139" s="59" t="str">
        <f>VLOOKUP(Table18911[[#This Row],[Information Asset Reference Number16]],livesite,1,FALSE)</f>
        <v>IAR0000371</v>
      </c>
      <c r="AG139" s="61" t="str">
        <f>MID(Table18911[[#This Row],[CLICK HERE TO GO TO FINAL CONTENT FOR CHECKING / EDITING]],14,FIND(".",Table18911[[#This Row],[CLICK HERE TO GO TO FINAL CONTENT FOR CHECKING / EDITING]])-14)</f>
        <v>Flu Jab Database</v>
      </c>
      <c r="AH139" s="61" t="str">
        <f>LEFT(Table18911[[#This Row],[CLICK HERE TO GO TO FINAL CONTENT FOR CHECKING / EDITING]],10)</f>
        <v>IAR0000371</v>
      </c>
      <c r="AI139" s="61" t="str">
        <f>VLOOKUP(Table18911[[#This Row],[Information Asset Reference Number]],ia,1,FALSE)</f>
        <v>IAR0000371</v>
      </c>
      <c r="AJ139" s="61">
        <f>VLOOKUP(Table18911[[#This Row],[Information Asset Reference Number]],ia,7,FALSE)</f>
        <v>43040</v>
      </c>
      <c r="AK139" s="61" t="str">
        <f>VLOOKUP(Table18911[[#This Row],[Information Asset Reference Number]],ia,10,FALSE)</f>
        <v>BCMS Implementation Project P0468/01</v>
      </c>
      <c r="AL139" s="61" t="str">
        <f>VLOOKUP(Table18911[[#This Row],[Information Asset Reference Number]],ia,11,FALSE)</f>
        <v>Ian Spence ( XXIS )</v>
      </c>
      <c r="AM139" s="59"/>
      <c r="AN139" s="61" t="b">
        <f>ISERROR(FIND("Direction",Table18911[[#This Row],[Legal basis for the processing]]))</f>
        <v>1</v>
      </c>
      <c r="AO139" s="61" t="b">
        <f>ISERROR(FIND("Act",Table18911[[#This Row],[Legal basis for the processing]]))</f>
        <v>1</v>
      </c>
      <c r="AP139" s="61" t="b">
        <f>ISERROR(FIND("Article",Table18911[[#This Row],[Legal basis for the processing]]))</f>
        <v>1</v>
      </c>
      <c r="AQ139" s="59"/>
      <c r="AR139"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39"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39"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39"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39"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39"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39"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39"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39" s="61">
        <f>COUNTIF(Table18911[[#This Row],[Right to be informed]:[profiling]],"FALSE")</f>
        <v>8</v>
      </c>
      <c r="BA139"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39" s="59"/>
      <c r="BC139" s="59"/>
      <c r="BD139" s="61" t="str">
        <f>Table18911[[#This Row],[Information Asset Title]]</f>
        <v>Flu Jab Database</v>
      </c>
      <c r="BE139" s="61" t="s">
        <v>609</v>
      </c>
      <c r="BF139"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 NHS DigitalData Protection Officer: Catherine Nicholson</v>
      </c>
      <c r="BG139" s="59" t="str">
        <f>IF(Table18911[[#This Row],[Purpose for the processing]]="",Table18911[[#This Row],[Purpose for the processing3]],Table18911[[#This Row],[Purpose for the processing]])</f>
        <v>NHS Digital employees who request a Corporate Flu Jab voucher.</v>
      </c>
      <c r="BH139" s="59" t="str">
        <f>IF(Table18911[[#This Row],[Legal basis for the processing]]="",Table18911[[#This Row],[Legal basis for the processing4]],Table18911[[#This Row],[Legal basis for the processing]])</f>
        <v>Necessary for the performance of a task carried out in the public interest or in theexercise of official authority vested in the controller.</v>
      </c>
      <c r="BI139" s="61"/>
      <c r="BJ139" s="59">
        <f>IF(Table18911[[#This Row],[Categories of personal data being processed]]="",Table18911[[#This Row],[Categories of personal data being processed5]],Table18911[[#This Row],[Categories of personal data being processed]])</f>
        <v>0</v>
      </c>
      <c r="BK139" s="59"/>
      <c r="BL139" s="59">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0</v>
      </c>
      <c r="BM139" s="59"/>
      <c r="BN139" s="59" t="str">
        <f>IF(Table18911[[#This Row],[Recipients or categories of recipients of the personal data.]]="",Table18911[[#This Row],[Recipients or categories of recipients of the personal data.6]],Table18911[[#This Row],[Recipients or categories of recipients of the personal data.]])</f>
        <v>The data is used by Boots (Chemist) staff who are the recipients of the data, in order to generate the flu jab voucher for the employee.</v>
      </c>
      <c r="BO139"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The data will be stored until 30th June 2018 as determined by the Data Protection Impact Assessment. </v>
      </c>
      <c r="BP139" s="64" t="b">
        <f>Table18911[[#This Row],[Right to be informed]]</f>
        <v>0</v>
      </c>
      <c r="BQ139" s="63" t="b">
        <f>Table18911[[#This Row],[Right of access]]</f>
        <v>0</v>
      </c>
      <c r="BR139" s="63" t="b">
        <f>Table18911[[#This Row],[Right to rectification]]</f>
        <v>0</v>
      </c>
      <c r="BS139" s="63" t="b">
        <f>Table18911[[#This Row],[Right to erasure]]</f>
        <v>0</v>
      </c>
      <c r="BT139" s="63" t="b">
        <f>Table18911[[#This Row],[Right to restrict processing]]</f>
        <v>0</v>
      </c>
      <c r="BU139" s="63" t="b">
        <f>Table18911[[#This Row],[Right to data portability]]</f>
        <v>0</v>
      </c>
      <c r="BV139" s="63" t="b">
        <f>Table18911[[#This Row],[Right to object]]</f>
        <v>0</v>
      </c>
      <c r="BW139" s="59" t="b">
        <f>Table18911[[#This Row],[profiling]]</f>
        <v>0</v>
      </c>
      <c r="BX139"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N/AData is process as it is necessary for the performance of a task carried out in the public interest or in the exercise of official authority vested in the controller. </v>
      </c>
      <c r="BY139" s="59">
        <f>IF(Table18911[[#This Row],[The source of the personal data.]]="",Table18911[[#This Row],[The source of the personal data.12]],Table18911[[#This Row],[The source of the personal data.]])</f>
        <v>0</v>
      </c>
      <c r="BZ139"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39" s="63"/>
      <c r="CB139" s="63"/>
      <c r="CC139" s="63"/>
      <c r="CD139" s="63"/>
      <c r="CE139" s="63"/>
      <c r="CF139" s="63"/>
      <c r="CG139" s="63"/>
      <c r="CH139" s="63"/>
      <c r="CI139" s="63"/>
      <c r="CJ139" s="63"/>
      <c r="CK139" s="63"/>
      <c r="CL139" s="63"/>
      <c r="CM139" s="63"/>
      <c r="CN139" s="63"/>
      <c r="CO139" s="63"/>
      <c r="CP139" s="63"/>
      <c r="CQ139" s="63"/>
      <c r="CR139" s="63"/>
      <c r="CS139" s="63"/>
      <c r="CT139" s="63"/>
      <c r="CU139" s="63"/>
      <c r="CV139" s="63"/>
      <c r="CW139" s="63"/>
      <c r="CX139" s="63"/>
      <c r="CY139" s="5"/>
      <c r="CZ139" s="26" t="s">
        <v>2009</v>
      </c>
      <c r="DA139" s="59" t="s">
        <v>609</v>
      </c>
      <c r="DB139" s="59" t="s">
        <v>608</v>
      </c>
      <c r="DC139" s="59" t="s">
        <v>531</v>
      </c>
      <c r="DD139" s="59" t="s">
        <v>605</v>
      </c>
      <c r="DE139" s="59" t="s">
        <v>533</v>
      </c>
      <c r="DI139" s="9" t="s">
        <v>606</v>
      </c>
      <c r="DJ139" s="9" t="s">
        <v>607</v>
      </c>
    </row>
    <row r="140" spans="1:114" s="9" customFormat="1" ht="30" hidden="1" customHeight="1">
      <c r="A140" s="69" t="s">
        <v>2544</v>
      </c>
      <c r="B140" s="58" t="s">
        <v>110</v>
      </c>
      <c r="C140" s="59" t="s">
        <v>2545</v>
      </c>
      <c r="D140" s="59" t="s">
        <v>1732</v>
      </c>
      <c r="E140" s="59" t="s">
        <v>2546</v>
      </c>
      <c r="F140" s="59"/>
      <c r="G140" s="59" t="s">
        <v>2547</v>
      </c>
      <c r="H140" s="59" t="s">
        <v>2548</v>
      </c>
      <c r="I140" s="59" t="s">
        <v>2549</v>
      </c>
      <c r="J140" s="59" t="s">
        <v>2550</v>
      </c>
      <c r="K140" s="59" t="s">
        <v>2551</v>
      </c>
      <c r="L140" s="59" t="s">
        <v>121</v>
      </c>
      <c r="M140" s="59"/>
      <c r="N140" s="59" t="s">
        <v>2552</v>
      </c>
      <c r="O140" s="59" t="s">
        <v>225</v>
      </c>
      <c r="P140" s="59" t="s">
        <v>111</v>
      </c>
      <c r="Q140" s="59" t="s">
        <v>225</v>
      </c>
      <c r="R140" s="59" t="s">
        <v>225</v>
      </c>
      <c r="S140" s="59" t="s">
        <v>225</v>
      </c>
      <c r="T140" s="59" t="s">
        <v>225</v>
      </c>
      <c r="U140" s="59" t="s">
        <v>225</v>
      </c>
      <c r="V140" s="59" t="s">
        <v>225</v>
      </c>
      <c r="W140" s="59" t="s">
        <v>225</v>
      </c>
      <c r="X140" s="59" t="s">
        <v>225</v>
      </c>
      <c r="Y140" s="59" t="s">
        <v>225</v>
      </c>
      <c r="Z140" s="59" t="s">
        <v>225</v>
      </c>
      <c r="AA140" s="59" t="s">
        <v>225</v>
      </c>
      <c r="AB140" s="59"/>
      <c r="AC140" s="59" t="s">
        <v>225</v>
      </c>
      <c r="AD140" s="59"/>
      <c r="AE140" s="59"/>
      <c r="AF140" s="26" t="str">
        <f>VLOOKUP(Table18911[[#This Row],[Information Asset Reference Number16]],livesite,1,FALSE)</f>
        <v>IAR0000372</v>
      </c>
      <c r="AG140" s="61" t="str">
        <f>MID(Table18911[[#This Row],[CLICK HERE TO GO TO FINAL CONTENT FOR CHECKING / EDITING]],14,FIND(".",Table18911[[#This Row],[CLICK HERE TO GO TO FINAL CONTENT FOR CHECKING / EDITING]])-14)</f>
        <v>S</v>
      </c>
      <c r="AH140" s="61" t="str">
        <f>LEFT(Table18911[[#This Row],[CLICK HERE TO GO TO FINAL CONTENT FOR CHECKING / EDITING]],10)</f>
        <v>IAR0000372</v>
      </c>
      <c r="AI140" s="61" t="str">
        <f>VLOOKUP(Table18911[[#This Row],[Information Asset Reference Number]],ia,1,FALSE)</f>
        <v>IAR0000372</v>
      </c>
      <c r="AJ140" s="61">
        <f>VLOOKUP(Table18911[[#This Row],[Information Asset Reference Number]],ia,7,FALSE)</f>
        <v>42767</v>
      </c>
      <c r="AK140" s="61" t="str">
        <f>VLOOKUP(Table18911[[#This Row],[Information Asset Reference Number]],ia,10,FALSE)</f>
        <v>Front Door Service Operations P0438/01</v>
      </c>
      <c r="AL140" s="61" t="str">
        <f>VLOOKUP(Table18911[[#This Row],[Information Asset Reference Number]],ia,11,FALSE)</f>
        <v>Davie Hay ( DZH )</v>
      </c>
      <c r="AM140" s="59"/>
      <c r="AN140" s="61" t="b">
        <f>ISERROR(FIND("Direction",Table18911[[#This Row],[Legal basis for the processing]]))</f>
        <v>1</v>
      </c>
      <c r="AO140" s="61" t="b">
        <f>ISERROR(FIND("Act",Table18911[[#This Row],[Legal basis for the processing]]))</f>
        <v>1</v>
      </c>
      <c r="AP140" s="61" t="b">
        <f>ISERROR(FIND("Article",Table18911[[#This Row],[Legal basis for the processing]]))</f>
        <v>1</v>
      </c>
      <c r="AQ140" s="59"/>
      <c r="AR140"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40"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40"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40"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40"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40"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40"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40"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40" s="61">
        <f>COUNTIF(Table18911[[#This Row],[Right to be informed]:[profiling]],"FALSE")</f>
        <v>8</v>
      </c>
      <c r="BA140"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40" s="59"/>
      <c r="BC140" s="59"/>
      <c r="BD140" s="61" t="str">
        <f>Table18911[[#This Row],[Information Asset Title]]</f>
        <v>S</v>
      </c>
      <c r="BE140" s="61" t="s">
        <v>1303</v>
      </c>
      <c r="BF140"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Digtial is Data Controller </v>
      </c>
      <c r="BG140" s="59" t="str">
        <f>IF(Table18911[[#This Row],[Purpose for the processing]]="",Table18911[[#This Row],[Purpose for the processing3]],Table18911[[#This Row],[Purpose for the processing]])</f>
        <v>Front Door Service team members personal mobile numbers are shared voluntary and documented as part of the service Business Continuity Plan.</v>
      </c>
      <c r="BH140" s="59" t="str">
        <f>IF(Table18911[[#This Row],[Legal basis for the processing]]="",Table18911[[#This Row],[Legal basis for the processing4]],Table18911[[#This Row],[Legal basis for the processing]])</f>
        <v>“Processing is necessary for the performance of a task carried out in the public interest or in the exercise of official authority vested in the controller”</v>
      </c>
      <c r="BI140" s="61"/>
      <c r="BJ140" s="59" t="str">
        <f>IF(Table18911[[#This Row],[Categories of personal data being processed]]="",Table18911[[#This Row],[Categories of personal data being processed5]],Table18911[[#This Row],[Categories of personal data being processed]])</f>
        <v>n/a</v>
      </c>
      <c r="BK140" s="59"/>
      <c r="BL140"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Transfers outside of the Eurpoean economic area are n/a</v>
      </c>
      <c r="BM140" s="59"/>
      <c r="BN140" s="59" t="str">
        <f>IF(Table18911[[#This Row],[Recipients or categories of recipients of the personal data.]]="",Table18911[[#This Row],[Recipients or categories of recipients of the personal data.6]],Table18911[[#This Row],[Recipients or categories of recipients of the personal data.]])</f>
        <v>Not shared outside of Front Door Service team members.</v>
      </c>
      <c r="BO140"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Business Continuity Plan is reviewed for updates on a six monthly basis. Personal mobile numbers will also updated when team members leave, join or notified of a change.</v>
      </c>
      <c r="BP140" s="64" t="b">
        <f>Table18911[[#This Row],[Right to be informed]]</f>
        <v>0</v>
      </c>
      <c r="BQ140" s="63" t="b">
        <f>Table18911[[#This Row],[Right of access]]</f>
        <v>0</v>
      </c>
      <c r="BR140" s="63" t="b">
        <f>Table18911[[#This Row],[Right to rectification]]</f>
        <v>0</v>
      </c>
      <c r="BS140" s="63" t="b">
        <f>Table18911[[#This Row],[Right to erasure]]</f>
        <v>0</v>
      </c>
      <c r="BT140" s="63" t="b">
        <f>Table18911[[#This Row],[Right to restrict processing]]</f>
        <v>0</v>
      </c>
      <c r="BU140" s="63" t="b">
        <f>Table18911[[#This Row],[Right to data portability]]</f>
        <v>0</v>
      </c>
      <c r="BV140" s="63" t="b">
        <f>Table18911[[#This Row],[Right to object]]</f>
        <v>0</v>
      </c>
      <c r="BW140" s="59" t="b">
        <f>Table18911[[#This Row],[profiling]]</f>
        <v>0</v>
      </c>
      <c r="BX140"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n/a  consent is not the processing condition </v>
      </c>
      <c r="BY140" s="59" t="str">
        <f>IF(Table18911[[#This Row],[The source of the personal data.]]="",Table18911[[#This Row],[The source of the personal data.12]],Table18911[[#This Row],[The source of the personal data.]])</f>
        <v>n/a</v>
      </c>
      <c r="BZ140"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40" s="63"/>
      <c r="CB140" s="63"/>
      <c r="CC140" s="63"/>
      <c r="CD140" s="63"/>
      <c r="CE140" s="63"/>
      <c r="CF140" s="63"/>
      <c r="CG140" s="63"/>
      <c r="CH140" s="63"/>
      <c r="CI140" s="63"/>
      <c r="CJ140" s="63"/>
      <c r="CK140" s="63"/>
      <c r="CL140" s="63"/>
      <c r="CM140" s="63"/>
      <c r="CN140" s="63"/>
      <c r="CO140" s="63"/>
      <c r="CP140" s="63"/>
      <c r="CQ140" s="63"/>
      <c r="CR140" s="63"/>
      <c r="CS140" s="63"/>
      <c r="CT140" s="63"/>
      <c r="CU140" s="63"/>
      <c r="CV140" s="63"/>
      <c r="CW140" s="63"/>
      <c r="CX140" s="63"/>
      <c r="CY140" s="5"/>
      <c r="CZ140" s="26" t="s">
        <v>2009</v>
      </c>
      <c r="DA140" s="59" t="s">
        <v>1303</v>
      </c>
      <c r="DB140" s="60" t="s">
        <v>2553</v>
      </c>
      <c r="DC140" s="59" t="s">
        <v>2545</v>
      </c>
      <c r="DD140" s="59" t="s">
        <v>1732</v>
      </c>
      <c r="DE140" s="59" t="s">
        <v>2546</v>
      </c>
      <c r="DG140" s="9" t="s">
        <v>225</v>
      </c>
      <c r="DH140" s="9" t="s">
        <v>2548</v>
      </c>
      <c r="DI140" s="9" t="s">
        <v>2547</v>
      </c>
      <c r="DJ140" s="9" t="s">
        <v>2549</v>
      </c>
    </row>
    <row r="141" spans="1:114" s="9" customFormat="1" ht="30" hidden="1" customHeight="1">
      <c r="A141" s="69" t="s">
        <v>2554</v>
      </c>
      <c r="B141" s="58" t="s">
        <v>110</v>
      </c>
      <c r="C141" s="59" t="s">
        <v>2545</v>
      </c>
      <c r="D141" s="59" t="s">
        <v>2555</v>
      </c>
      <c r="E141" s="59" t="s">
        <v>2187</v>
      </c>
      <c r="F141" s="59"/>
      <c r="G141" s="59" t="s">
        <v>2556</v>
      </c>
      <c r="H141" s="59" t="s">
        <v>2557</v>
      </c>
      <c r="I141" s="59" t="s">
        <v>2558</v>
      </c>
      <c r="J141" s="59" t="s">
        <v>2559</v>
      </c>
      <c r="K141" s="59" t="s">
        <v>2560</v>
      </c>
      <c r="L141" s="59" t="s">
        <v>121</v>
      </c>
      <c r="M141" s="59"/>
      <c r="N141" s="59" t="s">
        <v>2561</v>
      </c>
      <c r="O141" s="59" t="s">
        <v>2562</v>
      </c>
      <c r="P141" s="59" t="s">
        <v>111</v>
      </c>
      <c r="Q141" s="59"/>
      <c r="R141" s="59"/>
      <c r="S141" s="59"/>
      <c r="T141" s="59"/>
      <c r="U141" s="59"/>
      <c r="V141" s="59"/>
      <c r="W141" s="59"/>
      <c r="X141" s="59"/>
      <c r="Y141" s="59"/>
      <c r="Z141" s="59"/>
      <c r="AA141" s="59"/>
      <c r="AB141" s="59"/>
      <c r="AC141" s="59"/>
      <c r="AD141" s="59"/>
      <c r="AE141" s="59"/>
      <c r="AF141" s="26" t="str">
        <f>VLOOKUP(Table18911[[#This Row],[Information Asset Reference Number16]],livesite,1,FALSE)</f>
        <v>IAR0000372</v>
      </c>
      <c r="AG141" s="61" t="str">
        <f>MID(Table18911[[#This Row],[CLICK HERE TO GO TO FINAL CONTENT FOR CHECKING / EDITING]],14,FIND(".",Table18911[[#This Row],[CLICK HERE TO GO TO FINAL CONTENT FOR CHECKING / EDITING]])-14)</f>
        <v xml:space="preserve">ont Door Service team for business continuity </v>
      </c>
      <c r="AH141" s="61" t="str">
        <f>LEFT(Table18911[[#This Row],[CLICK HERE TO GO TO FINAL CONTENT FOR CHECKING / EDITING]],10)</f>
        <v>IAR0000372</v>
      </c>
      <c r="AI141" s="61" t="str">
        <f>VLOOKUP(Table18911[[#This Row],[Information Asset Reference Number]],ia,1,FALSE)</f>
        <v>IAR0000372</v>
      </c>
      <c r="AJ141" s="61">
        <f>VLOOKUP(Table18911[[#This Row],[Information Asset Reference Number]],ia,7,FALSE)</f>
        <v>42767</v>
      </c>
      <c r="AK141" s="61" t="str">
        <f>VLOOKUP(Table18911[[#This Row],[Information Asset Reference Number]],ia,10,FALSE)</f>
        <v>Front Door Service Operations P0438/01</v>
      </c>
      <c r="AL141" s="61" t="str">
        <f>VLOOKUP(Table18911[[#This Row],[Information Asset Reference Number]],ia,11,FALSE)</f>
        <v>Davie Hay ( DZH )</v>
      </c>
      <c r="AM141" s="59"/>
      <c r="AN141" s="61" t="b">
        <f>ISERROR(FIND("Direction",Table18911[[#This Row],[Legal basis for the processing]]))</f>
        <v>1</v>
      </c>
      <c r="AO141" s="61" t="b">
        <f>ISERROR(FIND("Act",Table18911[[#This Row],[Legal basis for the processing]]))</f>
        <v>1</v>
      </c>
      <c r="AP141" s="61" t="b">
        <f>ISERROR(FIND("Article",Table18911[[#This Row],[Legal basis for the processing]]))</f>
        <v>1</v>
      </c>
      <c r="AQ141" s="59"/>
      <c r="AR141"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41"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41"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41"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41"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41"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41"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41"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41" s="61">
        <f>COUNTIF(Table18911[[#This Row],[Right to be informed]:[profiling]],"FALSE")</f>
        <v>8</v>
      </c>
      <c r="BA141"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41" s="59"/>
      <c r="BC141" s="59"/>
      <c r="BD141" s="61" t="str">
        <f>Table18911[[#This Row],[Information Asset Title]]</f>
        <v xml:space="preserve">ont Door Service team for business continuity </v>
      </c>
      <c r="BE141" s="61" t="s">
        <v>1303</v>
      </c>
      <c r="BF141"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Digtial is Data Controller </v>
      </c>
      <c r="BG141" s="59" t="str">
        <f>IF(Table18911[[#This Row],[Purpose for the processing]]="",Table18911[[#This Row],[Purpose for the processing3]],Table18911[[#This Row],[Purpose for the processing]])</f>
        <v>Explanation of what the personal Data(contact details is used for)</v>
      </c>
      <c r="BH141" s="59" t="str">
        <f>IF(Table18911[[#This Row],[Legal basis for the processing]]="",Table18911[[#This Row],[Legal basis for the processing4]],Table18911[[#This Row],[Legal basis for the processing]])</f>
        <v>Processing is necessary for the performance of a task carried out in the public interest or in the exercise of official authority vested in the controller</v>
      </c>
      <c r="BI141" s="61"/>
      <c r="BJ141" s="59">
        <f>IF(Table18911[[#This Row],[Categories of personal data being processed]]="",Table18911[[#This Row],[Categories of personal data being processed5]],Table18911[[#This Row],[Categories of personal data being processed]])</f>
        <v>0</v>
      </c>
      <c r="BK141" s="59"/>
      <c r="BL141"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Transfers outside of the Eurpoean economic Area. I assume this it N/A</v>
      </c>
      <c r="BM141" s="59"/>
      <c r="BN141" s="59" t="str">
        <f>IF(Table18911[[#This Row],[Recipients or categories of recipients of the personal data.]]="",Table18911[[#This Row],[Recipients or categories of recipients of the personal data.6]],Table18911[[#This Row],[Recipients or categories of recipients of the personal data.]])</f>
        <v>Who is the Personal Data shared with</v>
      </c>
      <c r="BO141"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This is asking about retention. Do you have a review data on the perosnald Data where you may decide it is no longer needed? </v>
      </c>
      <c r="BP141" s="64" t="b">
        <f>Table18911[[#This Row],[Right to be informed]]</f>
        <v>0</v>
      </c>
      <c r="BQ141" s="63" t="b">
        <f>Table18911[[#This Row],[Right of access]]</f>
        <v>0</v>
      </c>
      <c r="BR141" s="63" t="b">
        <f>Table18911[[#This Row],[Right to rectification]]</f>
        <v>0</v>
      </c>
      <c r="BS141" s="63" t="b">
        <f>Table18911[[#This Row],[Right to erasure]]</f>
        <v>0</v>
      </c>
      <c r="BT141" s="63" t="b">
        <f>Table18911[[#This Row],[Right to restrict processing]]</f>
        <v>0</v>
      </c>
      <c r="BU141" s="63" t="b">
        <f>Table18911[[#This Row],[Right to data portability]]</f>
        <v>0</v>
      </c>
      <c r="BV141" s="63" t="b">
        <f>Table18911[[#This Row],[Right to object]]</f>
        <v>0</v>
      </c>
      <c r="BW141" s="59" t="b">
        <f>Table18911[[#This Row],[profiling]]</f>
        <v>0</v>
      </c>
      <c r="BX141"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N/A consent is not the processing condition </v>
      </c>
      <c r="BY141" s="59">
        <f>IF(Table18911[[#This Row],[The source of the personal data.]]="",Table18911[[#This Row],[The source of the personal data.12]],Table18911[[#This Row],[The source of the personal data.]])</f>
        <v>0</v>
      </c>
      <c r="BZ141"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Would assume from out conversation this is N/A</v>
      </c>
      <c r="CA141" s="63"/>
      <c r="CB141" s="63"/>
      <c r="CC141" s="63"/>
      <c r="CD141" s="63"/>
      <c r="CE141" s="63"/>
      <c r="CF141" s="63"/>
      <c r="CG141" s="63"/>
      <c r="CH141" s="63"/>
      <c r="CI141" s="63"/>
      <c r="CJ141" s="63"/>
      <c r="CK141" s="63"/>
      <c r="CL141" s="63"/>
      <c r="CM141" s="63"/>
      <c r="CN141" s="63"/>
      <c r="CO141" s="63"/>
      <c r="CP141" s="63"/>
      <c r="CQ141" s="63"/>
      <c r="CR141" s="63"/>
      <c r="CS141" s="63"/>
      <c r="CT141" s="63"/>
      <c r="CU141" s="63"/>
      <c r="CV141" s="63"/>
      <c r="CW141" s="63"/>
      <c r="CX141" s="63"/>
      <c r="CY141" s="5"/>
      <c r="CZ141" s="26" t="s">
        <v>2009</v>
      </c>
      <c r="DA141" s="59" t="s">
        <v>1303</v>
      </c>
      <c r="DB141" s="59" t="s">
        <v>2563</v>
      </c>
      <c r="DC141" s="59" t="s">
        <v>2545</v>
      </c>
      <c r="DD141" s="59" t="s">
        <v>2555</v>
      </c>
      <c r="DE141" s="59" t="s">
        <v>2187</v>
      </c>
      <c r="DH141" s="9" t="s">
        <v>2557</v>
      </c>
      <c r="DI141" s="9" t="s">
        <v>2556</v>
      </c>
      <c r="DJ141" s="9" t="s">
        <v>2558</v>
      </c>
    </row>
    <row r="142" spans="1:114" ht="409.6" hidden="1">
      <c r="A142" s="58" t="s">
        <v>2564</v>
      </c>
      <c r="B142" s="58" t="s">
        <v>110</v>
      </c>
      <c r="C142" s="59" t="s">
        <v>221</v>
      </c>
      <c r="D142" s="59" t="s">
        <v>618</v>
      </c>
      <c r="E142" s="59" t="s">
        <v>619</v>
      </c>
      <c r="F142" s="59"/>
      <c r="G142" s="59" t="s">
        <v>620</v>
      </c>
      <c r="H142" s="59" t="s">
        <v>621</v>
      </c>
      <c r="I142" s="59" t="s">
        <v>622</v>
      </c>
      <c r="J142" s="59" t="s">
        <v>623</v>
      </c>
      <c r="K142" s="59" t="s">
        <v>228</v>
      </c>
      <c r="L142" s="59" t="s">
        <v>276</v>
      </c>
      <c r="M142" s="59"/>
      <c r="N142" s="59" t="s">
        <v>624</v>
      </c>
      <c r="O142" s="59" t="s">
        <v>625</v>
      </c>
      <c r="P142" s="59" t="s">
        <v>111</v>
      </c>
      <c r="Q142" s="59"/>
      <c r="R142" s="59"/>
      <c r="S142" s="59"/>
      <c r="T142" s="59"/>
      <c r="U142" s="59"/>
      <c r="V142" s="59"/>
      <c r="W142" s="59"/>
      <c r="X142" s="59"/>
      <c r="Y142" s="59"/>
      <c r="Z142" s="59"/>
      <c r="AA142" s="59"/>
      <c r="AB142" s="59"/>
      <c r="AC142" s="59"/>
      <c r="AD142" s="59"/>
      <c r="AE142" s="59"/>
      <c r="AF142" s="59" t="str">
        <f>VLOOKUP(Table18911[[#This Row],[Information Asset Reference Number16]],livesite,1,FALSE)</f>
        <v>IAR0000373</v>
      </c>
      <c r="AG142" s="61" t="str">
        <f>MID(Table18911[[#This Row],[CLICK HERE TO GO TO FINAL CONTENT FOR CHECKING / EDITING]],14,FIND(".",Table18911[[#This Row],[CLICK HERE TO GO TO FINAL CONTENT FOR CHECKING / EDITING]])-14)</f>
        <v>gration Data EIDER SQL</v>
      </c>
      <c r="AH142" s="61" t="str">
        <f>LEFT(Table18911[[#This Row],[CLICK HERE TO GO TO FINAL CONTENT FOR CHECKING / EDITING]],10)</f>
        <v>IAR0000373</v>
      </c>
      <c r="AI142" s="61" t="str">
        <f>VLOOKUP(Table18911[[#This Row],[Information Asset Reference Number]],ia,1,FALSE)</f>
        <v>IAR0000373</v>
      </c>
      <c r="AJ142" s="61">
        <f>VLOOKUP(Table18911[[#This Row],[Information Asset Reference Number]],ia,7,FALSE)</f>
        <v>43129</v>
      </c>
      <c r="AK142" s="61" t="str">
        <f>VLOOKUP(Table18911[[#This Row],[Information Asset Reference Number]],ia,10,FALSE)</f>
        <v>HSCN Delivery P0190/13</v>
      </c>
      <c r="AL142" s="61" t="str">
        <f>VLOOKUP(Table18911[[#This Row],[Information Asset Reference Number]],ia,11,FALSE)</f>
        <v>Dermot Ryan</v>
      </c>
      <c r="AM142" s="59"/>
      <c r="AN142" s="61" t="b">
        <f>ISERROR(FIND("Direction",Table18911[[#This Row],[Legal basis for the processing]]))</f>
        <v>0</v>
      </c>
      <c r="AO142" s="61" t="b">
        <f>ISERROR(FIND("Act",Table18911[[#This Row],[Legal basis for the processing]]))</f>
        <v>0</v>
      </c>
      <c r="AP142" s="61" t="b">
        <f>ISERROR(FIND("Article",Table18911[[#This Row],[Legal basis for the processing]]))</f>
        <v>0</v>
      </c>
      <c r="AQ142" s="59"/>
      <c r="AR142"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42"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42"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42"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142"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42"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42"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42"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42" s="61">
        <f>COUNTIF(Table18911[[#This Row],[Right to be informed]:[profiling]],"FALSE")</f>
        <v>4</v>
      </c>
      <c r="BA142"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42" s="59"/>
      <c r="BC142" s="59"/>
      <c r="BD142" s="61" t="str">
        <f>Table18911[[#This Row],[Information Asset Title]]</f>
        <v>gration Data EIDER SQL</v>
      </c>
      <c r="BE142" s="61" t="s">
        <v>627</v>
      </c>
      <c r="BF142"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142" s="59" t="str">
        <f>IF(Table18911[[#This Row],[Purpose for the processing]]="",Table18911[[#This Row],[Purpose for the processing3]],Table18911[[#This Row],[Purpose for the processing]])</f>
        <v>As part of the activity required to migrate Customers from the incumbent network provider (N3 / Transition Network) to the new networking arrangements of HSCN information is required – some of which is Personal Data. Information is aggregated / matched and structured within a SQL DB. This is the transformed and loaded to the Eider tool.  EIDER is a management tool to support the large scale migration of networking services for the Health and Social Care Network (HSCN). Personal data processed is business contact information only (Name, Position, Email, Telephone) for the purposes of supporting the migration to the HSCN.</v>
      </c>
      <c r="BH142" s="59" t="str">
        <f>IF(Table18911[[#This Row],[Legal basis for the processing]]="",Table18911[[#This Row],[Legal basis for the processing4]],Table18911[[#This Row],[Legal basis for the processing]])</f>
        <v>Direction from Seceretary of State under sections 254(1) and (6), 274(2), 304(9) and (10) of the Health and Social Care Act 2012 to establish and operate informatics systems for the collection or analysis of information, and to exercise systems delivery functions.Article 6 (1c) – processing is necessary for compliance with a legal obligation to which the controller is subject</v>
      </c>
      <c r="BI142" s="61"/>
      <c r="BJ142" s="59">
        <f>IF(Table18911[[#This Row],[Categories of personal data being processed]]="",Table18911[[#This Row],[Categories of personal data being processed5]],Table18911[[#This Row],[Categories of personal data being processed]])</f>
        <v>0</v>
      </c>
      <c r="BK142" s="59"/>
      <c r="BL142"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 Data is not transferred to third countries.</v>
      </c>
      <c r="BM142" s="59"/>
      <c r="BN142" s="59" t="str">
        <f>IF(Table18911[[#This Row],[Recipients or categories of recipients of the personal data.]]="",Table18911[[#This Row],[Recipients or categories of recipients of the personal data.6]],Table18911[[#This Row],[Recipients or categories of recipients of the personal data.]])</f>
        <v>N/A: the HSCN Data is not shared with any party outside the HSCN Programme / NHS Digital staff who are directly involved in the HSCN Programme.</v>
      </c>
      <c r="BO142"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Data shall be retained for the period required to migrate Customers away from their current networking arrangements + 3 years.</v>
      </c>
      <c r="BP142" s="64" t="b">
        <f>Table18911[[#This Row],[Right to be informed]]</f>
        <v>1</v>
      </c>
      <c r="BQ142" s="63" t="b">
        <f>Table18911[[#This Row],[Right of access]]</f>
        <v>1</v>
      </c>
      <c r="BR142" s="63" t="b">
        <f>Table18911[[#This Row],[Right to rectification]]</f>
        <v>0</v>
      </c>
      <c r="BS142" s="63" t="b">
        <f>Table18911[[#This Row],[Right to erasure]]</f>
        <v>1</v>
      </c>
      <c r="BT142" s="63" t="b">
        <f>Table18911[[#This Row],[Right to restrict processing]]</f>
        <v>1</v>
      </c>
      <c r="BU142" s="63" t="b">
        <f>Table18911[[#This Row],[Right to data portability]]</f>
        <v>0</v>
      </c>
      <c r="BV142" s="63" t="b">
        <f>Table18911[[#This Row],[Right to object]]</f>
        <v>0</v>
      </c>
      <c r="BW142" s="59" t="b">
        <f>Table18911[[#This Row],[profiling]]</f>
        <v>0</v>
      </c>
      <c r="BX142"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142" s="59">
        <f>IF(Table18911[[#This Row],[The source of the personal data.]]="",Table18911[[#This Row],[The source of the personal data.12]],Table18911[[#This Row],[The source of the personal data.]])</f>
        <v>0</v>
      </c>
      <c r="BZ142"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the Personal Data held within the Migration Data is not used in conjunction with ‘automatic decision-making’. The Personal Data is held to ensure that contact information is available to arrange and manage the migration of Organisations to new HSCN networking arrangments.</v>
      </c>
      <c r="CA142" s="63"/>
      <c r="CB142" s="63"/>
      <c r="CC142" s="63"/>
      <c r="CD142" s="63"/>
      <c r="CE142" s="63"/>
      <c r="CF142" s="63"/>
      <c r="CG142" s="63"/>
      <c r="CH142" s="63"/>
      <c r="CI142" s="63"/>
      <c r="CJ142" s="63"/>
      <c r="CK142" s="63"/>
      <c r="CL142" s="63"/>
      <c r="CM142" s="63"/>
      <c r="CN142" s="63"/>
      <c r="CO142" s="63"/>
      <c r="CP142" s="63"/>
      <c r="CQ142" s="63"/>
      <c r="CR142" s="63"/>
      <c r="CS142" s="63"/>
      <c r="CT142" s="63"/>
      <c r="CU142" s="63"/>
      <c r="CV142" s="63"/>
      <c r="CW142" s="63"/>
      <c r="CX142" s="63"/>
      <c r="CZ142" s="26" t="s">
        <v>2009</v>
      </c>
      <c r="DB142" s="5" t="s">
        <v>2565</v>
      </c>
    </row>
    <row r="143" spans="1:114" s="59" customFormat="1" ht="225" hidden="1">
      <c r="A143" s="58" t="s">
        <v>634</v>
      </c>
      <c r="B143" s="58" t="s">
        <v>110</v>
      </c>
      <c r="P143" s="59" t="s">
        <v>111</v>
      </c>
      <c r="Q143" s="59" t="s">
        <v>492</v>
      </c>
      <c r="R143" s="59" t="s">
        <v>635</v>
      </c>
      <c r="S143" s="59" t="s">
        <v>636</v>
      </c>
      <c r="T143" s="59" t="s">
        <v>637</v>
      </c>
      <c r="U143" s="59" t="s">
        <v>638</v>
      </c>
      <c r="V143" s="59" t="s">
        <v>123</v>
      </c>
      <c r="W143" s="59" t="s">
        <v>639</v>
      </c>
      <c r="X143" s="59" t="s">
        <v>498</v>
      </c>
      <c r="Y143" s="59" t="s">
        <v>499</v>
      </c>
      <c r="Z143" s="59" t="s">
        <v>500</v>
      </c>
      <c r="AA143" s="59" t="s">
        <v>640</v>
      </c>
      <c r="AC143" s="59" t="s">
        <v>502</v>
      </c>
      <c r="AF143" s="59" t="str">
        <f>VLOOKUP(Table18911[[#This Row],[Information Asset Reference Number16]],livesite,1,FALSE)</f>
        <v>IAR0000376</v>
      </c>
      <c r="AG143" s="61" t="str">
        <f>MID(Table18911[[#This Row],[CLICK HERE TO GO TO FINAL CONTENT FOR CHECKING / EDITING]],14,FIND(".",Table18911[[#This Row],[CLICK HERE TO GO TO FINAL CONTENT FOR CHECKING / EDITING]])-14)</f>
        <v>Central Health Register Inquiry System CHRIS Archive</v>
      </c>
      <c r="AH143" s="61" t="str">
        <f>LEFT(Table18911[[#This Row],[CLICK HERE TO GO TO FINAL CONTENT FOR CHECKING / EDITING]],10)</f>
        <v>IAR0000376</v>
      </c>
      <c r="AI143" s="61" t="str">
        <f>VLOOKUP(Table18911[[#This Row],[Information Asset Reference Number]],ia,1,FALSE)</f>
        <v>IAR0000376</v>
      </c>
      <c r="AJ143" s="61">
        <f>VLOOKUP(Table18911[[#This Row],[Information Asset Reference Number]],ia,7,FALSE)</f>
        <v>33239</v>
      </c>
      <c r="AK143" s="61" t="str">
        <f>VLOOKUP(Table18911[[#This Row],[Information Asset Reference Number]],ia,10,FALSE)</f>
        <v>Data Management Environment P0449/04</v>
      </c>
      <c r="AL143" s="61" t="str">
        <f>VLOOKUP(Table18911[[#This Row],[Information Asset Reference Number]],ia,11,FALSE)</f>
        <v>Stephen Smith ( STSM )</v>
      </c>
      <c r="AN143" s="61" t="b">
        <f>ISERROR(FIND("Direction",Table18911[[#This Row],[Legal basis for the processing]]))</f>
        <v>1</v>
      </c>
      <c r="AO143" s="61" t="b">
        <f>ISERROR(FIND("Act",Table18911[[#This Row],[Legal basis for the processing]]))</f>
        <v>1</v>
      </c>
      <c r="AP143" s="61" t="b">
        <f>ISERROR(FIND("Article",Table18911[[#This Row],[Legal basis for the processing]]))</f>
        <v>1</v>
      </c>
      <c r="AR143"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43"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43"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43"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43"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43"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43"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43"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43" s="61">
        <f>COUNTIF(Table18911[[#This Row],[Right to be informed]:[profiling]],"FALSE")</f>
        <v>8</v>
      </c>
      <c r="BA143"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43" s="61" t="str">
        <f>Table18911[[#This Row],[Information Asset Title]]</f>
        <v>Central Health Register Inquiry System CHRIS Archive</v>
      </c>
      <c r="BE143" s="61" t="s">
        <v>642</v>
      </c>
      <c r="BF143"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DigitalCatherine Nicholson</v>
      </c>
      <c r="BG143" s="59" t="str">
        <f>IF(Table18911[[#This Row],[Purpose for the processing]]="",Table18911[[#This Row],[Purpose for the processing3]],Table18911[[#This Row],[Purpose for the processing]])</f>
        <v xml:space="preserve">CHRIS data are an archive of a legacy system that was the predecessor to the Personal Demographic Service (PDS). The data set is no longer actively updated, it is held in set of SQL tables within Data Management Services (DMS) and accessed by National Back Office staff (NBO) for query resolution and manual tracing.  </v>
      </c>
      <c r="BH143" s="59" t="str">
        <f>IF(Table18911[[#This Row],[Legal basis for the processing]]="",Table18911[[#This Row],[Legal basis for the processing4]],Table18911[[#This Row],[Legal basis for the processing]])</f>
        <v>The Health and Social Care Act 2012 (Commencement No.4, Transitional, Savings and Transitory Provisions) Order 2013 transferred the Health and Social Care Information Centre Directions 2005 and the Health and Social Care Information Centre Directions 2008 to provide and maintain the NHS Central Register.</v>
      </c>
      <c r="BI143" s="61"/>
      <c r="BJ143" s="59" t="str">
        <f>IF(Table18911[[#This Row],[Categories of personal data being processed]]="",Table18911[[#This Row],[Categories of personal data being processed5]],Table18911[[#This Row],[Categories of personal data being processed]])</f>
        <v>Name, DoB, Age, Sex, NHS Number, Physical Condition (death details)</v>
      </c>
      <c r="BL143"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Not applicable</v>
      </c>
      <c r="BN143" s="59" t="str">
        <f>IF(Table18911[[#This Row],[Recipients or categories of recipients of the personal data.]]="",Table18911[[#This Row],[Recipients or categories of recipients of the personal data.6]],Table18911[[#This Row],[Recipients or categories of recipients of the personal data.]])</f>
        <v xml:space="preserve">Internal users for permitted processes. External access is not expected. </v>
      </c>
      <c r="BO143"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We expect that retention of these data will be retained in line with corporate retention. The last entry in the archive was in February 2016. As formatted data these data have a minimum retention period of 30 years for review. Thus should be retained up April 2046 at a minmum.</v>
      </c>
      <c r="BP143" s="64" t="b">
        <f>Table18911[[#This Row],[Right to be informed]]</f>
        <v>0</v>
      </c>
      <c r="BQ143" s="63" t="b">
        <f>Table18911[[#This Row],[Right of access]]</f>
        <v>0</v>
      </c>
      <c r="BR143" s="63" t="b">
        <f>Table18911[[#This Row],[Right to rectification]]</f>
        <v>0</v>
      </c>
      <c r="BS143" s="63" t="b">
        <f>Table18911[[#This Row],[Right to erasure]]</f>
        <v>0</v>
      </c>
      <c r="BT143" s="63" t="b">
        <f>Table18911[[#This Row],[Right to restrict processing]]</f>
        <v>0</v>
      </c>
      <c r="BU143" s="63" t="b">
        <f>Table18911[[#This Row],[Right to data portability]]</f>
        <v>0</v>
      </c>
      <c r="BV143" s="63" t="b">
        <f>Table18911[[#This Row],[Right to object]]</f>
        <v>0</v>
      </c>
      <c r="BW143" s="59" t="b">
        <f>Table18911[[#This Row],[profiling]]</f>
        <v>0</v>
      </c>
      <c r="BX143"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Data are not based on consent.</v>
      </c>
      <c r="BY143" s="59" t="str">
        <f>IF(Table18911[[#This Row],[The source of the personal data.]]="",Table18911[[#This Row],[The source of the personal data.12]],Table18911[[#This Row],[The source of the personal data.]])</f>
        <v>Source was the previous NHS Central Registry, formed from National Registration Records</v>
      </c>
      <c r="BZ143"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Does not apply.</v>
      </c>
      <c r="CA143" s="63"/>
      <c r="CB143" s="63"/>
      <c r="CC143" s="63"/>
      <c r="CD143" s="63"/>
      <c r="CE143" s="63"/>
      <c r="CF143" s="63"/>
      <c r="CG143" s="63"/>
      <c r="CH143" s="63"/>
      <c r="CI143" s="63"/>
      <c r="CJ143" s="63"/>
      <c r="CK143" s="63"/>
      <c r="CL143" s="63"/>
      <c r="CM143" s="63"/>
      <c r="CN143" s="63"/>
      <c r="CO143" s="63"/>
      <c r="CP143" s="63"/>
      <c r="CQ143" s="63"/>
      <c r="CR143" s="63"/>
      <c r="CS143" s="63"/>
      <c r="CT143" s="63"/>
      <c r="CU143" s="63"/>
      <c r="CV143" s="63"/>
      <c r="CW143" s="63"/>
      <c r="CX143" s="63"/>
      <c r="CY143" s="5"/>
      <c r="CZ143" s="26" t="s">
        <v>2009</v>
      </c>
      <c r="DB143" s="59" t="s">
        <v>641</v>
      </c>
      <c r="DG143" s="59" t="s">
        <v>637</v>
      </c>
    </row>
    <row r="144" spans="1:114" s="59" customFormat="1" ht="240" hidden="1">
      <c r="A144" s="58" t="s">
        <v>2566</v>
      </c>
      <c r="B144" s="58" t="s">
        <v>110</v>
      </c>
      <c r="P144" s="59" t="s">
        <v>111</v>
      </c>
      <c r="Q144" s="59" t="s">
        <v>492</v>
      </c>
      <c r="R144" s="59" t="s">
        <v>650</v>
      </c>
      <c r="S144" s="59" t="s">
        <v>2567</v>
      </c>
      <c r="T144" s="59" t="s">
        <v>652</v>
      </c>
      <c r="U144" s="59" t="s">
        <v>653</v>
      </c>
      <c r="V144" s="59" t="s">
        <v>123</v>
      </c>
      <c r="W144" s="59" t="s">
        <v>654</v>
      </c>
      <c r="X144" s="59" t="s">
        <v>498</v>
      </c>
      <c r="Y144" s="59" t="s">
        <v>655</v>
      </c>
      <c r="Z144" s="59" t="s">
        <v>500</v>
      </c>
      <c r="AA144" s="59" t="s">
        <v>656</v>
      </c>
      <c r="AC144" s="59" t="s">
        <v>502</v>
      </c>
      <c r="AF144" s="59" t="str">
        <f>VLOOKUP(Table18911[[#This Row],[Information Asset Reference Number16]],livesite,1,FALSE)</f>
        <v>IAR0000377</v>
      </c>
      <c r="AG144" s="61" t="str">
        <f>MID(Table18911[[#This Row],[CLICK HERE TO GO TO FINAL CONTENT FOR CHECKING / EDITING]],14,FIND(".",Table18911[[#This Row],[CLICK HERE TO GO TO FINAL CONTENT FOR CHECKING / EDITING]])-14)</f>
        <v>ANREG</v>
      </c>
      <c r="AH144" s="61" t="str">
        <f>LEFT(Table18911[[#This Row],[CLICK HERE TO GO TO FINAL CONTENT FOR CHECKING / EDITING]],10)</f>
        <v>IAR0000377</v>
      </c>
      <c r="AI144" s="61" t="str">
        <f>VLOOKUP(Table18911[[#This Row],[Information Asset Reference Number]],ia,1,FALSE)</f>
        <v>IAR0000377</v>
      </c>
      <c r="AJ144" s="61">
        <f>VLOOKUP(Table18911[[#This Row],[Information Asset Reference Number]],ia,7,FALSE)</f>
        <v>25934</v>
      </c>
      <c r="AK144" s="61" t="str">
        <f>VLOOKUP(Table18911[[#This Row],[Information Asset Reference Number]],ia,10,FALSE)</f>
        <v>Data Access Request Service (DARS) P0449/02</v>
      </c>
      <c r="AL144" s="61" t="str">
        <f>VLOOKUP(Table18911[[#This Row],[Information Asset Reference Number]],ia,11,FALSE)</f>
        <v>Gaynor Dalton ( GADA2 )</v>
      </c>
      <c r="AN144" s="61" t="b">
        <f>ISERROR(FIND("Direction",Table18911[[#This Row],[Legal basis for the processing]]))</f>
        <v>1</v>
      </c>
      <c r="AO144" s="61" t="b">
        <f>ISERROR(FIND("Act",Table18911[[#This Row],[Legal basis for the processing]]))</f>
        <v>1</v>
      </c>
      <c r="AP144" s="61" t="b">
        <f>ISERROR(FIND("Article",Table18911[[#This Row],[Legal basis for the processing]]))</f>
        <v>1</v>
      </c>
      <c r="AR144"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44"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44"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44"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44"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44"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44"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44"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44" s="61">
        <f>COUNTIF(Table18911[[#This Row],[Right to be informed]:[profiling]],"FALSE")</f>
        <v>8</v>
      </c>
      <c r="BA144"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44" s="61" t="str">
        <f>Table18911[[#This Row],[Information Asset Title]]</f>
        <v>ANREG</v>
      </c>
      <c r="BE144" s="61" t="s">
        <v>658</v>
      </c>
      <c r="BF144"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DigitalCatherine Nicholson</v>
      </c>
      <c r="BG144" s="59" t="str">
        <f>IF(Table18911[[#This Row],[Purpose for the processing]]="",Table18911[[#This Row],[Purpose for the processing3]],Table18911[[#This Row],[Purpose for the processing]])</f>
        <v>NHS Digital received these data from Public Health England. The data provided are as component of the Natonal Cancer Registration and Analysis Service (NCRAS) dataset held by Public Health England (PHE). NHS Digital uses the registry data to provide data out to researchers through the DARS service on cancer diagnoses.</v>
      </c>
      <c r="BH144" s="59" t="str">
        <f>IF(Table18911[[#This Row],[Legal basis for the processing]]="",Table18911[[#This Row],[Legal basis for the processing4]],Table18911[[#This Row],[Legal basis for the processing]])</f>
        <v>NHS Digital permission to receive and process the data is support under section the NHS Act 2006, Section 251. Return provision of NHS Digital demographic and death registration details to PHE is through the Health and Social Care Act 2012, Section 261(3).</v>
      </c>
      <c r="BI144" s="61"/>
      <c r="BJ144" s="59" t="str">
        <f>IF(Table18911[[#This Row],[Categories of personal data being processed]]="",Table18911[[#This Row],[Categories of personal data being processed5]],Table18911[[#This Row],[Categories of personal data being processed]])</f>
        <v>Name, Address, Postcode, DoB, Sex, Cancer Registration Number, NHS Number, Physical Condition (cancer diagnosis details)</v>
      </c>
      <c r="BL144"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Not applicable</v>
      </c>
      <c r="BN144" s="59" t="str">
        <f>IF(Table18911[[#This Row],[Recipients or categories of recipients of the personal data.]]="",Table18911[[#This Row],[Recipients or categories of recipients of the personal data.6]],Table18911[[#This Row],[Recipients or categories of recipients of the personal data.]])</f>
        <v>Internal users for permitted processes. External access to data are provided through approved DSAs via DARS.</v>
      </c>
      <c r="BO144"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We expect that retention of these data will be in line with corporate retention. These data are an asset which has research value and will be retained to support this. Data processing arrangements between NHS Digital and PHE are reviewed annual and this retention of these data within NHS Digital is part of this process.</v>
      </c>
      <c r="BP144" s="64" t="b">
        <f>Table18911[[#This Row],[Right to be informed]]</f>
        <v>0</v>
      </c>
      <c r="BQ144" s="63" t="b">
        <f>Table18911[[#This Row],[Right of access]]</f>
        <v>0</v>
      </c>
      <c r="BR144" s="63" t="b">
        <f>Table18911[[#This Row],[Right to rectification]]</f>
        <v>0</v>
      </c>
      <c r="BS144" s="63" t="b">
        <f>Table18911[[#This Row],[Right to erasure]]</f>
        <v>0</v>
      </c>
      <c r="BT144" s="63" t="b">
        <f>Table18911[[#This Row],[Right to restrict processing]]</f>
        <v>0</v>
      </c>
      <c r="BU144" s="63" t="b">
        <f>Table18911[[#This Row],[Right to data portability]]</f>
        <v>0</v>
      </c>
      <c r="BV144" s="63" t="b">
        <f>Table18911[[#This Row],[Right to object]]</f>
        <v>0</v>
      </c>
      <c r="BW144" s="59" t="b">
        <f>Table18911[[#This Row],[profiling]]</f>
        <v>0</v>
      </c>
      <c r="BX144"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The data subject can withdraw their consent the cancer registry at any time. These withdrawals are handled by PHE and then passed to NHS Digital to uphold against the NHS Digital data asset.</v>
      </c>
      <c r="BY144" s="59" t="str">
        <f>IF(Table18911[[#This Row],[The source of the personal data.]]="",Table18911[[#This Row],[The source of the personal data.12]],Table18911[[#This Row],[The source of the personal data.]])</f>
        <v xml:space="preserve">Source for NHS Digital is PHE’s National Cancer Registration and Analysis Service (NCRAS). </v>
      </c>
      <c r="BZ144"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Does not apply.</v>
      </c>
      <c r="CA144" s="63"/>
      <c r="CB144" s="63"/>
      <c r="CC144" s="63"/>
      <c r="CD144" s="63"/>
      <c r="CE144" s="63"/>
      <c r="CF144" s="63"/>
      <c r="CG144" s="63"/>
      <c r="CH144" s="63"/>
      <c r="CI144" s="63"/>
      <c r="CJ144" s="63"/>
      <c r="CK144" s="63"/>
      <c r="CL144" s="63"/>
      <c r="CM144" s="63"/>
      <c r="CN144" s="63"/>
      <c r="CO144" s="63"/>
      <c r="CP144" s="63"/>
      <c r="CQ144" s="63"/>
      <c r="CR144" s="63"/>
      <c r="CS144" s="63"/>
      <c r="CT144" s="63"/>
      <c r="CU144" s="63"/>
      <c r="CV144" s="63"/>
      <c r="CW144" s="63"/>
      <c r="CX144" s="63"/>
      <c r="CY144" s="5"/>
      <c r="CZ144" s="26" t="s">
        <v>2009</v>
      </c>
      <c r="DB144" s="59" t="s">
        <v>2568</v>
      </c>
      <c r="DG144" s="59" t="s">
        <v>652</v>
      </c>
    </row>
    <row r="145" spans="1:111" s="59" customFormat="1" ht="409.6" hidden="1">
      <c r="A145" s="58" t="s">
        <v>667</v>
      </c>
      <c r="B145" s="58"/>
      <c r="O145" s="59" t="s">
        <v>2349</v>
      </c>
      <c r="P145" s="59" t="s">
        <v>668</v>
      </c>
      <c r="Q145" s="59" t="s">
        <v>669</v>
      </c>
      <c r="R145" s="59" t="s">
        <v>670</v>
      </c>
      <c r="S145" s="59" t="s">
        <v>671</v>
      </c>
      <c r="T145" s="59" t="s">
        <v>672</v>
      </c>
      <c r="U145" s="59" t="s">
        <v>150</v>
      </c>
      <c r="V145" s="59" t="s">
        <v>673</v>
      </c>
      <c r="W145" s="59" t="s">
        <v>175</v>
      </c>
      <c r="X145" s="59" t="s">
        <v>674</v>
      </c>
      <c r="Y145" s="59" t="s">
        <v>154</v>
      </c>
      <c r="Z145" s="59" t="s">
        <v>155</v>
      </c>
      <c r="AB145" s="59" t="s">
        <v>150</v>
      </c>
      <c r="AC145" s="59" t="s">
        <v>2350</v>
      </c>
      <c r="AF145" s="59" t="str">
        <f>VLOOKUP(Table18911[[#This Row],[Information Asset Reference Number16]],livesite,1,FALSE)</f>
        <v>IAR0000378</v>
      </c>
      <c r="AG145" s="61" t="str">
        <f>MID(Table18911[[#This Row],[CLICK HERE TO GO TO FINAL CONTENT FOR CHECKING / EDITING]],14,FIND(".",Table18911[[#This Row],[CLICK HERE TO GO TO FINAL CONTENT FOR CHECKING / EDITING]])-14)</f>
        <v>NHS Health Checks</v>
      </c>
      <c r="AH145" s="61" t="str">
        <f>LEFT(Table18911[[#This Row],[CLICK HERE TO GO TO FINAL CONTENT FOR CHECKING / EDITING]],10)</f>
        <v>IAR0000378</v>
      </c>
      <c r="AI145" s="61" t="str">
        <f>VLOOKUP(Table18911[[#This Row],[Information Asset Reference Number]],ia,1,FALSE)</f>
        <v>IAR0000378</v>
      </c>
      <c r="AJ145" s="61">
        <f>VLOOKUP(Table18911[[#This Row],[Information Asset Reference Number]],ia,7,FALSE)</f>
        <v>43252</v>
      </c>
      <c r="AK145" s="61" t="str">
        <f>VLOOKUP(Table18911[[#This Row],[Information Asset Reference Number]],ia,10,FALSE)</f>
        <v>Primary Care Domain Service P0349/01</v>
      </c>
      <c r="AL145" s="61" t="str">
        <f>VLOOKUP(Table18911[[#This Row],[Information Asset Reference Number]],ia,11,FALSE)</f>
        <v>Dave Roberts ( DARO1 )</v>
      </c>
      <c r="AN145" s="61" t="b">
        <f>ISERROR(FIND("Direction",Table18911[[#This Row],[Legal basis for the processing]]))</f>
        <v>1</v>
      </c>
      <c r="AO145" s="61" t="b">
        <f>ISERROR(FIND("Act",Table18911[[#This Row],[Legal basis for the processing]]))</f>
        <v>1</v>
      </c>
      <c r="AP145" s="61" t="b">
        <f>ISERROR(FIND("Article",Table18911[[#This Row],[Legal basis for the processing]]))</f>
        <v>1</v>
      </c>
      <c r="AR145"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45"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45"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45"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45"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45"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45"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45"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45" s="61">
        <f>COUNTIF(Table18911[[#This Row],[Right to be informed]:[profiling]],"FALSE")</f>
        <v>8</v>
      </c>
      <c r="BA145"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45" s="61" t="str">
        <f>Table18911[[#This Row],[Information Asset Title]]</f>
        <v>NHS Health Checks</v>
      </c>
      <c r="BE145" s="61" t="s">
        <v>676</v>
      </c>
      <c r="BF145"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requires data from general practices so that they can provide data to PHE to monitor the NHS Health Checks for adults aged 40-74 programme (NHS Health Check programme).PHE wants to use the information to look at how many people are attending a NHS Health Check after they are invited. PHE will look at numbers from different groups of people and different communities to see where the programme is working well and where improvements may be needed.It will also help PHE to measure how well the programme is working to improve people’s health and help them to make decisions moving forwards.</v>
      </c>
      <c r="BG145" s="59" t="str">
        <f>IF(Table18911[[#This Row],[Purpose for the processing]]="",Table18911[[#This Row],[Purpose for the processing3]],Table18911[[#This Row],[Purpose for the processing]])</f>
        <v>The direction issued from the Department of Health and Social Care (DHSC), on behalf of PHE, to NHS Digital under section 254 of the Health and Social Care Act (HSCA) 2012 will provide the legal basis to collect the patients’ information.</v>
      </c>
      <c r="BH145" s="59" t="str">
        <f>IF(Table18911[[#This Row],[Legal basis for the processing]]="",Table18911[[#This Row],[Legal basis for the processing4]],Table18911[[#This Row],[Legal basis for the processing]])</f>
        <v>DOBPostcodeGenderRacial / Ethnic OriginPhysical / Mental Health or ConditionGeneral Identifier e.g. NHS No</v>
      </c>
      <c r="BI145" s="61"/>
      <c r="BJ145" s="59" t="str">
        <f>IF(Table18911[[#This Row],[Categories of personal data being processed]]="",Table18911[[#This Row],[Categories of personal data being processed5]],Table18911[[#This Row],[Categories of personal data being processed]])</f>
        <v>NHS Digital will receive personal data.PHE will receive pseudonymised, non-personal data. “Pseudonomysed” means that personal information will be replaced with a unique number, known as a pseudonymised ID, and PHE can use this to analyse data without needing to see any personal information. PHE will not see any personal information such as name, date of birth, NHS number or contact details.The data will not be made available to any third parties.</v>
      </c>
      <c r="BL145"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 NHS Digital Caldicott Guardian and NHS Digital Operational Information Governance team have given advice about how long NHS Digital can keep these data for. They advised that NHS Digital should not keep these personal data for longer than is needed. NHS Digital will delete these personal data once they have shared the data with PHE, and both NHS Digital and PHE are happy that it is correct.</v>
      </c>
      <c r="BN145" s="59" t="str">
        <f>IF(Table18911[[#This Row],[Recipients or categories of recipients of the personal data.]]="",Table18911[[#This Row],[Recipients or categories of recipients of the personal data.6]],Table18911[[#This Row],[Recipients or categories of recipients of the personal data.]])</f>
        <v>Not applicable.</v>
      </c>
      <c r="BO145"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For Directed collections, NHS Digital have a legal obligation to process the data and therefore individuals can exercise the following rights:Right to be informedRight of accessRight to rectificationRight to restrict processing – where an individual contests the accuracy of the personal data, processing should be restricted until accuracy has been verifiedMore detail on each right can be found on the ICO’s website: https://ico.org.uk/for-organisations/guide-to-the-general-data-protection-regulation-gdpr/individual-rights/ </v>
      </c>
      <c r="BP145" s="64" t="b">
        <f>Table18911[[#This Row],[Right to be informed]]</f>
        <v>0</v>
      </c>
      <c r="BQ145" s="63" t="b">
        <f>Table18911[[#This Row],[Right of access]]</f>
        <v>0</v>
      </c>
      <c r="BR145" s="63" t="b">
        <f>Table18911[[#This Row],[Right to rectification]]</f>
        <v>0</v>
      </c>
      <c r="BS145" s="63" t="b">
        <f>Table18911[[#This Row],[Right to erasure]]</f>
        <v>0</v>
      </c>
      <c r="BT145" s="63" t="b">
        <f>Table18911[[#This Row],[Right to restrict processing]]</f>
        <v>0</v>
      </c>
      <c r="BU145" s="63" t="b">
        <f>Table18911[[#This Row],[Right to data portability]]</f>
        <v>0</v>
      </c>
      <c r="BV145" s="63" t="b">
        <f>Table18911[[#This Row],[Right to object]]</f>
        <v>0</v>
      </c>
      <c r="BW145" s="59" t="b">
        <f>Table18911[[#This Row],[profiling]]</f>
        <v>0</v>
      </c>
      <c r="BX145"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If you wish to lodge a complaint with the supervisory authority about how we have managed your data then the relevant body to contact is the Information Commissioner’s Office, Wycliffe House Water Lane, Wilmslow SK9 5AF www.ico.gov.uk </v>
      </c>
      <c r="BY145" s="59">
        <f>IF(Table18911[[#This Row],[The source of the personal data.]]="",Table18911[[#This Row],[The source of the personal data.12]],Table18911[[#This Row],[The source of the personal data.]])</f>
        <v>0</v>
      </c>
      <c r="BZ145"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At the time data are obtained</v>
      </c>
      <c r="CA145" s="63"/>
      <c r="CB145" s="63"/>
      <c r="CC145" s="63"/>
      <c r="CD145" s="63"/>
      <c r="CE145" s="63"/>
      <c r="CF145" s="63"/>
      <c r="CG145" s="63"/>
      <c r="CH145" s="63"/>
      <c r="CI145" s="63"/>
      <c r="CJ145" s="63"/>
      <c r="CK145" s="63"/>
      <c r="CL145" s="63"/>
      <c r="CM145" s="63"/>
      <c r="CN145" s="63"/>
      <c r="CO145" s="63"/>
      <c r="CP145" s="63"/>
      <c r="CQ145" s="63"/>
      <c r="CR145" s="63"/>
      <c r="CS145" s="63"/>
      <c r="CT145" s="63"/>
      <c r="CU145" s="63"/>
      <c r="CV145" s="63"/>
      <c r="CW145" s="63"/>
      <c r="CX145" s="63"/>
      <c r="CY145" s="5"/>
      <c r="CZ145" s="26" t="s">
        <v>2009</v>
      </c>
      <c r="DB145" s="59" t="s">
        <v>675</v>
      </c>
      <c r="DG145" s="59" t="s">
        <v>672</v>
      </c>
    </row>
    <row r="146" spans="1:111" s="59" customFormat="1" ht="195" hidden="1">
      <c r="A146" s="58" t="s">
        <v>680</v>
      </c>
      <c r="B146" s="58" t="s">
        <v>110</v>
      </c>
      <c r="P146" s="59" t="s">
        <v>111</v>
      </c>
      <c r="Q146" s="59" t="s">
        <v>681</v>
      </c>
      <c r="R146" s="59" t="s">
        <v>682</v>
      </c>
      <c r="S146" s="59" t="s">
        <v>683</v>
      </c>
      <c r="T146" s="59" t="s">
        <v>684</v>
      </c>
      <c r="U146" s="59" t="s">
        <v>685</v>
      </c>
      <c r="V146" s="59" t="s">
        <v>686</v>
      </c>
      <c r="W146" s="59" t="s">
        <v>687</v>
      </c>
      <c r="X146" s="59" t="s">
        <v>688</v>
      </c>
      <c r="Y146" s="59" t="s">
        <v>689</v>
      </c>
      <c r="Z146" s="59" t="s">
        <v>132</v>
      </c>
      <c r="AA146" s="59" t="s">
        <v>690</v>
      </c>
      <c r="AC146" s="59" t="s">
        <v>143</v>
      </c>
      <c r="AF146" s="59" t="str">
        <f>VLOOKUP(Table18911[[#This Row],[Information Asset Reference Number16]],livesite,1,FALSE)</f>
        <v>IAR0000379</v>
      </c>
      <c r="AG146" s="61" t="str">
        <f>MID(Table18911[[#This Row],[CLICK HERE TO GO TO FINAL CONTENT FOR CHECKING / EDITING]],14,FIND(".",Table18911[[#This Row],[CLICK HERE TO GO TO FINAL CONTENT FOR CHECKING / EDITING]])-14)</f>
        <v>Summary Care Record</v>
      </c>
      <c r="AH146" s="61" t="str">
        <f>LEFT(Table18911[[#This Row],[CLICK HERE TO GO TO FINAL CONTENT FOR CHECKING / EDITING]],10)</f>
        <v>IAR0000379</v>
      </c>
      <c r="AI146" s="61" t="str">
        <f>VLOOKUP(Table18911[[#This Row],[Information Asset Reference Number]],ia,1,FALSE)</f>
        <v>IAR0000379</v>
      </c>
      <c r="AJ146" s="61">
        <f>VLOOKUP(Table18911[[#This Row],[Information Asset Reference Number]],ia,7,FALSE)</f>
        <v>40278</v>
      </c>
      <c r="AK146" s="61" t="str">
        <f>VLOOKUP(Table18911[[#This Row],[Information Asset Reference Number]],ia,10,FALSE)</f>
        <v>[C] - Summary Care Futures P0580/07</v>
      </c>
      <c r="AL146" s="61" t="str">
        <f>VLOOKUP(Table18911[[#This Row],[Information Asset Reference Number]],ia,11,FALSE)</f>
        <v>David Corbett</v>
      </c>
      <c r="AN146" s="61" t="b">
        <f>ISERROR(FIND("Direction",Table18911[[#This Row],[Legal basis for the processing]]))</f>
        <v>1</v>
      </c>
      <c r="AO146" s="61" t="b">
        <f>ISERROR(FIND("Act",Table18911[[#This Row],[Legal basis for the processing]]))</f>
        <v>1</v>
      </c>
      <c r="AP146" s="61" t="b">
        <f>ISERROR(FIND("Article",Table18911[[#This Row],[Legal basis for the processing]]))</f>
        <v>1</v>
      </c>
      <c r="AR146"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46"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46"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46"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46"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46"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46"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46"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46" s="61">
        <f>COUNTIF(Table18911[[#This Row],[Right to be informed]:[profiling]],"FALSE")</f>
        <v>4</v>
      </c>
      <c r="BA146"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D146" s="61" t="str">
        <f>Table18911[[#This Row],[Information Asset Title]]</f>
        <v>Summary Care Record</v>
      </c>
      <c r="BE146" s="61" t="s">
        <v>692</v>
      </c>
      <c r="BF146"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Once the data is placed on the SCR from GP records, NHS Digital is Data Controller on behalf of Secretary of State and there is a designated Data Protection Officer. </v>
      </c>
      <c r="BG146" s="59" t="str">
        <f>IF(Table18911[[#This Row],[Purpose for the processing]]="",Table18911[[#This Row],[Purpose for the processing3]],Table18911[[#This Row],[Purpose for the processing]])</f>
        <v xml:space="preserve">SCR supports direct care only – as defined in “Information: To Share Or Not To Share? The Information Governance Review”; (S3, page 35)  Purpose for processing by NHS Digital is to fulfil legal obligation under Direction. </v>
      </c>
      <c r="BH146" s="59" t="str">
        <f>IF(Table18911[[#This Row],[Legal basis for the processing]]="",Table18911[[#This Row],[Legal basis for the processing4]],Table18911[[#This Row],[Legal basis for the processing]])</f>
        <v>Legal obligation: the processing is necessary for NHS D to comply with the law“Processing is necessary for compliance with a legal obligation to which the controller is subject” Article 6(1)(c). Legal obligation by virtue of the Spine 2 Direction. A Direction is a mechanism of instruction to NHS Digital from Department of Health or Social Care and NHS England. 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146" s="61"/>
      <c r="BJ146" s="59" t="str">
        <f>IF(Table18911[[#This Row],[Categories of personal data being processed]]="",Table18911[[#This Row],[Categories of personal data being processed5]],Table18911[[#This Row],[Categories of personal data being processed]])</f>
        <v xml:space="preserve">Data items in the core SCR are described on this web page https://digital.nhs.uk/services/summary-care-records-scr; Data items in the SCR with Additional Information are described on this web page https://digital.nhs.uk/services/summary-care-records-scr/additional-information-in-scr; </v>
      </c>
      <c r="BL146"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There are no transfers to third countries. </v>
      </c>
      <c r="BN146" s="59" t="str">
        <f>IF(Table18911[[#This Row],[Recipients or categories of recipients of the personal data.]]="",Table18911[[#This Row],[Recipients or categories of recipients of the personal data.6]],Table18911[[#This Row],[Recipients or categories of recipients of the personal data.]])</f>
        <v xml:space="preserve">Users of the SCR are, or are overseen by, registered and regulated care professionals. </v>
      </c>
      <c r="BO146"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NHS Records Management Code of Practice for Health and Social Care is applied by GP Practices, NHS Digital and care organisations whose staff access SCR. This Code provides retention schedules for all types of care records and their derivation (S3, page 26 and A3, page 53) Current practice for NHS Digital is to retain records for life +30 years. The SCR service commenced in 2007 (11 years ago) so no data has exceeded this period</v>
      </c>
      <c r="BP146" s="64" t="b">
        <f>Table18911[[#This Row],[Right to be informed]]</f>
        <v>1</v>
      </c>
      <c r="BQ146" s="63" t="b">
        <f>Table18911[[#This Row],[Right of access]]</f>
        <v>1</v>
      </c>
      <c r="BR146" s="63" t="b">
        <f>Table18911[[#This Row],[Right to rectification]]</f>
        <v>1</v>
      </c>
      <c r="BS146" s="63" t="b">
        <f>Table18911[[#This Row],[Right to erasure]]</f>
        <v>0</v>
      </c>
      <c r="BT146" s="63" t="b">
        <f>Table18911[[#This Row],[Right to restrict processing]]</f>
        <v>1</v>
      </c>
      <c r="BU146" s="63" t="b">
        <f>Table18911[[#This Row],[Right to data portability]]</f>
        <v>0</v>
      </c>
      <c r="BV146" s="63" t="b">
        <f>Table18911[[#This Row],[Right to object]]</f>
        <v>0</v>
      </c>
      <c r="BW146" s="59" t="b">
        <f>Table18911[[#This Row],[profiling]]</f>
        <v>0</v>
      </c>
      <c r="BX146"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Patients have a right and mechanism to withdraw from having a SCR record – through GP</v>
      </c>
      <c r="BY146" s="59" t="str">
        <f>IF(Table18911[[#This Row],[The source of the personal data.]]="",Table18911[[#This Row],[The source of the personal data.12]],Table18911[[#This Row],[The source of the personal data.]])</f>
        <v>GP Medical Record</v>
      </c>
      <c r="BZ146"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46" s="63"/>
      <c r="CB146" s="63"/>
      <c r="CC146" s="63"/>
      <c r="CD146" s="63"/>
      <c r="CE146" s="63"/>
      <c r="CF146" s="63"/>
      <c r="CG146" s="63"/>
      <c r="CH146" s="63"/>
      <c r="CI146" s="63"/>
      <c r="CJ146" s="63"/>
      <c r="CK146" s="63"/>
      <c r="CL146" s="63"/>
      <c r="CM146" s="63"/>
      <c r="CN146" s="63"/>
      <c r="CO146" s="63"/>
      <c r="CP146" s="63"/>
      <c r="CQ146" s="63"/>
      <c r="CR146" s="63"/>
      <c r="CS146" s="63"/>
      <c r="CT146" s="63"/>
      <c r="CU146" s="63"/>
      <c r="CV146" s="63"/>
      <c r="CW146" s="63"/>
      <c r="CX146" s="63"/>
      <c r="CY146" s="5"/>
      <c r="CZ146" s="26" t="s">
        <v>2009</v>
      </c>
      <c r="DB146" s="59" t="s">
        <v>691</v>
      </c>
      <c r="DG146" s="59" t="s">
        <v>684</v>
      </c>
    </row>
    <row r="147" spans="1:111" s="59" customFormat="1" ht="375" hidden="1">
      <c r="A147" s="58" t="s">
        <v>2569</v>
      </c>
      <c r="B147" s="58" t="s">
        <v>110</v>
      </c>
      <c r="C147" s="59" t="s">
        <v>2570</v>
      </c>
      <c r="D147" s="59" t="s">
        <v>1734</v>
      </c>
      <c r="E147" s="59" t="s">
        <v>2571</v>
      </c>
      <c r="G147" s="59" t="s">
        <v>2572</v>
      </c>
      <c r="H147" s="59" t="s">
        <v>2573</v>
      </c>
      <c r="I147" s="59" t="s">
        <v>2574</v>
      </c>
      <c r="J147" s="59" t="s">
        <v>2575</v>
      </c>
      <c r="K147" s="59" t="s">
        <v>2576</v>
      </c>
      <c r="L147" s="59" t="s">
        <v>121</v>
      </c>
      <c r="N147" s="59" t="s">
        <v>2577</v>
      </c>
      <c r="O147" s="59" t="s">
        <v>2578</v>
      </c>
      <c r="P147" s="59" t="s">
        <v>111</v>
      </c>
      <c r="Q147" s="59" t="s">
        <v>2570</v>
      </c>
      <c r="R147" s="59" t="s">
        <v>2579</v>
      </c>
      <c r="S147" s="59" t="s">
        <v>2571</v>
      </c>
      <c r="T147" s="59" t="s">
        <v>2580</v>
      </c>
      <c r="U147" s="59" t="s">
        <v>2581</v>
      </c>
      <c r="V147" s="59" t="s">
        <v>2573</v>
      </c>
      <c r="W147" s="59" t="s">
        <v>2574</v>
      </c>
      <c r="X147" s="59" t="s">
        <v>2575</v>
      </c>
      <c r="Y147" s="59" t="s">
        <v>2576</v>
      </c>
      <c r="Z147" s="59" t="s">
        <v>121</v>
      </c>
      <c r="AA147" s="59" t="s">
        <v>2582</v>
      </c>
      <c r="AC147" s="59" t="s">
        <v>2578</v>
      </c>
      <c r="AF147" s="26" t="str">
        <f>VLOOKUP(Table18911[[#This Row],[Information Asset Reference Number16]],livesite,1,FALSE)</f>
        <v>IAR0000382</v>
      </c>
      <c r="AG147" s="61" t="str">
        <f>MID(Table18911[[#This Row],[CLICK HERE TO GO TO FINAL CONTENT FOR CHECKING / EDITING]],14,FIND(".",Table18911[[#This Row],[CLICK HERE TO GO TO FINAL CONTENT FOR CHECKING / EDITING]])-14)</f>
        <v>SM Cherwell 5</v>
      </c>
      <c r="AH147" s="61" t="str">
        <f>LEFT(Table18911[[#This Row],[CLICK HERE TO GO TO FINAL CONTENT FOR CHECKING / EDITING]],10)</f>
        <v>IAR0000382</v>
      </c>
      <c r="AI147" s="61" t="str">
        <f>VLOOKUP(Table18911[[#This Row],[Information Asset Reference Number]],ia,1,FALSE)</f>
        <v>IAR0000382</v>
      </c>
      <c r="AJ147" s="61">
        <f>VLOOKUP(Table18911[[#This Row],[Information Asset Reference Number]],ia,7,FALSE)</f>
        <v>41863</v>
      </c>
      <c r="AK147" s="61" t="str">
        <f>VLOOKUP(Table18911[[#This Row],[Information Asset Reference Number]],ia,10,FALSE)</f>
        <v>Integration P0046/04</v>
      </c>
      <c r="AL147" s="61" t="str">
        <f>VLOOKUP(Table18911[[#This Row],[Information Asset Reference Number]],ia,11,FALSE)</f>
        <v>Craig Johnson ( CRJO1 )</v>
      </c>
      <c r="AN147" s="61" t="b">
        <f>ISERROR(FIND("Direction",Table18911[[#This Row],[Legal basis for the processing]]))</f>
        <v>1</v>
      </c>
      <c r="AO147" s="61" t="b">
        <f>ISERROR(FIND("Act",Table18911[[#This Row],[Legal basis for the processing]]))</f>
        <v>0</v>
      </c>
      <c r="AP147" s="61" t="b">
        <f>ISERROR(FIND("Article",Table18911[[#This Row],[Legal basis for the processing]]))</f>
        <v>1</v>
      </c>
      <c r="AR147"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47"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47"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47"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47"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47"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47"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47"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47" s="61">
        <f>COUNTIF(Table18911[[#This Row],[Right to be informed]:[profiling]],"FALSE")</f>
        <v>5</v>
      </c>
      <c r="BA147"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47" s="61" t="str">
        <f>Table18911[[#This Row],[Information Asset Title]]</f>
        <v>SM Cherwell 5</v>
      </c>
      <c r="BE147" s="61" t="s">
        <v>1307</v>
      </c>
      <c r="BF147"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DigitalCatherine Nicholson – Lead Information Assurance Specialist. </v>
      </c>
      <c r="BG147" s="59" t="str">
        <f>IF(Table18911[[#This Row],[Purpose for the processing]]="",Table18911[[#This Row],[Purpose for the processing3]],Table18911[[#This Row],[Purpose for the processing]])</f>
        <v>Customer (NHS user) details are held to ensure they can log incidents and Service Requests into the Cherwell system efficiently and can be contacted in relation to further information requests and resolutions to their calls. The information also ensures they only have visibility to the calls which are relevant to them based on their place in the organisation hierarchy.Internal users of the system have details in the system to allow Incidents/Problems/Change Requests to be progressed through their lifecycle.</v>
      </c>
      <c r="BH147" s="59" t="str">
        <f>IF(Table18911[[#This Row],[Legal basis for the processing]]="",Table18911[[#This Row],[Legal basis for the processing4]],Table18911[[#This Row],[Legal basis for the processing]])</f>
        <v>RecordingStorageUseAdditional functions (s.270 of Health and Social Care Act 2012)</v>
      </c>
      <c r="BI147" s="61"/>
      <c r="BJ147" s="59" t="str">
        <f>IF(Table18911[[#This Row],[Categories of personal data being processed]]="",Table18911[[#This Row],[Categories of personal data being processed5]],Table18911[[#This Row],[Categories of personal data being processed]])</f>
        <v>Patient information may include demographic information required to support the resolution of service support incidents only.</v>
      </c>
      <c r="BL147"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 transfer to third coutries</v>
      </c>
      <c r="BN147" s="59" t="str">
        <f>IF(Table18911[[#This Row],[Recipients or categories of recipients of the personal data.]]="",Table18911[[#This Row],[Recipients or categories of recipients of the personal data.6]],Table18911[[#This Row],[Recipients or categories of recipients of the personal data.]])</f>
        <v>Customer and user details held include the individuals email address, telephone number and organisation details.</v>
      </c>
      <c r="BO147"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8 years is the retention period for incidents</v>
      </c>
      <c r="BP147" s="64" t="b">
        <f>Table18911[[#This Row],[Right to be informed]]</f>
        <v>1</v>
      </c>
      <c r="BQ147" s="63" t="b">
        <f>Table18911[[#This Row],[Right of access]]</f>
        <v>1</v>
      </c>
      <c r="BR147" s="63" t="b">
        <f>Table18911[[#This Row],[Right to rectification]]</f>
        <v>1</v>
      </c>
      <c r="BS147" s="63" t="b">
        <f>Table18911[[#This Row],[Right to erasure]]</f>
        <v>0</v>
      </c>
      <c r="BT147" s="63" t="b">
        <f>Table18911[[#This Row],[Right to restrict processing]]</f>
        <v>0</v>
      </c>
      <c r="BU147" s="63" t="b">
        <f>Table18911[[#This Row],[Right to data portability]]</f>
        <v>0</v>
      </c>
      <c r="BV147" s="63" t="b">
        <f>Table18911[[#This Row],[Right to object]]</f>
        <v>0</v>
      </c>
      <c r="BW147" s="59" t="b">
        <f>Table18911[[#This Row],[profiling]]</f>
        <v>0</v>
      </c>
      <c r="BX147"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Right to restrict processing – where an individual has objected to the processing and you are considering whether your organisation’s legitimate grounds override those of the individual.Right to object (based on grounds relating to his or her particular situation) – unless you can demonstrate compelling legitimate grounds for the processing, which override the interests, rights and freedoms of the individual; or the processing is for the establishment, exercise or defence of legal claims</v>
      </c>
      <c r="BY147" s="59" t="str">
        <f>IF(Table18911[[#This Row],[The source of the personal data.]]="",Table18911[[#This Row],[The source of the personal data.12]],Table18911[[#This Row],[The source of the personal data.]])</f>
        <v>Any patient data in the application is provided from NHS Healthcare users and support staff. Only the information required to progress requests and resolve incidents is recorded and can only be accessed by the relevant individuals to progress the requests.</v>
      </c>
      <c r="BZ147"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Right not to be subject to a decision based solely on automated processing, including profiling, which produces legal effects concerning him or her or similarly significantly affects him or her (unless processing is necessary for reasons of substantial public interest)</v>
      </c>
      <c r="CA147" s="63"/>
      <c r="CB147" s="63"/>
      <c r="CC147" s="63"/>
      <c r="CD147" s="63"/>
      <c r="CE147" s="63"/>
      <c r="CF147" s="63"/>
      <c r="CG147" s="63"/>
      <c r="CH147" s="63"/>
      <c r="CI147" s="63"/>
      <c r="CJ147" s="63"/>
      <c r="CK147" s="63"/>
      <c r="CL147" s="63"/>
      <c r="CM147" s="63"/>
      <c r="CN147" s="63"/>
      <c r="CO147" s="63"/>
      <c r="CP147" s="63"/>
      <c r="CQ147" s="63"/>
      <c r="CR147" s="63"/>
      <c r="CS147" s="63"/>
      <c r="CT147" s="63"/>
      <c r="CU147" s="63"/>
      <c r="CV147" s="63"/>
      <c r="CW147" s="63"/>
      <c r="CX147" s="63"/>
      <c r="CY147" s="5"/>
      <c r="CZ147" s="26" t="s">
        <v>2009</v>
      </c>
      <c r="DB147" s="59" t="s">
        <v>2583</v>
      </c>
      <c r="DG147" s="59" t="s">
        <v>2580</v>
      </c>
    </row>
    <row r="148" spans="1:111" s="59" customFormat="1" ht="375" hidden="1">
      <c r="A148" s="58" t="s">
        <v>2584</v>
      </c>
      <c r="B148" s="58" t="s">
        <v>110</v>
      </c>
      <c r="C148" s="59" t="s">
        <v>2570</v>
      </c>
      <c r="D148" s="59" t="s">
        <v>1734</v>
      </c>
      <c r="E148" s="59" t="s">
        <v>2571</v>
      </c>
      <c r="G148" s="59" t="s">
        <v>2572</v>
      </c>
      <c r="H148" s="59" t="s">
        <v>2573</v>
      </c>
      <c r="I148" s="59" t="s">
        <v>2574</v>
      </c>
      <c r="J148" s="59" t="s">
        <v>2575</v>
      </c>
      <c r="K148" s="59" t="s">
        <v>2576</v>
      </c>
      <c r="L148" s="59" t="s">
        <v>121</v>
      </c>
      <c r="N148" s="59" t="s">
        <v>2577</v>
      </c>
      <c r="O148" s="59" t="s">
        <v>2578</v>
      </c>
      <c r="P148" s="59" t="s">
        <v>111</v>
      </c>
      <c r="Q148" s="59" t="s">
        <v>2570</v>
      </c>
      <c r="R148" s="59" t="s">
        <v>2579</v>
      </c>
      <c r="S148" s="59" t="s">
        <v>2571</v>
      </c>
      <c r="T148" s="59" t="s">
        <v>2580</v>
      </c>
      <c r="U148" s="59" t="s">
        <v>2581</v>
      </c>
      <c r="V148" s="59" t="s">
        <v>2573</v>
      </c>
      <c r="W148" s="59" t="s">
        <v>2574</v>
      </c>
      <c r="X148" s="59" t="s">
        <v>2575</v>
      </c>
      <c r="Y148" s="59" t="s">
        <v>2576</v>
      </c>
      <c r="Z148" s="59" t="s">
        <v>121</v>
      </c>
      <c r="AA148" s="59" t="s">
        <v>2582</v>
      </c>
      <c r="AC148" s="59" t="s">
        <v>2578</v>
      </c>
      <c r="AF148" s="59" t="str">
        <f>VLOOKUP(Table18911[[#This Row],[Information Asset Reference Number16]],livesite,1,FALSE)</f>
        <v>IAR0000382</v>
      </c>
      <c r="AG148" s="61" t="str">
        <f>MID(Table18911[[#This Row],[CLICK HERE TO GO TO FINAL CONTENT FOR CHECKING / EDITING]],14,FIND(".",Table18911[[#This Row],[CLICK HERE TO GO TO FINAL CONTENT FOR CHECKING / EDITING]])-14)</f>
        <v xml:space="preserve"> Cherwell 5</v>
      </c>
      <c r="AH148" s="61" t="str">
        <f>LEFT(Table18911[[#This Row],[CLICK HERE TO GO TO FINAL CONTENT FOR CHECKING / EDITING]],10)</f>
        <v>IAR0000382</v>
      </c>
      <c r="AI148" s="61" t="str">
        <f>VLOOKUP(Table18911[[#This Row],[Information Asset Reference Number]],ia,1,FALSE)</f>
        <v>IAR0000382</v>
      </c>
      <c r="AJ148" s="61">
        <f>VLOOKUP(Table18911[[#This Row],[Information Asset Reference Number]],ia,7,FALSE)</f>
        <v>41863</v>
      </c>
      <c r="AK148" s="61" t="str">
        <f>VLOOKUP(Table18911[[#This Row],[Information Asset Reference Number]],ia,10,FALSE)</f>
        <v>Integration P0046/04</v>
      </c>
      <c r="AL148" s="61" t="str">
        <f>VLOOKUP(Table18911[[#This Row],[Information Asset Reference Number]],ia,11,FALSE)</f>
        <v>Craig Johnson ( CRJO1 )</v>
      </c>
      <c r="AN148" s="61" t="b">
        <f>ISERROR(FIND("Direction",Table18911[[#This Row],[Legal basis for the processing]]))</f>
        <v>1</v>
      </c>
      <c r="AO148" s="61" t="b">
        <f>ISERROR(FIND("Act",Table18911[[#This Row],[Legal basis for the processing]]))</f>
        <v>0</v>
      </c>
      <c r="AP148" s="61" t="b">
        <f>ISERROR(FIND("Article",Table18911[[#This Row],[Legal basis for the processing]]))</f>
        <v>1</v>
      </c>
      <c r="AR148"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48"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48"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48"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48"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48"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48"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48"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48" s="61">
        <f>COUNTIF(Table18911[[#This Row],[Right to be informed]:[profiling]],"FALSE")</f>
        <v>5</v>
      </c>
      <c r="BA148"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48" s="61" t="str">
        <f>Table18911[[#This Row],[Information Asset Title]]</f>
        <v xml:space="preserve"> Cherwell 5</v>
      </c>
      <c r="BE148" s="61" t="s">
        <v>1307</v>
      </c>
      <c r="BF148"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DigitalCatherine Nicholson – Lead Information Assurance Specialist. </v>
      </c>
      <c r="BG148" s="59" t="str">
        <f>IF(Table18911[[#This Row],[Purpose for the processing]]="",Table18911[[#This Row],[Purpose for the processing3]],Table18911[[#This Row],[Purpose for the processing]])</f>
        <v>Customer (NHS user) details are held to ensure they can log incidents and Service Requests into the Cherwell system efficiently and can be contacted in relation to further information requests and resolutions to their calls. The information also ensures they only have visibility to the calls which are relevant to them based on their place in the organisation hierarchy.Internal users of the system have details in the system to allow Incidents/Problems/Change Requests to be progressed through their lifecycle.</v>
      </c>
      <c r="BH148" s="59" t="str">
        <f>IF(Table18911[[#This Row],[Legal basis for the processing]]="",Table18911[[#This Row],[Legal basis for the processing4]],Table18911[[#This Row],[Legal basis for the processing]])</f>
        <v>RecordingStorageUseAdditional functions (s.270 of Health and Social Care Act 2012)</v>
      </c>
      <c r="BI148" s="61"/>
      <c r="BJ148" s="59" t="str">
        <f>IF(Table18911[[#This Row],[Categories of personal data being processed]]="",Table18911[[#This Row],[Categories of personal data being processed5]],Table18911[[#This Row],[Categories of personal data being processed]])</f>
        <v>Patient information may include demographic information required to support the resolution of service support incidents only.</v>
      </c>
      <c r="BL148"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 transfer to third coutries</v>
      </c>
      <c r="BN148" s="59" t="str">
        <f>IF(Table18911[[#This Row],[Recipients or categories of recipients of the personal data.]]="",Table18911[[#This Row],[Recipients or categories of recipients of the personal data.6]],Table18911[[#This Row],[Recipients or categories of recipients of the personal data.]])</f>
        <v>Customer and user details held include the individuals email address, telephone number and organisation details.</v>
      </c>
      <c r="BO148"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8 years is the retention period for incidents</v>
      </c>
      <c r="BP148" s="64" t="b">
        <f>Table18911[[#This Row],[Right to be informed]]</f>
        <v>1</v>
      </c>
      <c r="BQ148" s="63" t="b">
        <f>Table18911[[#This Row],[Right of access]]</f>
        <v>1</v>
      </c>
      <c r="BR148" s="63" t="b">
        <f>Table18911[[#This Row],[Right to rectification]]</f>
        <v>1</v>
      </c>
      <c r="BS148" s="63" t="b">
        <f>Table18911[[#This Row],[Right to erasure]]</f>
        <v>0</v>
      </c>
      <c r="BT148" s="63" t="b">
        <f>Table18911[[#This Row],[Right to restrict processing]]</f>
        <v>0</v>
      </c>
      <c r="BU148" s="63" t="b">
        <f>Table18911[[#This Row],[Right to data portability]]</f>
        <v>0</v>
      </c>
      <c r="BV148" s="63" t="b">
        <f>Table18911[[#This Row],[Right to object]]</f>
        <v>0</v>
      </c>
      <c r="BW148" s="59" t="b">
        <f>Table18911[[#This Row],[profiling]]</f>
        <v>0</v>
      </c>
      <c r="BX148"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Right to restrict processing – where an individual has objected to the processing and you are considering whether your organisation’s legitimate grounds override those of the individual.Right to object (based on grounds relating to his or her particular situation) – unless you can demonstrate compelling legitimate grounds for the processing, which override the interests, rights and freedoms of the individual; or the processing is for the establishment, exercise or defence of legal claims</v>
      </c>
      <c r="BY148" s="59" t="str">
        <f>IF(Table18911[[#This Row],[The source of the personal data.]]="",Table18911[[#This Row],[The source of the personal data.12]],Table18911[[#This Row],[The source of the personal data.]])</f>
        <v>Any patient data in the application is provided from NHS Healthcare users and support staff. Only the information required to progress requests and resolve incidents is recorded and can only be accessed by the relevant individuals to progress the requests.</v>
      </c>
      <c r="BZ148"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Right not to be subject to a decision based solely on automated processing, including profiling, which produces legal effects concerning him or her or similarly significantly affects him or her (unless processing is necessary for reasons of substantial public interest)</v>
      </c>
      <c r="CA148" s="63"/>
      <c r="CB148" s="63"/>
      <c r="CC148" s="63"/>
      <c r="CD148" s="63"/>
      <c r="CE148" s="63"/>
      <c r="CF148" s="63"/>
      <c r="CG148" s="63"/>
      <c r="CH148" s="63"/>
      <c r="CI148" s="63"/>
      <c r="CJ148" s="63"/>
      <c r="CK148" s="63"/>
      <c r="CL148" s="63"/>
      <c r="CM148" s="63"/>
      <c r="CN148" s="63"/>
      <c r="CO148" s="63"/>
      <c r="CP148" s="63"/>
      <c r="CQ148" s="63"/>
      <c r="CR148" s="63"/>
      <c r="CS148" s="63"/>
      <c r="CT148" s="63"/>
      <c r="CU148" s="63"/>
      <c r="CV148" s="63"/>
      <c r="CW148" s="63"/>
      <c r="CX148" s="63"/>
      <c r="CY148" s="5"/>
      <c r="CZ148" s="26" t="s">
        <v>2009</v>
      </c>
      <c r="DB148" s="59" t="s">
        <v>2585</v>
      </c>
      <c r="DG148" s="59" t="s">
        <v>2580</v>
      </c>
    </row>
    <row r="149" spans="1:111" s="59" customFormat="1" ht="375" hidden="1">
      <c r="A149" s="58" t="s">
        <v>2586</v>
      </c>
      <c r="B149" s="58" t="s">
        <v>110</v>
      </c>
      <c r="C149" s="59" t="s">
        <v>2570</v>
      </c>
      <c r="D149" s="59" t="s">
        <v>1734</v>
      </c>
      <c r="E149" s="59" t="s">
        <v>2571</v>
      </c>
      <c r="G149" s="59" t="s">
        <v>2572</v>
      </c>
      <c r="H149" s="59" t="s">
        <v>2573</v>
      </c>
      <c r="I149" s="59" t="s">
        <v>2574</v>
      </c>
      <c r="J149" s="59" t="s">
        <v>2575</v>
      </c>
      <c r="K149" s="59" t="s">
        <v>2576</v>
      </c>
      <c r="L149" s="59" t="s">
        <v>121</v>
      </c>
      <c r="N149" s="59" t="s">
        <v>2577</v>
      </c>
      <c r="O149" s="59" t="s">
        <v>2578</v>
      </c>
      <c r="P149" s="59" t="s">
        <v>111</v>
      </c>
      <c r="Q149" s="59" t="s">
        <v>2570</v>
      </c>
      <c r="R149" s="59" t="s">
        <v>2587</v>
      </c>
      <c r="S149" s="59" t="s">
        <v>2571</v>
      </c>
      <c r="T149" s="59" t="s">
        <v>2588</v>
      </c>
      <c r="U149" s="59" t="s">
        <v>2581</v>
      </c>
      <c r="V149" s="59" t="s">
        <v>2573</v>
      </c>
      <c r="W149" s="59" t="s">
        <v>2574</v>
      </c>
      <c r="X149" s="59" t="s">
        <v>2575</v>
      </c>
      <c r="Y149" s="59" t="s">
        <v>2576</v>
      </c>
      <c r="Z149" s="59" t="s">
        <v>121</v>
      </c>
      <c r="AA149" s="59" t="s">
        <v>2582</v>
      </c>
      <c r="AC149" s="59" t="s">
        <v>2578</v>
      </c>
      <c r="AF149" s="59" t="str">
        <f>VLOOKUP(Table18911[[#This Row],[Information Asset Reference Number16]],livesite,1,FALSE)</f>
        <v>IAR0000383</v>
      </c>
      <c r="AG149" s="61" t="str">
        <f>MID(Table18911[[#This Row],[CLICK HERE TO GO TO FINAL CONTENT FOR CHECKING / EDITING]],14,FIND(".",Table18911[[#This Row],[CLICK HERE TO GO TO FINAL CONTENT FOR CHECKING / EDITING]])-14)</f>
        <v>SM Cherwell 9</v>
      </c>
      <c r="AH149" s="61" t="str">
        <f>LEFT(Table18911[[#This Row],[CLICK HERE TO GO TO FINAL CONTENT FOR CHECKING / EDITING]],10)</f>
        <v>IAR0000383</v>
      </c>
      <c r="AI149" s="61" t="str">
        <f>VLOOKUP(Table18911[[#This Row],[Information Asset Reference Number]],ia,1,FALSE)</f>
        <v>IAR0000383</v>
      </c>
      <c r="AJ149" s="61">
        <f>VLOOKUP(Table18911[[#This Row],[Information Asset Reference Number]],ia,7,FALSE)</f>
        <v>43133</v>
      </c>
      <c r="AK149" s="61" t="str">
        <f>VLOOKUP(Table18911[[#This Row],[Information Asset Reference Number]],ia,10,FALSE)</f>
        <v>Integration P0046/04</v>
      </c>
      <c r="AL149" s="61" t="str">
        <f>VLOOKUP(Table18911[[#This Row],[Information Asset Reference Number]],ia,11,FALSE)</f>
        <v>Craig Johnson ( CRJO1 )</v>
      </c>
      <c r="AN149" s="61" t="b">
        <f>ISERROR(FIND("Direction",Table18911[[#This Row],[Legal basis for the processing]]))</f>
        <v>1</v>
      </c>
      <c r="AO149" s="61" t="b">
        <f>ISERROR(FIND("Act",Table18911[[#This Row],[Legal basis for the processing]]))</f>
        <v>0</v>
      </c>
      <c r="AP149" s="61" t="b">
        <f>ISERROR(FIND("Article",Table18911[[#This Row],[Legal basis for the processing]]))</f>
        <v>1</v>
      </c>
      <c r="AR149"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49"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49"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49"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49"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49"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49"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49"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49" s="61">
        <f>COUNTIF(Table18911[[#This Row],[Right to be informed]:[profiling]],"FALSE")</f>
        <v>5</v>
      </c>
      <c r="BA149"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49" s="61" t="str">
        <f>Table18911[[#This Row],[Information Asset Title]]</f>
        <v>SM Cherwell 9</v>
      </c>
      <c r="BE149" s="61" t="s">
        <v>1310</v>
      </c>
      <c r="BF149"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DigitalCatherine Nicholson – Lead Information Assurance Specialist. </v>
      </c>
      <c r="BG149" s="59" t="str">
        <f>IF(Table18911[[#This Row],[Purpose for the processing]]="",Table18911[[#This Row],[Purpose for the processing3]],Table18911[[#This Row],[Purpose for the processing]])</f>
        <v>Customer (NHS user) details are held to ensure they can log incidents and Service Requests into the Cherwell system efficiently and can be contacted in relation to further information requests and resolutions to their calls. The information also ensures they only have visibility to the calls which are relevant to them based on their place in the organisation hierarchy.Internal users of the system have details in the system to allow Incidents/Problems/Change Requests to be progressed through their lifecycle.</v>
      </c>
      <c r="BH149" s="59" t="str">
        <f>IF(Table18911[[#This Row],[Legal basis for the processing]]="",Table18911[[#This Row],[Legal basis for the processing4]],Table18911[[#This Row],[Legal basis for the processing]])</f>
        <v>RecordingStorageUseAdditional functions (s.270 of Health and Social Care Act 2012)</v>
      </c>
      <c r="BI149" s="61"/>
      <c r="BJ149" s="59" t="str">
        <f>IF(Table18911[[#This Row],[Categories of personal data being processed]]="",Table18911[[#This Row],[Categories of personal data being processed5]],Table18911[[#This Row],[Categories of personal data being processed]])</f>
        <v>Patient information may include demographic information as stored in the Patient Demographic service where it requires correcting by the National Back Office.</v>
      </c>
      <c r="BL149"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 transfer to third coutries</v>
      </c>
      <c r="BN149" s="59" t="str">
        <f>IF(Table18911[[#This Row],[Recipients or categories of recipients of the personal data.]]="",Table18911[[#This Row],[Recipients or categories of recipients of the personal data.6]],Table18911[[#This Row],[Recipients or categories of recipients of the personal data.]])</f>
        <v>Customer and user details held include the individuals email address, telephone number and organisation details.</v>
      </c>
      <c r="BO149"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8 years is the retention period for incidents</v>
      </c>
      <c r="BP149" s="64" t="b">
        <f>Table18911[[#This Row],[Right to be informed]]</f>
        <v>1</v>
      </c>
      <c r="BQ149" s="63" t="b">
        <f>Table18911[[#This Row],[Right of access]]</f>
        <v>1</v>
      </c>
      <c r="BR149" s="63" t="b">
        <f>Table18911[[#This Row],[Right to rectification]]</f>
        <v>1</v>
      </c>
      <c r="BS149" s="63" t="b">
        <f>Table18911[[#This Row],[Right to erasure]]</f>
        <v>0</v>
      </c>
      <c r="BT149" s="63" t="b">
        <f>Table18911[[#This Row],[Right to restrict processing]]</f>
        <v>0</v>
      </c>
      <c r="BU149" s="63" t="b">
        <f>Table18911[[#This Row],[Right to data portability]]</f>
        <v>0</v>
      </c>
      <c r="BV149" s="63" t="b">
        <f>Table18911[[#This Row],[Right to object]]</f>
        <v>0</v>
      </c>
      <c r="BW149" s="59" t="b">
        <f>Table18911[[#This Row],[profiling]]</f>
        <v>0</v>
      </c>
      <c r="BX149"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Right to restrict processing – where an individual has objected to the processing and you are considering whether your organisation’s legitimate grounds override those of the individual.Right to object (based on grounds relating to his or her particular situation) – unless you can demonstrate compelling legitimate grounds for the processing, which override the interests, rights and freedoms of the individual; or the processing is for the establishment, exercise or defence of legal claims</v>
      </c>
      <c r="BY149" s="59" t="str">
        <f>IF(Table18911[[#This Row],[The source of the personal data.]]="",Table18911[[#This Row],[The source of the personal data.12]],Table18911[[#This Row],[The source of the personal data.]])</f>
        <v>Any patient data in the application is provided from NHS Healthcare users and support staff. Only the information required to progress requests and resolve incidents is recorded and can only be accessed by the relevant individuals to progress the requests.</v>
      </c>
      <c r="BZ149"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Right not to be subject to a decision based solely on automated processing, including profiling, which produces legal effects concerning him or her or similarly significantly affects him or her (unless processing is necessary for reasons of substantial public interest)</v>
      </c>
      <c r="CA149" s="63"/>
      <c r="CB149" s="63"/>
      <c r="CC149" s="63"/>
      <c r="CD149" s="63"/>
      <c r="CE149" s="63"/>
      <c r="CF149" s="63"/>
      <c r="CG149" s="63"/>
      <c r="CH149" s="63"/>
      <c r="CI149" s="63"/>
      <c r="CJ149" s="63"/>
      <c r="CK149" s="63"/>
      <c r="CL149" s="63"/>
      <c r="CM149" s="63"/>
      <c r="CN149" s="63"/>
      <c r="CO149" s="63"/>
      <c r="CP149" s="63"/>
      <c r="CQ149" s="63"/>
      <c r="CR149" s="63"/>
      <c r="CS149" s="63"/>
      <c r="CT149" s="63"/>
      <c r="CU149" s="63"/>
      <c r="CV149" s="63"/>
      <c r="CW149" s="63"/>
      <c r="CX149" s="63"/>
      <c r="CY149" s="5"/>
      <c r="CZ149" s="26" t="s">
        <v>2009</v>
      </c>
      <c r="DB149" s="59" t="s">
        <v>2589</v>
      </c>
      <c r="DG149" s="59" t="s">
        <v>2588</v>
      </c>
    </row>
    <row r="150" spans="1:111" s="59" customFormat="1" ht="375" hidden="1">
      <c r="A150" s="58" t="s">
        <v>2590</v>
      </c>
      <c r="B150" s="58" t="s">
        <v>110</v>
      </c>
      <c r="C150" s="59" t="s">
        <v>2570</v>
      </c>
      <c r="D150" s="59" t="s">
        <v>1734</v>
      </c>
      <c r="E150" s="59" t="s">
        <v>2571</v>
      </c>
      <c r="G150" s="59" t="s">
        <v>2572</v>
      </c>
      <c r="H150" s="59" t="s">
        <v>2573</v>
      </c>
      <c r="I150" s="59" t="s">
        <v>2574</v>
      </c>
      <c r="J150" s="59" t="s">
        <v>2575</v>
      </c>
      <c r="K150" s="59" t="s">
        <v>2576</v>
      </c>
      <c r="L150" s="59" t="s">
        <v>121</v>
      </c>
      <c r="N150" s="59" t="s">
        <v>2577</v>
      </c>
      <c r="O150" s="59" t="s">
        <v>2578</v>
      </c>
      <c r="P150" s="59" t="s">
        <v>111</v>
      </c>
      <c r="Q150" s="59" t="s">
        <v>2570</v>
      </c>
      <c r="R150" s="59" t="s">
        <v>2587</v>
      </c>
      <c r="S150" s="59" t="s">
        <v>2571</v>
      </c>
      <c r="T150" s="59" t="s">
        <v>2588</v>
      </c>
      <c r="U150" s="59" t="s">
        <v>2581</v>
      </c>
      <c r="V150" s="59" t="s">
        <v>2573</v>
      </c>
      <c r="W150" s="59" t="s">
        <v>2574</v>
      </c>
      <c r="X150" s="59" t="s">
        <v>2575</v>
      </c>
      <c r="Y150" s="59" t="s">
        <v>2576</v>
      </c>
      <c r="Z150" s="59" t="s">
        <v>121</v>
      </c>
      <c r="AA150" s="59" t="s">
        <v>2582</v>
      </c>
      <c r="AC150" s="59" t="s">
        <v>2578</v>
      </c>
      <c r="AF150" s="59" t="str">
        <f>VLOOKUP(Table18911[[#This Row],[Information Asset Reference Number16]],livesite,1,FALSE)</f>
        <v>IAR0000383</v>
      </c>
      <c r="AG150" s="61" t="str">
        <f>MID(Table18911[[#This Row],[CLICK HERE TO GO TO FINAL CONTENT FOR CHECKING / EDITING]],14,FIND(".",Table18911[[#This Row],[CLICK HERE TO GO TO FINAL CONTENT FOR CHECKING / EDITING]])-14)</f>
        <v xml:space="preserve"> Cherwell 9</v>
      </c>
      <c r="AH150" s="61" t="str">
        <f>LEFT(Table18911[[#This Row],[CLICK HERE TO GO TO FINAL CONTENT FOR CHECKING / EDITING]],10)</f>
        <v>IAR0000383</v>
      </c>
      <c r="AI150" s="61" t="str">
        <f>VLOOKUP(Table18911[[#This Row],[Information Asset Reference Number]],ia,1,FALSE)</f>
        <v>IAR0000383</v>
      </c>
      <c r="AJ150" s="61">
        <f>VLOOKUP(Table18911[[#This Row],[Information Asset Reference Number]],ia,7,FALSE)</f>
        <v>43133</v>
      </c>
      <c r="AK150" s="61" t="str">
        <f>VLOOKUP(Table18911[[#This Row],[Information Asset Reference Number]],ia,10,FALSE)</f>
        <v>Integration P0046/04</v>
      </c>
      <c r="AL150" s="61" t="str">
        <f>VLOOKUP(Table18911[[#This Row],[Information Asset Reference Number]],ia,11,FALSE)</f>
        <v>Craig Johnson ( CRJO1 )</v>
      </c>
      <c r="AN150" s="61" t="b">
        <f>ISERROR(FIND("Direction",Table18911[[#This Row],[Legal basis for the processing]]))</f>
        <v>1</v>
      </c>
      <c r="AO150" s="61" t="b">
        <f>ISERROR(FIND("Act",Table18911[[#This Row],[Legal basis for the processing]]))</f>
        <v>0</v>
      </c>
      <c r="AP150" s="61" t="b">
        <f>ISERROR(FIND("Article",Table18911[[#This Row],[Legal basis for the processing]]))</f>
        <v>1</v>
      </c>
      <c r="AR150"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50"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50"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50"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50"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50"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50"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50"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50" s="61">
        <f>COUNTIF(Table18911[[#This Row],[Right to be informed]:[profiling]],"FALSE")</f>
        <v>5</v>
      </c>
      <c r="BA150"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50" s="61" t="str">
        <f>Table18911[[#This Row],[Information Asset Title]]</f>
        <v xml:space="preserve"> Cherwell 9</v>
      </c>
      <c r="BE150" s="61" t="s">
        <v>1310</v>
      </c>
      <c r="BF150"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DigitalCatherine Nicholson – Lead Information Assurance Specialist. </v>
      </c>
      <c r="BG150" s="59" t="str">
        <f>IF(Table18911[[#This Row],[Purpose for the processing]]="",Table18911[[#This Row],[Purpose for the processing3]],Table18911[[#This Row],[Purpose for the processing]])</f>
        <v>Customer (NHS user) details are held to ensure they can log incidents and Service Requests into the Cherwell system efficiently and can be contacted in relation to further information requests and resolutions to their calls. The information also ensures they only have visibility to the calls which are relevant to them based on their place in the organisation hierarchy.Internal users of the system have details in the system to allow Incidents/Problems/Change Requests to be progressed through their lifecycle.</v>
      </c>
      <c r="BH150" s="59" t="str">
        <f>IF(Table18911[[#This Row],[Legal basis for the processing]]="",Table18911[[#This Row],[Legal basis for the processing4]],Table18911[[#This Row],[Legal basis for the processing]])</f>
        <v>RecordingStorageUseAdditional functions (s.270 of Health and Social Care Act 2012)</v>
      </c>
      <c r="BI150" s="61"/>
      <c r="BJ150" s="59" t="str">
        <f>IF(Table18911[[#This Row],[Categories of personal data being processed]]="",Table18911[[#This Row],[Categories of personal data being processed5]],Table18911[[#This Row],[Categories of personal data being processed]])</f>
        <v>Patient information may include demographic information as stored in the Patient Demographic service where it requires correcting by the National Back Office.</v>
      </c>
      <c r="BL150"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 transfer to third coutries</v>
      </c>
      <c r="BN150" s="59" t="str">
        <f>IF(Table18911[[#This Row],[Recipients or categories of recipients of the personal data.]]="",Table18911[[#This Row],[Recipients or categories of recipients of the personal data.6]],Table18911[[#This Row],[Recipients or categories of recipients of the personal data.]])</f>
        <v>Customer and user details held include the individuals email address, telephone number and organisation details.</v>
      </c>
      <c r="BO150"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8 years is the retention period for incidents</v>
      </c>
      <c r="BP150" s="64" t="b">
        <f>Table18911[[#This Row],[Right to be informed]]</f>
        <v>1</v>
      </c>
      <c r="BQ150" s="63" t="b">
        <f>Table18911[[#This Row],[Right of access]]</f>
        <v>1</v>
      </c>
      <c r="BR150" s="63" t="b">
        <f>Table18911[[#This Row],[Right to rectification]]</f>
        <v>1</v>
      </c>
      <c r="BS150" s="63" t="b">
        <f>Table18911[[#This Row],[Right to erasure]]</f>
        <v>0</v>
      </c>
      <c r="BT150" s="63" t="b">
        <f>Table18911[[#This Row],[Right to restrict processing]]</f>
        <v>0</v>
      </c>
      <c r="BU150" s="63" t="b">
        <f>Table18911[[#This Row],[Right to data portability]]</f>
        <v>0</v>
      </c>
      <c r="BV150" s="63" t="b">
        <f>Table18911[[#This Row],[Right to object]]</f>
        <v>0</v>
      </c>
      <c r="BW150" s="59" t="b">
        <f>Table18911[[#This Row],[profiling]]</f>
        <v>0</v>
      </c>
      <c r="BX150"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Right to restrict processing – where an individual has objected to the processing and you are considering whether your organisation’s legitimate grounds override those of the individual.Right to object (based on grounds relating to his or her particular situation) – unless you can demonstrate compelling legitimate grounds for the processing, which override the interests, rights and freedoms of the individual; or the processing is for the establishment, exercise or defence of legal claims</v>
      </c>
      <c r="BY150" s="59" t="str">
        <f>IF(Table18911[[#This Row],[The source of the personal data.]]="",Table18911[[#This Row],[The source of the personal data.12]],Table18911[[#This Row],[The source of the personal data.]])</f>
        <v>Any patient data in the application is provided from NHS Healthcare users and support staff. Only the information required to progress requests and resolve incidents is recorded and can only be accessed by the relevant individuals to progress the requests.</v>
      </c>
      <c r="BZ150"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Right not to be subject to a decision based solely on automated processing, including profiling, which produces legal effects concerning him or her or similarly significantly affects him or her (unless processing is necessary for reasons of substantial public interest)</v>
      </c>
      <c r="CA150" s="63"/>
      <c r="CB150" s="63"/>
      <c r="CC150" s="63"/>
      <c r="CD150" s="63"/>
      <c r="CE150" s="63"/>
      <c r="CF150" s="63"/>
      <c r="CG150" s="63"/>
      <c r="CH150" s="63"/>
      <c r="CI150" s="63"/>
      <c r="CJ150" s="63"/>
      <c r="CK150" s="63"/>
      <c r="CL150" s="63"/>
      <c r="CM150" s="63"/>
      <c r="CN150" s="63"/>
      <c r="CO150" s="63"/>
      <c r="CP150" s="63"/>
      <c r="CQ150" s="63"/>
      <c r="CR150" s="63"/>
      <c r="CS150" s="63"/>
      <c r="CT150" s="63"/>
      <c r="CU150" s="63"/>
      <c r="CV150" s="63"/>
      <c r="CW150" s="63"/>
      <c r="CX150" s="63"/>
      <c r="CY150" s="5"/>
      <c r="CZ150" s="26" t="s">
        <v>2009</v>
      </c>
      <c r="DB150" s="59" t="s">
        <v>2591</v>
      </c>
      <c r="DG150" s="59" t="s">
        <v>2588</v>
      </c>
    </row>
    <row r="151" spans="1:111" s="59" customFormat="1" ht="210" hidden="1">
      <c r="A151" s="69" t="s">
        <v>2592</v>
      </c>
      <c r="B151" s="58" t="s">
        <v>110</v>
      </c>
      <c r="C151" s="59" t="s">
        <v>2570</v>
      </c>
      <c r="D151" s="59" t="s">
        <v>1737</v>
      </c>
      <c r="E151" s="59" t="s">
        <v>2571</v>
      </c>
      <c r="G151" s="59" t="s">
        <v>2593</v>
      </c>
      <c r="H151" s="59" t="s">
        <v>2573</v>
      </c>
      <c r="I151" s="59" t="s">
        <v>2574</v>
      </c>
      <c r="J151" s="59" t="s">
        <v>2575</v>
      </c>
      <c r="K151" s="59" t="s">
        <v>2576</v>
      </c>
      <c r="L151" s="59" t="s">
        <v>121</v>
      </c>
      <c r="N151" s="59" t="s">
        <v>2594</v>
      </c>
      <c r="O151" s="59" t="s">
        <v>2578</v>
      </c>
      <c r="P151" s="59" t="s">
        <v>111</v>
      </c>
      <c r="Q151" s="59" t="s">
        <v>2570</v>
      </c>
      <c r="R151" s="59" t="s">
        <v>2595</v>
      </c>
      <c r="S151" s="59" t="s">
        <v>2571</v>
      </c>
      <c r="T151" s="59" t="s">
        <v>2596</v>
      </c>
      <c r="U151" s="59" t="s">
        <v>2597</v>
      </c>
      <c r="V151" s="59" t="s">
        <v>2573</v>
      </c>
      <c r="W151" s="59" t="s">
        <v>2574</v>
      </c>
      <c r="X151" s="59" t="s">
        <v>2575</v>
      </c>
      <c r="Y151" s="59" t="s">
        <v>2576</v>
      </c>
      <c r="Z151" s="59" t="s">
        <v>121</v>
      </c>
      <c r="AA151" s="59" t="s">
        <v>2598</v>
      </c>
      <c r="AC151" s="59" t="s">
        <v>2578</v>
      </c>
      <c r="AF151" s="26" t="str">
        <f>VLOOKUP(Table18911[[#This Row],[Information Asset Reference Number16]],livesite,1,FALSE)</f>
        <v>IAR0000384</v>
      </c>
      <c r="AG151" s="61" t="str">
        <f>MID(Table18911[[#This Row],[CLICK HERE TO GO TO FINAL CONTENT FOR CHECKING / EDITING]],14,FIND(".",Table18911[[#This Row],[CLICK HERE TO GO TO FINAL CONTENT FOR CHECKING / EDITING]])-14)</f>
        <v>Service Bridge Communications Tool</v>
      </c>
      <c r="AH151" s="61" t="str">
        <f>LEFT(Table18911[[#This Row],[CLICK HERE TO GO TO FINAL CONTENT FOR CHECKING / EDITING]],10)</f>
        <v>IAR0000384</v>
      </c>
      <c r="AI151" s="61" t="str">
        <f>VLOOKUP(Table18911[[#This Row],[Information Asset Reference Number]],ia,1,FALSE)</f>
        <v>IAR0000384</v>
      </c>
      <c r="AJ151" s="61">
        <f>VLOOKUP(Table18911[[#This Row],[Information Asset Reference Number]],ia,7,FALSE)</f>
        <v>40330</v>
      </c>
      <c r="AK151" s="61" t="str">
        <f>VLOOKUP(Table18911[[#This Row],[Information Asset Reference Number]],ia,10,FALSE)</f>
        <v>Integration P0046/04</v>
      </c>
      <c r="AL151" s="61" t="str">
        <f>VLOOKUP(Table18911[[#This Row],[Information Asset Reference Number]],ia,11,FALSE)</f>
        <v>Craig Johnson ( CRJO1 )</v>
      </c>
      <c r="AN151" s="61" t="b">
        <f>ISERROR(FIND("Direction",Table18911[[#This Row],[Legal basis for the processing]]))</f>
        <v>1</v>
      </c>
      <c r="AO151" s="61" t="b">
        <f>ISERROR(FIND("Act",Table18911[[#This Row],[Legal basis for the processing]]))</f>
        <v>0</v>
      </c>
      <c r="AP151" s="61" t="b">
        <f>ISERROR(FIND("Article",Table18911[[#This Row],[Legal basis for the processing]]))</f>
        <v>1</v>
      </c>
      <c r="AR151"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51"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51"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51"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51"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51"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51"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51"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51" s="61">
        <f>COUNTIF(Table18911[[#This Row],[Right to be informed]:[profiling]],"FALSE")</f>
        <v>5</v>
      </c>
      <c r="BA151"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51" s="61" t="str">
        <f>Table18911[[#This Row],[Information Asset Title]]</f>
        <v>Service Bridge Communications Tool</v>
      </c>
      <c r="BE151" s="61" t="s">
        <v>1312</v>
      </c>
      <c r="BF151"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DigitalCatherine Nicholson – Lead Information Assurance Specialist. </v>
      </c>
      <c r="BG151" s="59" t="str">
        <f>IF(Table18911[[#This Row],[Purpose for the processing]]="",Table18911[[#This Row],[Purpose for the processing3]],Table18911[[#This Row],[Purpose for the processing]])</f>
        <v>Individual NHS User, Internal NHS staff and Supplier names and telephone numbers stored for the purpose of sending out communications relating to High Severity Service Incidents and Transition Communication.</v>
      </c>
      <c r="BH151" s="59" t="str">
        <f>IF(Table18911[[#This Row],[Legal basis for the processing]]="",Table18911[[#This Row],[Legal basis for the processing4]],Table18911[[#This Row],[Legal basis for the processing]])</f>
        <v>RecordingStorageUseAdditional functions (s.270 of Health and Social Care Act 2012)</v>
      </c>
      <c r="BI151" s="61"/>
      <c r="BJ151" s="59" t="str">
        <f>IF(Table18911[[#This Row],[Categories of personal data being processed]]="",Table18911[[#This Row],[Categories of personal data being processed5]],Table18911[[#This Row],[Categories of personal data being processed]])</f>
        <v>Telephone – Email – Name and Organisation.</v>
      </c>
      <c r="BL151"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 transfer to third coutries</v>
      </c>
      <c r="BN151" s="59" t="str">
        <f>IF(Table18911[[#This Row],[Recipients or categories of recipients of the personal data.]]="",Table18911[[#This Row],[Recipients or categories of recipients of the personal data.6]],Table18911[[#This Row],[Recipients or categories of recipients of the personal data.]])</f>
        <v>Self subscribed NHS users, suppliers and NHS Digital staff.</v>
      </c>
      <c r="BO151"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8 years is the retention period for incidents</v>
      </c>
      <c r="BP151" s="64" t="b">
        <f>Table18911[[#This Row],[Right to be informed]]</f>
        <v>1</v>
      </c>
      <c r="BQ151" s="63" t="b">
        <f>Table18911[[#This Row],[Right of access]]</f>
        <v>1</v>
      </c>
      <c r="BR151" s="63" t="b">
        <f>Table18911[[#This Row],[Right to rectification]]</f>
        <v>1</v>
      </c>
      <c r="BS151" s="63" t="b">
        <f>Table18911[[#This Row],[Right to erasure]]</f>
        <v>0</v>
      </c>
      <c r="BT151" s="63" t="b">
        <f>Table18911[[#This Row],[Right to restrict processing]]</f>
        <v>0</v>
      </c>
      <c r="BU151" s="63" t="b">
        <f>Table18911[[#This Row],[Right to data portability]]</f>
        <v>0</v>
      </c>
      <c r="BV151" s="63" t="b">
        <f>Table18911[[#This Row],[Right to object]]</f>
        <v>0</v>
      </c>
      <c r="BW151" s="59" t="b">
        <f>Table18911[[#This Row],[profiling]]</f>
        <v>0</v>
      </c>
      <c r="BX151"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Right to restrict processing – where an individual has objected to the processing and you are considering whether your organisation’s legitimate grounds override those of the individual.Right to object (based on grounds relating to his or her particular situation) – unless you can demonstrate compelling legitimate grounds for the processing, which override the interests, rights and freedoms of the individual; or the processing is for the establishment, exercise or defence of legal claims</v>
      </c>
      <c r="BY151" s="59" t="str">
        <f>IF(Table18911[[#This Row],[The source of the personal data.]]="",Table18911[[#This Row],[The source of the personal data.12]],Table18911[[#This Row],[The source of the personal data.]])</f>
        <v>Colleagues of the staff to receive communications.</v>
      </c>
      <c r="BZ151"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Right not to be subject to a decision based solely on automated processing, including profiling, which produces legal effects concerning him or her or similarly significantly affects him or her (unless processing is necessary for reasons of substantial public interest)</v>
      </c>
      <c r="CA151" s="63"/>
      <c r="CB151" s="63"/>
      <c r="CC151" s="63"/>
      <c r="CD151" s="63"/>
      <c r="CE151" s="63"/>
      <c r="CF151" s="63"/>
      <c r="CG151" s="63"/>
      <c r="CH151" s="63"/>
      <c r="CI151" s="63"/>
      <c r="CJ151" s="63"/>
      <c r="CK151" s="63"/>
      <c r="CL151" s="63"/>
      <c r="CM151" s="63"/>
      <c r="CN151" s="63"/>
      <c r="CO151" s="63"/>
      <c r="CP151" s="63"/>
      <c r="CQ151" s="63"/>
      <c r="CR151" s="63"/>
      <c r="CS151" s="63"/>
      <c r="CT151" s="63"/>
      <c r="CU151" s="63"/>
      <c r="CV151" s="63"/>
      <c r="CW151" s="63"/>
      <c r="CX151" s="63"/>
      <c r="CY151" s="5"/>
      <c r="CZ151" s="26" t="s">
        <v>2009</v>
      </c>
      <c r="DB151" s="59" t="s">
        <v>1311</v>
      </c>
      <c r="DG151" s="59" t="s">
        <v>2596</v>
      </c>
    </row>
    <row r="152" spans="1:111" s="59" customFormat="1" ht="210" hidden="1">
      <c r="A152" s="69" t="s">
        <v>2599</v>
      </c>
      <c r="B152" s="58" t="s">
        <v>110</v>
      </c>
      <c r="C152" s="59" t="s">
        <v>2570</v>
      </c>
      <c r="D152" s="59" t="s">
        <v>1737</v>
      </c>
      <c r="E152" s="59" t="s">
        <v>2571</v>
      </c>
      <c r="G152" s="59" t="s">
        <v>2593</v>
      </c>
      <c r="H152" s="59" t="s">
        <v>2573</v>
      </c>
      <c r="I152" s="59" t="s">
        <v>2574</v>
      </c>
      <c r="J152" s="59" t="s">
        <v>2575</v>
      </c>
      <c r="K152" s="59" t="s">
        <v>2576</v>
      </c>
      <c r="L152" s="59" t="s">
        <v>121</v>
      </c>
      <c r="N152" s="59" t="s">
        <v>2594</v>
      </c>
      <c r="O152" s="59" t="s">
        <v>2578</v>
      </c>
      <c r="P152" s="59" t="s">
        <v>111</v>
      </c>
      <c r="Q152" s="59" t="s">
        <v>2570</v>
      </c>
      <c r="R152" s="59" t="s">
        <v>2595</v>
      </c>
      <c r="S152" s="59" t="s">
        <v>2571</v>
      </c>
      <c r="T152" s="59" t="s">
        <v>2596</v>
      </c>
      <c r="U152" s="59" t="s">
        <v>2597</v>
      </c>
      <c r="V152" s="59" t="s">
        <v>2573</v>
      </c>
      <c r="W152" s="59" t="s">
        <v>2574</v>
      </c>
      <c r="X152" s="59" t="s">
        <v>2575</v>
      </c>
      <c r="Y152" s="59" t="s">
        <v>2576</v>
      </c>
      <c r="Z152" s="59" t="s">
        <v>121</v>
      </c>
      <c r="AA152" s="59" t="s">
        <v>2598</v>
      </c>
      <c r="AC152" s="59" t="s">
        <v>2578</v>
      </c>
      <c r="AF152" s="26" t="str">
        <f>VLOOKUP(Table18911[[#This Row],[Information Asset Reference Number16]],livesite,1,FALSE)</f>
        <v>IAR0000384</v>
      </c>
      <c r="AG152" s="61" t="str">
        <f>MID(Table18911[[#This Row],[CLICK HERE TO GO TO FINAL CONTENT FOR CHECKING / EDITING]],14,FIND(".",Table18911[[#This Row],[CLICK HERE TO GO TO FINAL CONTENT FOR CHECKING / EDITING]])-14)</f>
        <v xml:space="preserve">rvice Bridge Communications Tool </v>
      </c>
      <c r="AH152" s="61" t="str">
        <f>LEFT(Table18911[[#This Row],[CLICK HERE TO GO TO FINAL CONTENT FOR CHECKING / EDITING]],10)</f>
        <v>IAR0000384</v>
      </c>
      <c r="AI152" s="61" t="str">
        <f>VLOOKUP(Table18911[[#This Row],[Information Asset Reference Number]],ia,1,FALSE)</f>
        <v>IAR0000384</v>
      </c>
      <c r="AJ152" s="61">
        <f>VLOOKUP(Table18911[[#This Row],[Information Asset Reference Number]],ia,7,FALSE)</f>
        <v>40330</v>
      </c>
      <c r="AK152" s="61" t="str">
        <f>VLOOKUP(Table18911[[#This Row],[Information Asset Reference Number]],ia,10,FALSE)</f>
        <v>Integration P0046/04</v>
      </c>
      <c r="AL152" s="61" t="str">
        <f>VLOOKUP(Table18911[[#This Row],[Information Asset Reference Number]],ia,11,FALSE)</f>
        <v>Craig Johnson ( CRJO1 )</v>
      </c>
      <c r="AN152" s="61" t="b">
        <f>ISERROR(FIND("Direction",Table18911[[#This Row],[Legal basis for the processing]]))</f>
        <v>1</v>
      </c>
      <c r="AO152" s="61" t="b">
        <f>ISERROR(FIND("Act",Table18911[[#This Row],[Legal basis for the processing]]))</f>
        <v>0</v>
      </c>
      <c r="AP152" s="61" t="b">
        <f>ISERROR(FIND("Article",Table18911[[#This Row],[Legal basis for the processing]]))</f>
        <v>1</v>
      </c>
      <c r="AR152"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52"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52"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52"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52"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52"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52"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52"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52" s="61">
        <f>COUNTIF(Table18911[[#This Row],[Right to be informed]:[profiling]],"FALSE")</f>
        <v>5</v>
      </c>
      <c r="BA152"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52" s="61" t="str">
        <f>Table18911[[#This Row],[Information Asset Title]]</f>
        <v xml:space="preserve">rvice Bridge Communications Tool </v>
      </c>
      <c r="BE152" s="61" t="s">
        <v>1312</v>
      </c>
      <c r="BF152"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DigitalCatherine Nicholson – Lead Information Assurance Specialist. </v>
      </c>
      <c r="BG152" s="59" t="str">
        <f>IF(Table18911[[#This Row],[Purpose for the processing]]="",Table18911[[#This Row],[Purpose for the processing3]],Table18911[[#This Row],[Purpose for the processing]])</f>
        <v>Individual NHS User, Internal NHS staff and Supplier names and telephone numbers stored for the purpose of sending out communications relating to High Severity Service Incidents and Transition Communication.</v>
      </c>
      <c r="BH152" s="59" t="str">
        <f>IF(Table18911[[#This Row],[Legal basis for the processing]]="",Table18911[[#This Row],[Legal basis for the processing4]],Table18911[[#This Row],[Legal basis for the processing]])</f>
        <v>RecordingStorageUseAdditional functions (s.270 of Health and Social Care Act 2012)</v>
      </c>
      <c r="BI152" s="61"/>
      <c r="BJ152" s="59" t="str">
        <f>IF(Table18911[[#This Row],[Categories of personal data being processed]]="",Table18911[[#This Row],[Categories of personal data being processed5]],Table18911[[#This Row],[Categories of personal data being processed]])</f>
        <v>Telephone – Email – Name and Organisation.</v>
      </c>
      <c r="BL152"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 transfer to third coutries</v>
      </c>
      <c r="BN152" s="59" t="str">
        <f>IF(Table18911[[#This Row],[Recipients or categories of recipients of the personal data.]]="",Table18911[[#This Row],[Recipients or categories of recipients of the personal data.6]],Table18911[[#This Row],[Recipients or categories of recipients of the personal data.]])</f>
        <v>Self subscribed NHS users, suppliers and NHS Digital staff.</v>
      </c>
      <c r="BO152"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8 years is the retention period for incidents</v>
      </c>
      <c r="BP152" s="64" t="b">
        <f>Table18911[[#This Row],[Right to be informed]]</f>
        <v>1</v>
      </c>
      <c r="BQ152" s="63" t="b">
        <f>Table18911[[#This Row],[Right of access]]</f>
        <v>1</v>
      </c>
      <c r="BR152" s="63" t="b">
        <f>Table18911[[#This Row],[Right to rectification]]</f>
        <v>1</v>
      </c>
      <c r="BS152" s="63" t="b">
        <f>Table18911[[#This Row],[Right to erasure]]</f>
        <v>0</v>
      </c>
      <c r="BT152" s="63" t="b">
        <f>Table18911[[#This Row],[Right to restrict processing]]</f>
        <v>0</v>
      </c>
      <c r="BU152" s="63" t="b">
        <f>Table18911[[#This Row],[Right to data portability]]</f>
        <v>0</v>
      </c>
      <c r="BV152" s="63" t="b">
        <f>Table18911[[#This Row],[Right to object]]</f>
        <v>0</v>
      </c>
      <c r="BW152" s="59" t="b">
        <f>Table18911[[#This Row],[profiling]]</f>
        <v>0</v>
      </c>
      <c r="BX152"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Right to restrict processing – where an individual has objected to the processing and you are considering whether your organisation’s legitimate grounds override those of the individual.Right to object (based on grounds relating to his or her particular situation) – unless you can demonstrate compelling legitimate grounds for the processing, which override the interests, rights and freedoms of the individual; or the processing is for the establishment, exercise or defence of legal claims</v>
      </c>
      <c r="BY152" s="59" t="str">
        <f>IF(Table18911[[#This Row],[The source of the personal data.]]="",Table18911[[#This Row],[The source of the personal data.12]],Table18911[[#This Row],[The source of the personal data.]])</f>
        <v>Colleagues of the staff to receive communications.</v>
      </c>
      <c r="BZ152"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Right not to be subject to a decision based solely on automated processing, including profiling, which produces legal effects concerning him or her or similarly significantly affects him or her (unless processing is necessary for reasons of substantial public interest)</v>
      </c>
      <c r="CA152" s="63"/>
      <c r="CB152" s="63"/>
      <c r="CC152" s="63"/>
      <c r="CD152" s="63"/>
      <c r="CE152" s="63"/>
      <c r="CF152" s="63"/>
      <c r="CG152" s="63"/>
      <c r="CH152" s="63"/>
      <c r="CI152" s="63"/>
      <c r="CJ152" s="63"/>
      <c r="CK152" s="63"/>
      <c r="CL152" s="63"/>
      <c r="CM152" s="63"/>
      <c r="CN152" s="63"/>
      <c r="CO152" s="63"/>
      <c r="CP152" s="63"/>
      <c r="CQ152" s="63"/>
      <c r="CR152" s="63"/>
      <c r="CS152" s="63"/>
      <c r="CT152" s="63"/>
      <c r="CU152" s="63"/>
      <c r="CV152" s="63"/>
      <c r="CW152" s="63"/>
      <c r="CX152" s="63"/>
      <c r="CY152" s="5"/>
      <c r="CZ152" s="26" t="s">
        <v>2009</v>
      </c>
      <c r="DB152" s="59" t="s">
        <v>2600</v>
      </c>
      <c r="DG152" s="59" t="s">
        <v>2596</v>
      </c>
    </row>
    <row r="153" spans="1:111" s="59" customFormat="1" ht="270" hidden="1">
      <c r="A153" s="58" t="s">
        <v>703</v>
      </c>
      <c r="B153" s="58" t="s">
        <v>110</v>
      </c>
      <c r="C153" s="59" t="s">
        <v>704</v>
      </c>
      <c r="D153" s="59" t="s">
        <v>705</v>
      </c>
      <c r="E153" s="59" t="s">
        <v>706</v>
      </c>
      <c r="G153" s="59" t="s">
        <v>707</v>
      </c>
      <c r="H153" s="59" t="s">
        <v>708</v>
      </c>
      <c r="I153" s="59" t="s">
        <v>709</v>
      </c>
      <c r="J153" s="59" t="s">
        <v>710</v>
      </c>
      <c r="K153" s="59" t="s">
        <v>711</v>
      </c>
      <c r="L153" s="59" t="s">
        <v>712</v>
      </c>
      <c r="N153" s="59" t="s">
        <v>254</v>
      </c>
      <c r="O153" s="59" t="s">
        <v>713</v>
      </c>
      <c r="P153" s="59" t="s">
        <v>111</v>
      </c>
      <c r="AA153" s="59" t="s">
        <v>714</v>
      </c>
      <c r="AC153" s="59" t="s">
        <v>715</v>
      </c>
      <c r="AF153" s="59" t="str">
        <f>VLOOKUP(Table18911[[#This Row],[Information Asset Reference Number16]],livesite,1,FALSE)</f>
        <v>IAR0000386</v>
      </c>
      <c r="AG153" s="61" t="str">
        <f>MID(Table18911[[#This Row],[CLICK HERE TO GO TO FINAL CONTENT FOR CHECKING / EDITING]],14,FIND(".",Table18911[[#This Row],[CLICK HERE TO GO TO FINAL CONTENT FOR CHECKING / EDITING]])-14)</f>
        <v>Corporate Website</v>
      </c>
      <c r="AH153" s="61" t="str">
        <f>LEFT(Table18911[[#This Row],[CLICK HERE TO GO TO FINAL CONTENT FOR CHECKING / EDITING]],10)</f>
        <v>IAR0000386</v>
      </c>
      <c r="AI153" s="61" t="str">
        <f>VLOOKUP(Table18911[[#This Row],[Information Asset Reference Number]],ia,1,FALSE)</f>
        <v>IAR0000386</v>
      </c>
      <c r="AJ153" s="61">
        <f>VLOOKUP(Table18911[[#This Row],[Information Asset Reference Number]],ia,7,FALSE)</f>
        <v>43144</v>
      </c>
      <c r="AK153" s="61" t="str">
        <f>VLOOKUP(Table18911[[#This Row],[Information Asset Reference Number]],ia,10,FALSE)</f>
        <v>NHS Digital Corporate Website Phase 2 P0549/01</v>
      </c>
      <c r="AL153" s="61" t="str">
        <f>VLOOKUP(Table18911[[#This Row],[Information Asset Reference Number]],ia,11,FALSE)</f>
        <v>Roger Donald ( RODO2 )</v>
      </c>
      <c r="AN153" s="61" t="b">
        <f>ISERROR(FIND("Direction",Table18911[[#This Row],[Legal basis for the processing]]))</f>
        <v>1</v>
      </c>
      <c r="AO153" s="61" t="b">
        <f>ISERROR(FIND("Act",Table18911[[#This Row],[Legal basis for the processing]]))</f>
        <v>0</v>
      </c>
      <c r="AP153" s="61" t="b">
        <f>ISERROR(FIND("Article",Table18911[[#This Row],[Legal basis for the processing]]))</f>
        <v>1</v>
      </c>
      <c r="AR153"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53"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53"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53"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53"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53"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53"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53"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53" s="61">
        <f>COUNTIF(Table18911[[#This Row],[Right to be informed]:[profiling]],"FALSE")</f>
        <v>8</v>
      </c>
      <c r="BA153"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53" s="61" t="str">
        <f>Table18911[[#This Row],[Information Asset Title]]</f>
        <v>Corporate Website</v>
      </c>
      <c r="BE153" s="61" t="s">
        <v>717</v>
      </c>
      <c r="BF153"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 Boar Lane, Leeds, LS1 6AECatherine Nicolson</v>
      </c>
      <c r="BG153" s="59" t="str">
        <f>IF(Table18911[[#This Row],[Purpose for the processing]]="",Table18911[[#This Row],[Purpose for the processing3]],Table18911[[#This Row],[Purpose for the processing]])</f>
        <v xml:space="preserve">Users submit data via 25 online forms which are sent to various teams.  We use cookies and IP information to improve the service we provide. </v>
      </c>
      <c r="BH153" s="59" t="str">
        <f>IF(Table18911[[#This Row],[Legal basis for the processing]]="",Table18911[[#This Row],[Legal basis for the processing4]],Table18911[[#This Row],[Legal basis for the processing]])</f>
        <v>We have a legal basis under Health and Social Care Act 2012 Schedule 18 Part 10 (1):http://www.legislation.gov.uk/ukpga/2012/7/schedule/18/enactedHaving a website is part of our public function.We have a legal basis under GDPR article 1(e) processing is necessary for the performance of a task carried out in the public interest or in the exercise of official authority vested in the controller;</v>
      </c>
      <c r="BI153" s="61"/>
      <c r="BJ153" s="59">
        <f>IF(Table18911[[#This Row],[Categories of personal data being processed]]="",Table18911[[#This Row],[Categories of personal data being processed5]],Table18911[[#This Row],[Categories of personal data being processed]])</f>
        <v>0</v>
      </c>
      <c r="BL153"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We do not transfer data to third countries or parties.Our new Content Management System will be hosted on servers in Amsterdam.  We are considering encryption of data and periodic security testing.</v>
      </c>
      <c r="BN153" s="59" t="str">
        <f>IF(Table18911[[#This Row],[Recipients or categories of recipients of the personal data.]]="",Table18911[[#This Row],[Recipients or categories of recipients of the personal data.6]],Table18911[[#This Row],[Recipients or categories of recipients of the personal data.]])</f>
        <v>We email the data to the following addresses/teams:assurance@nhs.netchristopher.cox2@nhs.netcpis@nhs.netDNSTeam@nhs.netengland.dsp@nhs.net enquiries@digital.nhs.uk enquiries@nhsdigital.nhs.ukgp2gp@nhs.netinformation.standards@nhs.netnewoptoutenquiries@nhs.netnhs.ers@nhs.netnhsdigital.suppliernetwork@nhs.netnwwmorders-rahardware@nhs.netssd.nationalservicedesk@nhs.netwebsitedevelopment@nhs.netWe do not forward our data to third parties.</v>
      </c>
      <c r="BO153"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3 years; unless the person contacts us to remove the data or modified it.</v>
      </c>
      <c r="BP153" s="64" t="b">
        <f>Table18911[[#This Row],[Right to be informed]]</f>
        <v>0</v>
      </c>
      <c r="BQ153" s="63" t="b">
        <f>Table18911[[#This Row],[Right of access]]</f>
        <v>0</v>
      </c>
      <c r="BR153" s="63" t="b">
        <f>Table18911[[#This Row],[Right to rectification]]</f>
        <v>0</v>
      </c>
      <c r="BS153" s="63" t="b">
        <f>Table18911[[#This Row],[Right to erasure]]</f>
        <v>0</v>
      </c>
      <c r="BT153" s="63" t="b">
        <f>Table18911[[#This Row],[Right to restrict processing]]</f>
        <v>0</v>
      </c>
      <c r="BU153" s="63" t="b">
        <f>Table18911[[#This Row],[Right to data portability]]</f>
        <v>0</v>
      </c>
      <c r="BV153" s="63" t="b">
        <f>Table18911[[#This Row],[Right to object]]</f>
        <v>0</v>
      </c>
      <c r="BW153" s="59" t="b">
        <f>Table18911[[#This Row],[profiling]]</f>
        <v>0</v>
      </c>
      <c r="BX153"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We are processing the data because it is necessary article 6 1 (e)  and will provide information on:The right to be informedThe right of accessThe right to rectificationThe right to erasureThe right to restrict processingThe right to data portabilityThe right to objectWe do not explicitly ask for consent.</v>
      </c>
      <c r="BY153" s="59" t="str">
        <f>IF(Table18911[[#This Row],[The source of the personal data.]]="",Table18911[[#This Row],[The source of the personal data.12]],Table18911[[#This Row],[The source of the personal data.]])</f>
        <v>The data subject submits the information themselves.</v>
      </c>
      <c r="BZ153"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We intend to use personalisation and present website content according to user preferences set by the user.</v>
      </c>
      <c r="CA153" s="63"/>
      <c r="CB153" s="63"/>
      <c r="CC153" s="63"/>
      <c r="CD153" s="63"/>
      <c r="CE153" s="63"/>
      <c r="CF153" s="63"/>
      <c r="CG153" s="63"/>
      <c r="CH153" s="63"/>
      <c r="CI153" s="63"/>
      <c r="CJ153" s="63"/>
      <c r="CK153" s="63"/>
      <c r="CL153" s="63"/>
      <c r="CM153" s="63"/>
      <c r="CN153" s="63"/>
      <c r="CO153" s="63"/>
      <c r="CP153" s="63"/>
      <c r="CQ153" s="63"/>
      <c r="CR153" s="63"/>
      <c r="CS153" s="63"/>
      <c r="CT153" s="63"/>
      <c r="CU153" s="63"/>
      <c r="CV153" s="63"/>
      <c r="CW153" s="63"/>
      <c r="CX153" s="63"/>
      <c r="CY153" s="5"/>
      <c r="CZ153" s="26" t="s">
        <v>2009</v>
      </c>
      <c r="DB153" s="59" t="s">
        <v>716</v>
      </c>
    </row>
    <row r="154" spans="1:111" s="59" customFormat="1" ht="270" hidden="1">
      <c r="A154" s="58" t="s">
        <v>2601</v>
      </c>
      <c r="B154" s="58" t="s">
        <v>110</v>
      </c>
      <c r="C154" s="59" t="s">
        <v>221</v>
      </c>
      <c r="D154" s="59" t="s">
        <v>726</v>
      </c>
      <c r="E154" s="59" t="s">
        <v>727</v>
      </c>
      <c r="G154" s="59" t="s">
        <v>728</v>
      </c>
      <c r="H154" s="59" t="s">
        <v>729</v>
      </c>
      <c r="I154" s="59" t="s">
        <v>730</v>
      </c>
      <c r="J154" s="59" t="s">
        <v>623</v>
      </c>
      <c r="K154" s="59" t="s">
        <v>228</v>
      </c>
      <c r="L154" s="59" t="s">
        <v>276</v>
      </c>
      <c r="N154" s="59" t="s">
        <v>731</v>
      </c>
      <c r="O154" s="59" t="s">
        <v>732</v>
      </c>
      <c r="P154" s="59" t="s">
        <v>111</v>
      </c>
      <c r="AF154" s="59" t="str">
        <f>VLOOKUP(Table18911[[#This Row],[Information Asset Reference Number16]],livesite,1,FALSE)</f>
        <v>IAR0000395</v>
      </c>
      <c r="AG154" s="61" t="str">
        <f>MID(Table18911[[#This Row],[CLICK HERE TO GO TO FINAL CONTENT FOR CHECKING / EDITING]],14,FIND(".",Table18911[[#This Row],[CLICK HERE TO GO TO FINAL CONTENT FOR CHECKING / EDITING]])-14)</f>
        <v>CN Connection Agreements</v>
      </c>
      <c r="AH154" s="61" t="str">
        <f>LEFT(Table18911[[#This Row],[CLICK HERE TO GO TO FINAL CONTENT FOR CHECKING / EDITING]],10)</f>
        <v>IAR0000395</v>
      </c>
      <c r="AI154" s="61" t="str">
        <f>VLOOKUP(Table18911[[#This Row],[Information Asset Reference Number]],ia,1,FALSE)</f>
        <v>IAR0000395</v>
      </c>
      <c r="AJ154" s="61">
        <f>VLOOKUP(Table18911[[#This Row],[Information Asset Reference Number]],ia,7,FALSE)</f>
        <v>42644</v>
      </c>
      <c r="AK154" s="61" t="str">
        <f>VLOOKUP(Table18911[[#This Row],[Information Asset Reference Number]],ia,10,FALSE)</f>
        <v>HSCN Delivery P0190/13</v>
      </c>
      <c r="AL154" s="61" t="str">
        <f>VLOOKUP(Table18911[[#This Row],[Information Asset Reference Number]],ia,11,FALSE)</f>
        <v>Helen Skelton ( HESK )</v>
      </c>
      <c r="AN154" s="61" t="b">
        <f>ISERROR(FIND("Direction",Table18911[[#This Row],[Legal basis for the processing]]))</f>
        <v>0</v>
      </c>
      <c r="AO154" s="61" t="b">
        <f>ISERROR(FIND("Act",Table18911[[#This Row],[Legal basis for the processing]]))</f>
        <v>0</v>
      </c>
      <c r="AP154" s="61" t="b">
        <f>ISERROR(FIND("Article",Table18911[[#This Row],[Legal basis for the processing]]))</f>
        <v>0</v>
      </c>
      <c r="AR154"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54"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54"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54"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154"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54"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54"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54"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54" s="61">
        <f>COUNTIF(Table18911[[#This Row],[Right to be informed]:[profiling]],"FALSE")</f>
        <v>4</v>
      </c>
      <c r="BA154"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54" s="61" t="str">
        <f>Table18911[[#This Row],[Information Asset Title]]</f>
        <v>CN Connection Agreements</v>
      </c>
      <c r="BE154" s="61" t="s">
        <v>734</v>
      </c>
      <c r="BF154"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154" s="59" t="str">
        <f>IF(Table18911[[#This Row],[Purpose for the processing]]="",Table18911[[#This Row],[Purpose for the processing3]],Table18911[[#This Row],[Purpose for the processing]])</f>
        <v>The Health and Social Care Network (HSCN) Connection Agreements sets out the things that HSCN Customers must do before and whilst using their HSCN Service. The Connection Agreement processes a small amount of Personal Data: this is Name, Address, Postcode, Email Address, IP Address and Telephone Number. We need to process this data to provide the HSCN service.</v>
      </c>
      <c r="BH154" s="59" t="str">
        <f>IF(Table18911[[#This Row],[Legal basis for the processing]]="",Table18911[[#This Row],[Legal basis for the processing4]],Table18911[[#This Row],[Legal basis for the processing]])</f>
        <v>Direction from Secretary of State under sections 254(1) and (6), 274(2), 304(9) and (10) of the Health and Social Care Act 2012 to establish and operate informatics systems for the collection or analysis of information, and to exercise systems delivery functions.Article 6 (1c) - processing is necessary for compliance with a legal obligation to which the controller is subject</v>
      </c>
      <c r="BI154" s="61"/>
      <c r="BJ154" s="59">
        <f>IF(Table18911[[#This Row],[Categories of personal data being processed]]="",Table18911[[#This Row],[Categories of personal data being processed5]],Table18911[[#This Row],[Categories of personal data being processed]])</f>
        <v>0</v>
      </c>
      <c r="BL154"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 the HSCN Programme does not transfer data to third countries.</v>
      </c>
      <c r="BN154" s="59" t="str">
        <f>IF(Table18911[[#This Row],[Recipients or categories of recipients of the personal data.]]="",Table18911[[#This Row],[Recipients or categories of recipients of the personal data.6]],Table18911[[#This Row],[Recipients or categories of recipients of the personal data.]])</f>
        <v>N/A: The HSCN Programme doesn’t transfer the Personal Data associated to the Connection Agreement process to any other parties.</v>
      </c>
      <c r="BO154"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HSCN Connection Agreement is required for the period of time a 'live' HSCN Service is being consumed by a Customer. Following the cessation HSCN Services the Connection Agreement can be destroyed after 2 years post this date.</v>
      </c>
      <c r="BP154" s="64" t="b">
        <f>Table18911[[#This Row],[Right to be informed]]</f>
        <v>1</v>
      </c>
      <c r="BQ154" s="63" t="b">
        <f>Table18911[[#This Row],[Right of access]]</f>
        <v>1</v>
      </c>
      <c r="BR154" s="63" t="b">
        <f>Table18911[[#This Row],[Right to rectification]]</f>
        <v>0</v>
      </c>
      <c r="BS154" s="63" t="b">
        <f>Table18911[[#This Row],[Right to erasure]]</f>
        <v>1</v>
      </c>
      <c r="BT154" s="63" t="b">
        <f>Table18911[[#This Row],[Right to restrict processing]]</f>
        <v>1</v>
      </c>
      <c r="BU154" s="63" t="b">
        <f>Table18911[[#This Row],[Right to data portability]]</f>
        <v>0</v>
      </c>
      <c r="BV154" s="63" t="b">
        <f>Table18911[[#This Row],[Right to object]]</f>
        <v>0</v>
      </c>
      <c r="BW154" s="59" t="b">
        <f>Table18911[[#This Row],[profiling]]</f>
        <v>0</v>
      </c>
      <c r="BX154"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154" s="59">
        <f>IF(Table18911[[#This Row],[The source of the personal data.]]="",Table18911[[#This Row],[The source of the personal data.12]],Table18911[[#This Row],[The source of the personal data.]])</f>
        <v>0</v>
      </c>
      <c r="BZ154"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The Connection Agreement process contains no automated decision making. The only decision made through the Connection Agreement process / or based on the Connection Agreement process being the ‘Agreement’ of a Customer through their ‘signing’ of the CA.</v>
      </c>
      <c r="CA154" s="63"/>
      <c r="CB154" s="63"/>
      <c r="CC154" s="63"/>
      <c r="CD154" s="63"/>
      <c r="CE154" s="63"/>
      <c r="CF154" s="63"/>
      <c r="CG154" s="63"/>
      <c r="CH154" s="63"/>
      <c r="CI154" s="63"/>
      <c r="CJ154" s="63"/>
      <c r="CK154" s="63"/>
      <c r="CL154" s="63"/>
      <c r="CM154" s="63"/>
      <c r="CN154" s="63"/>
      <c r="CO154" s="63"/>
      <c r="CP154" s="63"/>
      <c r="CQ154" s="63"/>
      <c r="CR154" s="63"/>
      <c r="CS154" s="63"/>
      <c r="CT154" s="63"/>
      <c r="CU154" s="63"/>
      <c r="CV154" s="63"/>
      <c r="CW154" s="63"/>
      <c r="CX154" s="63"/>
      <c r="CY154" s="5"/>
      <c r="CZ154" s="26" t="s">
        <v>2009</v>
      </c>
      <c r="DB154" s="59" t="s">
        <v>2602</v>
      </c>
    </row>
    <row r="155" spans="1:111" s="59" customFormat="1" ht="409.6" hidden="1">
      <c r="A155" s="58" t="s">
        <v>1738</v>
      </c>
      <c r="B155" s="58"/>
      <c r="D155" s="59" t="s">
        <v>971</v>
      </c>
      <c r="P155" s="59" t="s">
        <v>2289</v>
      </c>
      <c r="Q155" s="59" t="s">
        <v>2603</v>
      </c>
      <c r="R155" s="59" t="s">
        <v>2604</v>
      </c>
      <c r="S155" s="59" t="s">
        <v>2605</v>
      </c>
      <c r="T155" s="59" t="s">
        <v>2606</v>
      </c>
      <c r="U155" s="59" t="s">
        <v>2428</v>
      </c>
      <c r="V155" s="59" t="s">
        <v>2607</v>
      </c>
      <c r="W155" s="59" t="s">
        <v>2608</v>
      </c>
      <c r="X155" s="59" t="s">
        <v>2467</v>
      </c>
      <c r="Y155" s="59" t="s">
        <v>276</v>
      </c>
      <c r="Z155" s="59" t="s">
        <v>2609</v>
      </c>
      <c r="AB155" s="59" t="s">
        <v>2433</v>
      </c>
      <c r="AC155" s="59" t="s">
        <v>2434</v>
      </c>
      <c r="AF155" s="26" t="str">
        <f>VLOOKUP(Table18911[[#This Row],[Information Asset Reference Number16]],livesite,1,FALSE)</f>
        <v>IAR0000397</v>
      </c>
      <c r="AG155" s="61" t="str">
        <f>MID(Table18911[[#This Row],[CLICK HERE TO GO TO FINAL CONTENT FOR CHECKING / EDITING]],14,FIND(".",Table18911[[#This Row],[CLICK HERE TO GO TO FINAL CONTENT FOR CHECKING / EDITING]])-14)</f>
        <v xml:space="preserve"> Data Set for Earnings and Expenses Estimates  Transparancy Checklist</v>
      </c>
      <c r="AH155" s="61" t="str">
        <f>LEFT(Table18911[[#This Row],[CLICK HERE TO GO TO FINAL CONTENT FOR CHECKING / EDITING]],10)</f>
        <v>IAR0000397</v>
      </c>
      <c r="AI155" s="61" t="str">
        <f>VLOOKUP(Table18911[[#This Row],[Information Asset Reference Number]],ia,1,FALSE)</f>
        <v>IAR0000397</v>
      </c>
      <c r="AJ155" s="61" t="e">
        <f>VLOOKUP(Table18911[[#This Row],[Information Asset Reference Number]],ia,7,FALSE)</f>
        <v>#REF!</v>
      </c>
      <c r="AK155" s="61" t="str">
        <f>VLOOKUP(Table18911[[#This Row],[Information Asset Reference Number]],ia,10,FALSE)</f>
        <v>Workforce and Estates Activities P0272/01</v>
      </c>
      <c r="AL155" s="61" t="str">
        <f>VLOOKUP(Table18911[[#This Row],[Information Asset Reference Number]],ia,11,FALSE)</f>
        <v>Kate Bedford ( KAAN2 )</v>
      </c>
      <c r="AN155" s="61" t="b">
        <f>ISERROR(FIND("Direction",Table18911[[#This Row],[Legal basis for the processing]]))</f>
        <v>1</v>
      </c>
      <c r="AO155" s="61" t="b">
        <f>ISERROR(FIND("Act",Table18911[[#This Row],[Legal basis for the processing]]))</f>
        <v>1</v>
      </c>
      <c r="AP155" s="61" t="b">
        <f>ISERROR(FIND("Article",Table18911[[#This Row],[Legal basis for the processing]]))</f>
        <v>1</v>
      </c>
      <c r="AR155"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55"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55"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55"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55"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55"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55"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55"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55" s="61">
        <f>COUNTIF(Table18911[[#This Row],[Right to be informed]:[profiling]],"FALSE")</f>
        <v>8</v>
      </c>
      <c r="BA155"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55" s="61" t="str">
        <f>Table18911[[#This Row],[Information Asset Title]]</f>
        <v xml:space="preserve"> Data Set for Earnings and Expenses Estimates  Transparancy Checklist</v>
      </c>
      <c r="BE155" s="61" t="s">
        <v>1315</v>
      </c>
      <c r="BF155"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is required under the Health Act 2009, and Commencement Order, to calculate earnings and expenses estimates of GPs and dentists in collaboration with HMRC which uses data from its self-assessment tax database to provide aggregaged, non-disclosive, weighted figures to NHS Digital under a Data Processing Agreement.Data identifying individual GPs and dentists are provided by the data controllers in each of the four UK countries. Data are cleaned and validated and some derived fields such as age bands are calculated in accordance with specifications agreed with the key stakeholder groups which includes GPs’ and dentists’ representatives. Data are aggregaged into two UK-level files - GPs and for dentists.These UK-level data sets are securely transferred to HMRC which links the individuals to their self-assessment tax returns, subjects the resultant data to internal validation processes, calculates aggregate, non-disclosive, weighted earnings and expenses estimates and applies statistical disclosure control to the data.These summary, aggregate, non-identifiable figures are returned to NHS Digital for additional processing and publication.</v>
      </c>
      <c r="BG155" s="59" t="str">
        <f>IF(Table18911[[#This Row],[Purpose for the processing]]="",Table18911[[#This Row],[Purpose for the processing3]],Table18911[[#This Row],[Purpose for the processing]])</f>
        <v>Direction from Secretary of State under sections 254(1) and (6), 274(2), 304(9) and (10) of the Health and Social Care Act 2012 to establish and operate informatics systems for the collection or analysis of information, and to exercise systems delivery functions.Article 6 (1c) –processing is necessary for compliance with a legal obligation to which the controller is subject</v>
      </c>
      <c r="BH155" s="59" t="str">
        <f>IF(Table18911[[#This Row],[Legal basis for the processing]]="",Table18911[[#This Row],[Legal basis for the processing4]],Table18911[[#This Row],[Legal basis for the processing]])</f>
        <v xml:space="preserve">Workforce (staff) </v>
      </c>
      <c r="BI155" s="61"/>
      <c r="BJ155" s="59" t="str">
        <f>IF(Table18911[[#This Row],[Categories of personal data being processed]]="",Table18911[[#This Row],[Categories of personal data being processed5]],Table18911[[#This Row],[Categories of personal data being processed]])</f>
        <v>The personal data are processed by HMRC as specified in the Health Act 2009; aggregate, non-disclosive, weighted earnings and expenses estimates are returned to NHS Digital. No individual or identifiable earnings or expenses information is ever released by HMRC.Data are not shared with any other parties.</v>
      </c>
      <c r="BL155"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Personal data are collected or otherwise deposited with NHS Digital under legal agreements. Data destruction of received data is undertaken in accordance with each country’s requirements. NHS Digital’s records management policy is also considered and applied as applicable. Data are stored for the shortest possible period  </v>
      </c>
      <c r="BN155" s="59" t="str">
        <f>IF(Table18911[[#This Row],[Recipients or categories of recipients of the personal data.]]="",Table18911[[#This Row],[Recipients or categories of recipients of the personal data.6]],Table18911[[#This Row],[Recipients or categories of recipients of the personal data.]])</f>
        <v>Data are not transferred outside the UK.</v>
      </c>
      <c r="BO155"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Data subjects are able to exercise the following rights:Right to be informedAll workforce data providers are aware of their responsibility to inform their staff of how they and NHS Digital will use their individual data.  Right of accessIndividuals can access their data from their respective organisations.Subject Access Request is available to individuals and data will be actioned as per NHS Digital policy.Right to rectificationData are provided by organisations.; any inaccuracies identified by NHS Digital are reported back for rectification in subsequent submissions.Right to restrict processingAll data are subject to validation; poor quality data and records failing validation are excluded from analysis.If an individual contested the accuracy of the personal data, processing would be restricted until accuracy has been verified .The Health and Social Care Act 2012 requires all NHS funded organisations in England to provide data on their current workforce. The Information Commissioner’s Office has stated that this public sector workforce data is not held in confidence and that the right to dissent is inapplicable as there is minimal likelihood an individual could demonstrate substantial damage or distress which is unwarranted due to a disclosure of their workforce data.NHS Digital, is directed to collect these workforce data by Department of Health and Social Care, invoking the power in section 259 of the 2012 Health and Social Care Act.Right to erasure The right to dissent and withdraw from the collection is limited. Personal data are held for no longer than necessary in relation to the original purpose for the collection and processing. </v>
      </c>
      <c r="BP155" s="64" t="b">
        <f>Table18911[[#This Row],[Right to be informed]]</f>
        <v>0</v>
      </c>
      <c r="BQ155" s="63" t="b">
        <f>Table18911[[#This Row],[Right of access]]</f>
        <v>0</v>
      </c>
      <c r="BR155" s="63" t="b">
        <f>Table18911[[#This Row],[Right to rectification]]</f>
        <v>0</v>
      </c>
      <c r="BS155" s="63" t="b">
        <f>Table18911[[#This Row],[Right to erasure]]</f>
        <v>0</v>
      </c>
      <c r="BT155" s="63" t="b">
        <f>Table18911[[#This Row],[Right to restrict processing]]</f>
        <v>0</v>
      </c>
      <c r="BU155" s="63" t="b">
        <f>Table18911[[#This Row],[Right to data portability]]</f>
        <v>0</v>
      </c>
      <c r="BV155" s="63" t="b">
        <f>Table18911[[#This Row],[Right to object]]</f>
        <v>0</v>
      </c>
      <c r="BW155" s="59" t="b">
        <f>Table18911[[#This Row],[profiling]]</f>
        <v>0</v>
      </c>
      <c r="BX155"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If you wish to lodge a complaint with the supervisory authority about how we have managed your data then the relevant body to contact is the Information Commissioner’s Office, Wycliffe House Water Lane, Wilmslow SK9 5AF www.ico.gov.uk</v>
      </c>
      <c r="BY155" s="59">
        <f>IF(Table18911[[#This Row],[The source of the personal data.]]="",Table18911[[#This Row],[The source of the personal data.12]],Table18911[[#This Row],[The source of the personal data.]])</f>
        <v>0</v>
      </c>
      <c r="BZ155"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Within a reasonable period of having obtained the data (within one month) If the data are used to communicate with the individual, atthe latest, when the first communication takes place; or If disclosure to another recipient is envisaged, at the latest,before the data are disclosed.</v>
      </c>
      <c r="CA155" s="63"/>
      <c r="CB155" s="63"/>
      <c r="CC155" s="63"/>
      <c r="CD155" s="63"/>
      <c r="CE155" s="63"/>
      <c r="CF155" s="63"/>
      <c r="CG155" s="63"/>
      <c r="CH155" s="63"/>
      <c r="CI155" s="63"/>
      <c r="CJ155" s="63"/>
      <c r="CK155" s="63"/>
      <c r="CL155" s="63"/>
      <c r="CM155" s="63"/>
      <c r="CN155" s="63"/>
      <c r="CO155" s="63"/>
      <c r="CP155" s="63"/>
      <c r="CQ155" s="63"/>
      <c r="CR155" s="63"/>
      <c r="CS155" s="63"/>
      <c r="CT155" s="63"/>
      <c r="CU155" s="63"/>
      <c r="CV155" s="63"/>
      <c r="CW155" s="63"/>
      <c r="CX155" s="63"/>
      <c r="CY155" s="5"/>
      <c r="CZ155" s="26" t="s">
        <v>2009</v>
      </c>
      <c r="DB155" s="59" t="s">
        <v>2610</v>
      </c>
      <c r="DG155" s="59" t="s">
        <v>2606</v>
      </c>
    </row>
    <row r="156" spans="1:111" s="59" customFormat="1" ht="409.6" hidden="1">
      <c r="A156" s="58" t="s">
        <v>2611</v>
      </c>
      <c r="B156" s="58"/>
      <c r="C156" s="59" t="s">
        <v>2023</v>
      </c>
      <c r="D156" s="59" t="s">
        <v>2612</v>
      </c>
      <c r="E156" s="59" t="s">
        <v>1742</v>
      </c>
      <c r="F156" s="59" t="s">
        <v>2613</v>
      </c>
      <c r="H156" s="59" t="s">
        <v>2614</v>
      </c>
      <c r="I156" s="59" t="s">
        <v>2173</v>
      </c>
      <c r="J156" s="59" t="s">
        <v>2615</v>
      </c>
      <c r="K156" s="59" t="s">
        <v>2616</v>
      </c>
      <c r="L156" s="59" t="s">
        <v>2617</v>
      </c>
      <c r="M156" s="59" t="s">
        <v>276</v>
      </c>
      <c r="N156" s="59" t="s">
        <v>1321</v>
      </c>
      <c r="O156" s="59" t="s">
        <v>2617</v>
      </c>
      <c r="AF156" s="59" t="str">
        <f>VLOOKUP(Table18911[[#This Row],[Information Asset Reference Number16]],livesite,1,FALSE)</f>
        <v>IAR0000402</v>
      </c>
      <c r="AG156" s="61" t="str">
        <f>MID(Table18911[[#This Row],[CLICK HERE TO GO TO FINAL CONTENT FOR CHECKING / EDITING]],14,FIND(".",Table18911[[#This Row],[CLICK HERE TO GO TO FINAL CONTENT FOR CHECKING / EDITING]])-14)</f>
        <v>Profile Information Management System PIMS</v>
      </c>
      <c r="AH156" s="61" t="str">
        <f>LEFT(Table18911[[#This Row],[CLICK HERE TO GO TO FINAL CONTENT FOR CHECKING / EDITING]],10)</f>
        <v>IAR0000402</v>
      </c>
      <c r="AI156" s="61" t="str">
        <f>VLOOKUP(Table18911[[#This Row],[Information Asset Reference Number]],ia,1,FALSE)</f>
        <v>IAR0000402</v>
      </c>
      <c r="AJ156" s="61">
        <f>VLOOKUP(Table18911[[#This Row],[Information Asset Reference Number]],ia,7,FALSE)</f>
        <v>39904</v>
      </c>
      <c r="AK156" s="61" t="str">
        <f>VLOOKUP(Table18911[[#This Row],[Information Asset Reference Number]],ia,10,FALSE)</f>
        <v>NHS Choices Live Service (MVS) P0460/04</v>
      </c>
      <c r="AL156" s="61" t="str">
        <f>VLOOKUP(Table18911[[#This Row],[Information Asset Reference Number]],ia,11,FALSE)</f>
        <v>Andy Callow ( ANCA8 )</v>
      </c>
      <c r="AN156" s="61" t="b">
        <f>ISERROR(FIND("Direction",Table18911[[#This Row],[Legal basis for the processing]]))</f>
        <v>1</v>
      </c>
      <c r="AO156" s="61" t="b">
        <f>ISERROR(FIND("Act",Table18911[[#This Row],[Legal basis for the processing]]))</f>
        <v>1</v>
      </c>
      <c r="AP156" s="61" t="b">
        <f>ISERROR(FIND("Article",Table18911[[#This Row],[Legal basis for the processing]]))</f>
        <v>1</v>
      </c>
      <c r="AR156"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56"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56"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56"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56"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56"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56"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56"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56" s="61">
        <f>COUNTIF(Table18911[[#This Row],[Right to be informed]:[profiling]],"FALSE")</f>
        <v>8</v>
      </c>
      <c r="BA156"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56" s="61" t="str">
        <f>Table18911[[#This Row],[Information Asset Title]]</f>
        <v>Profile Information Management System PIMS</v>
      </c>
      <c r="BE156" s="61" t="s">
        <v>1319</v>
      </c>
      <c r="BF156"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is obtained directly from the data subject.</v>
      </c>
      <c r="BG156" s="59" t="str">
        <f>IF(Table18911[[#This Row],[Purpose for the processing]]="",Table18911[[#This Row],[Purpose for the processing3]],Table18911[[#This Row],[Purpose for the processing]])</f>
        <v xml:space="preserve">Data ControllerNHS Digital1 Trevelyan SquareBoar LaneLeedsLS1 6AEenquiries@nhsdigital.nhs.uk0300 303 5678Data Protection Officer Catherine Nicholson Address and telephone number as above </v>
      </c>
      <c r="BH156" s="59" t="str">
        <f>IF(Table18911[[#This Row],[Legal basis for the processing]]="",Table18911[[#This Row],[Legal basis for the processing4]],Table18911[[#This Row],[Legal basis for the processing]])</f>
        <v xml:space="preserve">The Profile Information Management System (PIMS) is used by staff working within dental practices, general practices, pharmacies, opticians, NHS Trusts and social care providers to enter service information on NHS Choices so that it can be displayed on the website and syndicated to third parties.  To gain editing rights to their profile, staff members working for the organisations listed above, contact the NHS Choice service desk to become PIMS profile editors.  In order to assign PIMS editing rights and to validate their application, the NHS Choices service desk requires the following information from applicants: name, email address, organisation and job title. </v>
      </c>
      <c r="BI156" s="61"/>
      <c r="BJ156" s="59" t="str">
        <f>IF(Table18911[[#This Row],[Categories of personal data being processed]]="",Table18911[[#This Row],[Categories of personal data being processed5]],Table18911[[#This Row],[Categories of personal data being processed]])</f>
        <v xml:space="preserve">The legal basis for the processing is covered by the following Acts of parliament: 2013 Direction from Secretary of State under s. 274(2) of Health and Social Care Act 2012 to develop or operate NHS Choices on-line services information or communications systems.2016 Direction from Secretary of State under s. 274(2) of Health and Social Care Act 2012 to exercise systems delivery functions in respect of NHS Choices.s.270 Additional Functions of the Health and Social Care Act 2012Article 6 (1c) – processing is necessary for compliance with a legal obligation to which the controller is subjectArticle 6 (1e) – processing is necessary for the performance of a task carried out in the public interest or in the exercise of official authority vested in the controllerAdditionally, Capita plc were awarded a contract in 2008 to deliver NHS Choices by the Department of Health.  The programme was taken over by the Health and Social care Information Centre in 2013. The systems delivery functions and the additional system delivery functions for NHS Choices, of which PIMS is a component, is included in the roadmap to the 2013 direction. There was a novation of contracts in the 2016 direction. </v>
      </c>
      <c r="BL156"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personal data is distributed outside of the NHS Choices programme.  This includes the email list of PIMS profile editors. The email addresses of PIMS profile editors is accessible through an SQL report but access is restricted to NHS Choices staff members </v>
      </c>
      <c r="BN156" s="59">
        <f>IF(Table18911[[#This Row],[Recipients or categories of recipients of the personal data.]]="",Table18911[[#This Row],[Recipients or categories of recipients of the personal data.6]],Table18911[[#This Row],[Recipients or categories of recipients of the personal data.]])</f>
        <v>0</v>
      </c>
      <c r="BO156"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None </v>
      </c>
      <c r="BP156" s="64" t="b">
        <f>Table18911[[#This Row],[Right to be informed]]</f>
        <v>0</v>
      </c>
      <c r="BQ156" s="63" t="b">
        <f>Table18911[[#This Row],[Right of access]]</f>
        <v>0</v>
      </c>
      <c r="BR156" s="63" t="b">
        <f>Table18911[[#This Row],[Right to rectification]]</f>
        <v>0</v>
      </c>
      <c r="BS156" s="63" t="b">
        <f>Table18911[[#This Row],[Right to erasure]]</f>
        <v>0</v>
      </c>
      <c r="BT156" s="63" t="b">
        <f>Table18911[[#This Row],[Right to restrict processing]]</f>
        <v>0</v>
      </c>
      <c r="BU156" s="63" t="b">
        <f>Table18911[[#This Row],[Right to data portability]]</f>
        <v>0</v>
      </c>
      <c r="BV156" s="63" t="b">
        <f>Table18911[[#This Row],[Right to object]]</f>
        <v>0</v>
      </c>
      <c r="BW156" s="59" t="b">
        <f>Table18911[[#This Row],[profiling]]</f>
        <v>0</v>
      </c>
      <c r="BX156"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Right to request erasure PIMS profile editors can contact the NHS Choices service desk to ask for their NHS Choices account and editing rights to be removed. Staff working at a provider organisation can contact the service desk to request for their information to be removed from a provider profile. The service desk will remove the information from the profile and will then contact the relevant profile editor to inform them that they done so. Right to be informed  NHS Choices will contact all PIMS profile editors in advance to notify them of any changes to the privacy policy and changes to the processing of their information Right to rectification PIMS profile editors and staff working at a provider organisation can contact the NHS Choices service desk to request the rectification of inaccurate information Right to restrict processing, Right to object and Right not to be subject to a decision based solely on automated processingPIMS profile editors can contact the service desk to exercise the above rights. Exercising these rights will result in the removal of their information from NHS Choices.</v>
      </c>
      <c r="BY156" s="59" t="str">
        <f>IF(Table18911[[#This Row],[The source of the personal data.]]="",Table18911[[#This Row],[The source of the personal data.12]],Table18911[[#This Row],[The source of the personal data.]])</f>
        <v>If you wish to lodge a complaint with the supervisory authority about how we have managed your data then the relevant body to contact is the Information Commissioner’s Office, Wycliffe House Water Lane, Wilmslow SK9 5AF www.ico.gov.uk</v>
      </c>
      <c r="BZ156"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 xml:space="preserve">Not applicable </v>
      </c>
      <c r="CA156" s="63"/>
      <c r="CB156" s="63"/>
      <c r="CC156" s="63"/>
      <c r="CD156" s="63"/>
      <c r="CE156" s="63"/>
      <c r="CF156" s="63"/>
      <c r="CG156" s="63"/>
      <c r="CH156" s="63"/>
      <c r="CI156" s="63"/>
      <c r="CJ156" s="63"/>
      <c r="CK156" s="63"/>
      <c r="CL156" s="63"/>
      <c r="CM156" s="63"/>
      <c r="CN156" s="63"/>
      <c r="CO156" s="63"/>
      <c r="CP156" s="63"/>
      <c r="CQ156" s="63"/>
      <c r="CR156" s="63"/>
      <c r="CS156" s="63"/>
      <c r="CT156" s="63"/>
      <c r="CU156" s="63"/>
      <c r="CV156" s="63"/>
      <c r="CW156" s="63"/>
      <c r="CX156" s="63"/>
      <c r="CY156" s="5"/>
      <c r="CZ156" s="26" t="s">
        <v>2009</v>
      </c>
      <c r="DB156" s="59" t="s">
        <v>2618</v>
      </c>
    </row>
    <row r="157" spans="1:111" s="59" customFormat="1" ht="150" hidden="1">
      <c r="A157" s="58" t="s">
        <v>738</v>
      </c>
      <c r="B157" s="58" t="s">
        <v>110</v>
      </c>
      <c r="C157" s="59" t="s">
        <v>221</v>
      </c>
      <c r="D157" s="59" t="s">
        <v>739</v>
      </c>
      <c r="E157" s="59" t="s">
        <v>223</v>
      </c>
      <c r="G157" s="59" t="s">
        <v>254</v>
      </c>
      <c r="H157" s="59" t="s">
        <v>254</v>
      </c>
      <c r="I157" s="59" t="s">
        <v>740</v>
      </c>
      <c r="J157" s="59" t="s">
        <v>741</v>
      </c>
      <c r="K157" s="59" t="s">
        <v>439</v>
      </c>
      <c r="L157" s="59" t="s">
        <v>276</v>
      </c>
      <c r="N157" s="59" t="s">
        <v>439</v>
      </c>
      <c r="O157" s="59" t="s">
        <v>254</v>
      </c>
      <c r="P157" s="59" t="s">
        <v>111</v>
      </c>
      <c r="AF157" s="59" t="str">
        <f>VLOOKUP(Table18911[[#This Row],[Information Asset Reference Number16]],livesite,1,FALSE)</f>
        <v>IAR0000487</v>
      </c>
      <c r="AG157" s="61" t="str">
        <f>MID(Table18911[[#This Row],[CLICK HERE TO GO TO FINAL CONTENT FOR CHECKING / EDITING]],14,FIND(".",Table18911[[#This Row],[CLICK HERE TO GO TO FINAL CONTENT FOR CHECKING / EDITING]])-14)</f>
        <v>M Dynamics 365 (draft)</v>
      </c>
      <c r="AH157" s="61" t="str">
        <f>LEFT(Table18911[[#This Row],[CLICK HERE TO GO TO FINAL CONTENT FOR CHECKING / EDITING]],10)</f>
        <v>IAR0000487</v>
      </c>
      <c r="AI157" s="61" t="str">
        <f>VLOOKUP(Table18911[[#This Row],[Information Asset Reference Number]],ia,1,FALSE)</f>
        <v>IAR0000487</v>
      </c>
      <c r="AJ157" s="61">
        <f>VLOOKUP(Table18911[[#This Row],[Information Asset Reference Number]],ia,7,FALSE)</f>
        <v>2006</v>
      </c>
      <c r="AK157" s="61" t="str">
        <f>VLOOKUP(Table18911[[#This Row],[Information Asset Reference Number]],ia,10,FALSE)</f>
        <v>NHS Digital Contact Centre Activities P0403/01</v>
      </c>
      <c r="AL157" s="61" t="str">
        <f>VLOOKUP(Table18911[[#This Row],[Information Asset Reference Number]],ia,11,FALSE)</f>
        <v>Jane Moore ( JAMO2 )</v>
      </c>
      <c r="AN157" s="61" t="b">
        <f>ISERROR(FIND("Direction",Table18911[[#This Row],[Legal basis for the processing]]))</f>
        <v>1</v>
      </c>
      <c r="AO157" s="61" t="b">
        <f>ISERROR(FIND("Act",Table18911[[#This Row],[Legal basis for the processing]]))</f>
        <v>0</v>
      </c>
      <c r="AP157" s="61" t="b">
        <f>ISERROR(FIND("Article",Table18911[[#This Row],[Legal basis for the processing]]))</f>
        <v>0</v>
      </c>
      <c r="AR157"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57"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57"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57"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57"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57"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57"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157"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57" s="61">
        <f>COUNTIF(Table18911[[#This Row],[Right to be informed]:[profiling]],"FALSE")</f>
        <v>4</v>
      </c>
      <c r="BA157"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57" s="61" t="str">
        <f>Table18911[[#This Row],[Information Asset Title]]</f>
        <v>M Dynamics 365 (draft)</v>
      </c>
      <c r="BE157" s="61" t="s">
        <v>743</v>
      </c>
      <c r="BF157"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157" s="59" t="str">
        <f>IF(Table18911[[#This Row],[Purpose for the processing]]="",Table18911[[#This Row],[Purpose for the processing3]],Table18911[[#This Row],[Purpose for the processing]])</f>
        <v>To respond/liaise with customers to answer their enquiries</v>
      </c>
      <c r="BH157" s="59" t="str">
        <f>IF(Table18911[[#This Row],[Legal basis for the processing]]="",Table18911[[#This Row],[Legal basis for the processing4]],Table18911[[#This Row],[Legal basis for the processing]])</f>
        <v>Health and Social Care Act (2012) – Schedule 18, part 10 (1)Processing is necessary for the performance of a task carried out in the public interest or in the exercise of official authority vested in the controller (GDPR Article 6(1)(e))</v>
      </c>
      <c r="BI157" s="61"/>
      <c r="BJ157" s="59">
        <f>IF(Table18911[[#This Row],[Categories of personal data being processed]]="",Table18911[[#This Row],[Categories of personal data being processed5]],Table18911[[#This Row],[Categories of personal data being processed]])</f>
        <v>0</v>
      </c>
      <c r="BL157"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N157" s="59" t="str">
        <f>IF(Table18911[[#This Row],[Recipients or categories of recipients of the personal data.]]="",Table18911[[#This Row],[Recipients or categories of recipients of the personal data.6]],Table18911[[#This Row],[Recipients or categories of recipients of the personal data.]])</f>
        <v>N/A</v>
      </c>
      <c r="BO157"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This is still Work in ProgressWe have had a meeting with Paul Harris, Records Manager. It was agreed that the CC would need to put a schedule/document together on enquiry types and the retention for each subject/category type.This Options Paper will require Director level for sign off – 1st draft due for review by GDPR team end of Feb 2018</v>
      </c>
      <c r="BP157" s="64" t="b">
        <f>Table18911[[#This Row],[Right to be informed]]</f>
        <v>1</v>
      </c>
      <c r="BQ157" s="63" t="b">
        <f>Table18911[[#This Row],[Right of access]]</f>
        <v>1</v>
      </c>
      <c r="BR157" s="63" t="b">
        <f>Table18911[[#This Row],[Right to rectification]]</f>
        <v>0</v>
      </c>
      <c r="BS157" s="63" t="b">
        <f>Table18911[[#This Row],[Right to erasure]]</f>
        <v>0</v>
      </c>
      <c r="BT157" s="63" t="b">
        <f>Table18911[[#This Row],[Right to restrict processing]]</f>
        <v>1</v>
      </c>
      <c r="BU157" s="63" t="b">
        <f>Table18911[[#This Row],[Right to data portability]]</f>
        <v>0</v>
      </c>
      <c r="BV157" s="63" t="b">
        <f>Table18911[[#This Row],[Right to object]]</f>
        <v>1</v>
      </c>
      <c r="BW157" s="59" t="b">
        <f>Table18911[[#This Row],[profiling]]</f>
        <v>0</v>
      </c>
      <c r="BX157"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N/A </v>
      </c>
      <c r="BY157" s="59">
        <f>IF(Table18911[[#This Row],[The source of the personal data.]]="",Table18911[[#This Row],[The source of the personal data.12]],Table18911[[#This Row],[The source of the personal data.]])</f>
        <v>0</v>
      </c>
      <c r="BZ157"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57" s="63"/>
      <c r="CB157" s="63"/>
      <c r="CC157" s="63"/>
      <c r="CD157" s="63"/>
      <c r="CE157" s="63"/>
      <c r="CF157" s="63"/>
      <c r="CG157" s="63"/>
      <c r="CH157" s="63"/>
      <c r="CI157" s="63"/>
      <c r="CJ157" s="63"/>
      <c r="CK157" s="63"/>
      <c r="CL157" s="63"/>
      <c r="CM157" s="63"/>
      <c r="CN157" s="63"/>
      <c r="CO157" s="63"/>
      <c r="CP157" s="63"/>
      <c r="CQ157" s="63"/>
      <c r="CR157" s="63"/>
      <c r="CS157" s="63"/>
      <c r="CT157" s="63"/>
      <c r="CU157" s="63"/>
      <c r="CV157" s="63"/>
      <c r="CW157" s="63"/>
      <c r="CX157" s="63"/>
      <c r="CY157" s="5"/>
      <c r="CZ157" s="26" t="s">
        <v>2009</v>
      </c>
      <c r="DB157" s="59" t="s">
        <v>742</v>
      </c>
    </row>
    <row r="158" spans="1:111" s="59" customFormat="1" ht="409.6" hidden="1">
      <c r="A158" s="58" t="s">
        <v>2619</v>
      </c>
      <c r="B158" s="58" t="s">
        <v>110</v>
      </c>
      <c r="C158" s="59" t="s">
        <v>221</v>
      </c>
      <c r="D158" s="59" t="s">
        <v>748</v>
      </c>
      <c r="E158" s="59" t="s">
        <v>749</v>
      </c>
      <c r="G158" s="59" t="s">
        <v>750</v>
      </c>
      <c r="H158" s="59" t="s">
        <v>751</v>
      </c>
      <c r="I158" s="59" t="s">
        <v>752</v>
      </c>
      <c r="J158" s="59" t="s">
        <v>623</v>
      </c>
      <c r="K158" s="59" t="s">
        <v>228</v>
      </c>
      <c r="L158" s="59" t="s">
        <v>276</v>
      </c>
      <c r="N158" s="59" t="s">
        <v>753</v>
      </c>
      <c r="O158" s="59" t="s">
        <v>754</v>
      </c>
      <c r="P158" s="59" t="s">
        <v>111</v>
      </c>
      <c r="AF158" s="59" t="str">
        <f>VLOOKUP(Table18911[[#This Row],[Information Asset Reference Number16]],livesite,1,FALSE)</f>
        <v>IAR0000501</v>
      </c>
      <c r="AG158" s="61" t="str">
        <f>MID(Table18911[[#This Row],[CLICK HERE TO GO TO FINAL CONTENT FOR CHECKING / EDITING]],14,FIND(".",Table18911[[#This Row],[CLICK HERE TO GO TO FINAL CONTENT FOR CHECKING / EDITING]])-14)</f>
        <v>DNS Contacts v1</v>
      </c>
      <c r="AH158" s="61" t="str">
        <f>LEFT(Table18911[[#This Row],[CLICK HERE TO GO TO FINAL CONTENT FOR CHECKING / EDITING]],10)</f>
        <v>IAR0000501</v>
      </c>
      <c r="AI158" s="61" t="str">
        <f>VLOOKUP(Table18911[[#This Row],[Information Asset Reference Number]],ia,1,FALSE)</f>
        <v>IAR0000501</v>
      </c>
      <c r="AJ158" s="61">
        <f>VLOOKUP(Table18911[[#This Row],[Information Asset Reference Number]],ia,7,FALSE)</f>
        <v>38869</v>
      </c>
      <c r="AK158" s="61" t="str">
        <f>VLOOKUP(Table18911[[#This Row],[Information Asset Reference Number]],ia,10,FALSE)</f>
        <v>Deployment Issue Resolution P0046/03</v>
      </c>
      <c r="AL158" s="61" t="str">
        <f>VLOOKUP(Table18911[[#This Row],[Information Asset Reference Number]],ia,11,FALSE)</f>
        <v>Tony Glenholmes ( ANGL )</v>
      </c>
      <c r="AN158" s="61" t="b">
        <f>ISERROR(FIND("Direction",Table18911[[#This Row],[Legal basis for the processing]]))</f>
        <v>0</v>
      </c>
      <c r="AO158" s="61" t="b">
        <f>ISERROR(FIND("Act",Table18911[[#This Row],[Legal basis for the processing]]))</f>
        <v>0</v>
      </c>
      <c r="AP158" s="61" t="b">
        <f>ISERROR(FIND("Article",Table18911[[#This Row],[Legal basis for the processing]]))</f>
        <v>1</v>
      </c>
      <c r="AR158"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58"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58"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58"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158"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58"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58"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58"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58" s="61">
        <f>COUNTIF(Table18911[[#This Row],[Right to be informed]:[profiling]],"FALSE")</f>
        <v>4</v>
      </c>
      <c r="BA158"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58" s="61" t="str">
        <f>Table18911[[#This Row],[Information Asset Title]]</f>
        <v>DNS Contacts v1</v>
      </c>
      <c r="BE158" s="61" t="s">
        <v>756</v>
      </c>
      <c r="BF158"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158" s="59" t="str">
        <f>IF(Table18911[[#This Row],[Purpose for the processing]]="",Table18911[[#This Row],[Purpose for the processing3]],Table18911[[#This Row],[Purpose for the processing]])</f>
        <v xml:space="preserve">As part of the process and ongoing operational activity undertaken by the DNS Function, they have a requirement to contact and work closely with Organisations who consume DNS Services provisioned by NHS Digital. As a consequence, the DNS Function hold a list of Contacts within each of these Organisations. The Information Asset consists a small number of Personally Identifiable Data Items. Customer data was obtained: during the intial request and fulfilment of services from the DNS Function; from Customers who make contact / enquire to the DNS Function who are interested in DNS services; and, directly from Customers during ongoing Customer Management activities. Customers provided this information to the Authority to enable: contact to be made to undertake discussions about DNS Services;implementation of new DNS Services; resolution of Incidents and issues related to DNS;  </v>
      </c>
      <c r="BH158" s="59" t="str">
        <f>IF(Table18911[[#This Row],[Legal basis for the processing]]="",Table18911[[#This Row],[Legal basis for the processing4]],Table18911[[#This Row],[Legal basis for the processing]])</f>
        <v>Direction from Secretary of State under sections 254(1) and (6), 274(2), 304(9) and (10) of the Health and Social Care Act 2012 to establish and operate informatics systems for the collection or analysis of information, and to exercise systems delivery functions.</v>
      </c>
      <c r="BI158" s="61"/>
      <c r="BJ158" s="59">
        <f>IF(Table18911[[#This Row],[Categories of personal data being processed]]="",Table18911[[#This Row],[Categories of personal data being processed5]],Table18911[[#This Row],[Categories of personal data being processed]])</f>
        <v>0</v>
      </c>
      <c r="BL158"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 DNS Contact data is not transferred to third countries.</v>
      </c>
      <c r="BN158" s="59" t="str">
        <f>IF(Table18911[[#This Row],[Recipients or categories of recipients of the personal data.]]="",Table18911[[#This Row],[Recipients or categories of recipients of the personal data.6]],Table18911[[#This Row],[Recipients or categories of recipients of the personal data.]])</f>
        <v>N/A: the DNS Contact data is not shared with any party outside NHS Digitial.</v>
      </c>
      <c r="BO158"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The DNS Contact lists are continually updated based on the 'live' Services provided by the DNS Team - Customers who no longer consume DNS Services are removed from lists.</v>
      </c>
      <c r="BP158" s="64" t="b">
        <f>Table18911[[#This Row],[Right to be informed]]</f>
        <v>1</v>
      </c>
      <c r="BQ158" s="63" t="b">
        <f>Table18911[[#This Row],[Right of access]]</f>
        <v>1</v>
      </c>
      <c r="BR158" s="63" t="b">
        <f>Table18911[[#This Row],[Right to rectification]]</f>
        <v>0</v>
      </c>
      <c r="BS158" s="63" t="b">
        <f>Table18911[[#This Row],[Right to erasure]]</f>
        <v>1</v>
      </c>
      <c r="BT158" s="63" t="b">
        <f>Table18911[[#This Row],[Right to restrict processing]]</f>
        <v>1</v>
      </c>
      <c r="BU158" s="63" t="b">
        <f>Table18911[[#This Row],[Right to data portability]]</f>
        <v>0</v>
      </c>
      <c r="BV158" s="63" t="b">
        <f>Table18911[[#This Row],[Right to object]]</f>
        <v>0</v>
      </c>
      <c r="BW158" s="59" t="b">
        <f>Table18911[[#This Row],[profiling]]</f>
        <v>0</v>
      </c>
      <c r="BX158"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158" s="59">
        <f>IF(Table18911[[#This Row],[The source of the personal data.]]="",Table18911[[#This Row],[The source of the personal data.12]],Table18911[[#This Row],[The source of the personal data.]])</f>
        <v>0</v>
      </c>
      <c r="BZ158"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applied to the Contact information.</v>
      </c>
      <c r="CA158" s="63"/>
      <c r="CB158" s="63"/>
      <c r="CC158" s="63"/>
      <c r="CD158" s="63"/>
      <c r="CE158" s="63"/>
      <c r="CF158" s="63"/>
      <c r="CG158" s="63"/>
      <c r="CH158" s="63"/>
      <c r="CI158" s="63"/>
      <c r="CJ158" s="63"/>
      <c r="CK158" s="63"/>
      <c r="CL158" s="63"/>
      <c r="CM158" s="63"/>
      <c r="CN158" s="63"/>
      <c r="CO158" s="63"/>
      <c r="CP158" s="63"/>
      <c r="CQ158" s="63"/>
      <c r="CR158" s="63"/>
      <c r="CS158" s="63"/>
      <c r="CT158" s="63"/>
      <c r="CU158" s="63"/>
      <c r="CV158" s="63"/>
      <c r="CW158" s="63"/>
      <c r="CX158" s="63"/>
      <c r="CY158" s="5"/>
      <c r="CZ158" s="26" t="s">
        <v>2009</v>
      </c>
      <c r="DB158" s="59" t="s">
        <v>2620</v>
      </c>
    </row>
    <row r="159" spans="1:111" s="59" customFormat="1" ht="409.6" hidden="1">
      <c r="A159" s="58" t="s">
        <v>2621</v>
      </c>
      <c r="B159" s="58" t="s">
        <v>110</v>
      </c>
      <c r="C159" s="59" t="s">
        <v>221</v>
      </c>
      <c r="D159" s="59" t="s">
        <v>763</v>
      </c>
      <c r="E159" s="59" t="s">
        <v>749</v>
      </c>
      <c r="G159" s="59" t="s">
        <v>764</v>
      </c>
      <c r="H159" s="59" t="s">
        <v>765</v>
      </c>
      <c r="I159" s="59" t="s">
        <v>766</v>
      </c>
      <c r="J159" s="59" t="s">
        <v>623</v>
      </c>
      <c r="K159" s="59" t="s">
        <v>228</v>
      </c>
      <c r="L159" s="59" t="s">
        <v>276</v>
      </c>
      <c r="N159" s="59" t="s">
        <v>767</v>
      </c>
      <c r="O159" s="59" t="s">
        <v>754</v>
      </c>
      <c r="P159" s="59" t="s">
        <v>111</v>
      </c>
      <c r="AF159" s="59" t="str">
        <f>VLOOKUP(Table18911[[#This Row],[Information Asset Reference Number16]],livesite,1,FALSE)</f>
        <v>IAR0000502</v>
      </c>
      <c r="AG159" s="61" t="str">
        <f>MID(Table18911[[#This Row],[CLICK HERE TO GO TO FINAL CONTENT FOR CHECKING / EDITING]],14,FIND(".",Table18911[[#This Row],[CLICK HERE TO GO TO FINAL CONTENT FOR CHECKING / EDITING]])-14)</f>
        <v>CN IPAM Contacts</v>
      </c>
      <c r="AH159" s="61" t="str">
        <f>LEFT(Table18911[[#This Row],[CLICK HERE TO GO TO FINAL CONTENT FOR CHECKING / EDITING]],10)</f>
        <v>IAR0000502</v>
      </c>
      <c r="AI159" s="61" t="str">
        <f>VLOOKUP(Table18911[[#This Row],[Information Asset Reference Number]],ia,1,FALSE)</f>
        <v>IAR0000502</v>
      </c>
      <c r="AJ159" s="61">
        <f>VLOOKUP(Table18911[[#This Row],[Information Asset Reference Number]],ia,7,FALSE)</f>
        <v>38718</v>
      </c>
      <c r="AK159" s="61" t="str">
        <f>VLOOKUP(Table18911[[#This Row],[Information Asset Reference Number]],ia,10,FALSE)</f>
        <v>Deployment Issue Resolution P0046/03</v>
      </c>
      <c r="AL159" s="61" t="str">
        <f>VLOOKUP(Table18911[[#This Row],[Information Asset Reference Number]],ia,11,FALSE)</f>
        <v>Tony Glenholmes ( ANGL )</v>
      </c>
      <c r="AN159" s="61" t="b">
        <f>ISERROR(FIND("Direction",Table18911[[#This Row],[Legal basis for the processing]]))</f>
        <v>0</v>
      </c>
      <c r="AO159" s="61" t="b">
        <f>ISERROR(FIND("Act",Table18911[[#This Row],[Legal basis for the processing]]))</f>
        <v>0</v>
      </c>
      <c r="AP159" s="61" t="b">
        <f>ISERROR(FIND("Article",Table18911[[#This Row],[Legal basis for the processing]]))</f>
        <v>1</v>
      </c>
      <c r="AR159"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59"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59"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59"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159"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59"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59"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59"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59" s="61">
        <f>COUNTIF(Table18911[[#This Row],[Right to be informed]:[profiling]],"FALSE")</f>
        <v>4</v>
      </c>
      <c r="BA159"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59" s="61" t="str">
        <f>Table18911[[#This Row],[Information Asset Title]]</f>
        <v>CN IPAM Contacts</v>
      </c>
      <c r="BE159" s="61" t="s">
        <v>769</v>
      </c>
      <c r="BF159"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159" s="59" t="str">
        <f>IF(Table18911[[#This Row],[Purpose for the processing]]="",Table18911[[#This Row],[Purpose for the processing3]],Table18911[[#This Row],[Purpose for the processing]])</f>
        <v xml:space="preserve">As part of the process and ongoing operational activity undertaken by the Domain Name Services (DNS) Function, they have a requirement to contact and work closely with Organisations who consume DNS Services provisioned by NHS Digital. As a consequence, the DNS Function hold a list of Contacts within each of these Organisations. The Information Asset consists a small number of Personally Identifiable Data Items. Customer data was obtained: during the intial request and fulfilment of services from the DNS Function; from Customers who make contact / enquire to the DNS Function who are interested in DNS services; and, directly from Customers during ongoing Customer Management activities. Customers provided this information to the Authority to enable: contact to be made to undertake discussions about DNS Services;implementation of new DNS Services; resolution of Incidents and issues related to DNS; </v>
      </c>
      <c r="BH159" s="59" t="str">
        <f>IF(Table18911[[#This Row],[Legal basis for the processing]]="",Table18911[[#This Row],[Legal basis for the processing4]],Table18911[[#This Row],[Legal basis for the processing]])</f>
        <v>Direction from Secretary of State under sections 254(1) and (6), 274(2), 304(9) and (10) of the Health and Social Care Act 2012 to establish and operate informatics systems for the collection or analysis of information, and to exercise systems delivery functions.</v>
      </c>
      <c r="BI159" s="61"/>
      <c r="BJ159" s="59">
        <f>IF(Table18911[[#This Row],[Categories of personal data being processed]]="",Table18911[[#This Row],[Categories of personal data being processed5]],Table18911[[#This Row],[Categories of personal data being processed]])</f>
        <v>0</v>
      </c>
      <c r="BL159"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 IPAM Contact data is not transferred to third countries.</v>
      </c>
      <c r="BN159" s="59" t="str">
        <f>IF(Table18911[[#This Row],[Recipients or categories of recipients of the personal data.]]="",Table18911[[#This Row],[Recipients or categories of recipients of the personal data.6]],Table18911[[#This Row],[Recipients or categories of recipients of the personal data.]])</f>
        <v>N/A: the IPAM Contact data is not shared with any party outside the HSCN Programme / other parts of NHS Digitial.</v>
      </c>
      <c r="BO159"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The IPAM Contact lists are continually updated based on the 'live' Services provided by the IPAM Team - Customers who no longer consume IP Services are removed from lists following the recovery / retirement of IP Addresses.</v>
      </c>
      <c r="BP159" s="64" t="b">
        <f>Table18911[[#This Row],[Right to be informed]]</f>
        <v>1</v>
      </c>
      <c r="BQ159" s="63" t="b">
        <f>Table18911[[#This Row],[Right of access]]</f>
        <v>1</v>
      </c>
      <c r="BR159" s="63" t="b">
        <f>Table18911[[#This Row],[Right to rectification]]</f>
        <v>0</v>
      </c>
      <c r="BS159" s="63" t="b">
        <f>Table18911[[#This Row],[Right to erasure]]</f>
        <v>1</v>
      </c>
      <c r="BT159" s="63" t="b">
        <f>Table18911[[#This Row],[Right to restrict processing]]</f>
        <v>1</v>
      </c>
      <c r="BU159" s="63" t="b">
        <f>Table18911[[#This Row],[Right to data portability]]</f>
        <v>0</v>
      </c>
      <c r="BV159" s="63" t="b">
        <f>Table18911[[#This Row],[Right to object]]</f>
        <v>0</v>
      </c>
      <c r="BW159" s="59" t="b">
        <f>Table18911[[#This Row],[profiling]]</f>
        <v>0</v>
      </c>
      <c r="BX159"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159" s="59">
        <f>IF(Table18911[[#This Row],[The source of the personal data.]]="",Table18911[[#This Row],[The source of the personal data.12]],Table18911[[#This Row],[The source of the personal data.]])</f>
        <v>0</v>
      </c>
      <c r="BZ159"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applied to the Contact information.</v>
      </c>
      <c r="CA159" s="63"/>
      <c r="CB159" s="63"/>
      <c r="CC159" s="63"/>
      <c r="CD159" s="63"/>
      <c r="CE159" s="63"/>
      <c r="CF159" s="63"/>
      <c r="CG159" s="63"/>
      <c r="CH159" s="63"/>
      <c r="CI159" s="63"/>
      <c r="CJ159" s="63"/>
      <c r="CK159" s="63"/>
      <c r="CL159" s="63"/>
      <c r="CM159" s="63"/>
      <c r="CN159" s="63"/>
      <c r="CO159" s="63"/>
      <c r="CP159" s="63"/>
      <c r="CQ159" s="63"/>
      <c r="CR159" s="63"/>
      <c r="CS159" s="63"/>
      <c r="CT159" s="63"/>
      <c r="CU159" s="63"/>
      <c r="CV159" s="63"/>
      <c r="CW159" s="63"/>
      <c r="CX159" s="63"/>
      <c r="CY159" s="5"/>
      <c r="CZ159" s="26" t="s">
        <v>2009</v>
      </c>
      <c r="DB159" s="59" t="s">
        <v>2622</v>
      </c>
    </row>
    <row r="160" spans="1:111" s="59" customFormat="1" ht="405" hidden="1">
      <c r="A160" s="58" t="s">
        <v>2623</v>
      </c>
      <c r="B160" s="58" t="s">
        <v>110</v>
      </c>
      <c r="C160" s="59" t="s">
        <v>773</v>
      </c>
      <c r="D160" s="59" t="s">
        <v>384</v>
      </c>
      <c r="E160" s="59" t="s">
        <v>2624</v>
      </c>
      <c r="G160" s="59" t="s">
        <v>386</v>
      </c>
      <c r="H160" s="59" t="s">
        <v>2625</v>
      </c>
      <c r="I160" s="59" t="s">
        <v>2626</v>
      </c>
      <c r="J160" s="59" t="s">
        <v>2627</v>
      </c>
      <c r="K160" s="59" t="s">
        <v>2628</v>
      </c>
      <c r="L160" s="59" t="s">
        <v>391</v>
      </c>
      <c r="N160" s="59" t="s">
        <v>2629</v>
      </c>
      <c r="O160" s="59" t="s">
        <v>393</v>
      </c>
      <c r="P160" s="59" t="s">
        <v>111</v>
      </c>
      <c r="AF160" s="59" t="str">
        <f>VLOOKUP(Table18911[[#This Row],[Information Asset Reference Number16]],livesite,1,FALSE)</f>
        <v>IAR0000506</v>
      </c>
      <c r="AG160" s="61" t="str">
        <f>MID(Table18911[[#This Row],[CLICK HERE TO GO TO FINAL CONTENT FOR CHECKING / EDITING]],14,FIND(".",Table18911[[#This Row],[CLICK HERE TO GO TO FINAL CONTENT FOR CHECKING / EDITING]])-14)</f>
        <v>ODS Portal -  v 2</v>
      </c>
      <c r="AH160" s="61" t="str">
        <f>LEFT(Table18911[[#This Row],[CLICK HERE TO GO TO FINAL CONTENT FOR CHECKING / EDITING]],10)</f>
        <v>IAR0000506</v>
      </c>
      <c r="AI160" s="61" t="str">
        <f>VLOOKUP(Table18911[[#This Row],[Information Asset Reference Number]],ia,1,FALSE)</f>
        <v>IAR0000506</v>
      </c>
      <c r="AJ160" s="61">
        <f>VLOOKUP(Table18911[[#This Row],[Information Asset Reference Number]],ia,7,FALSE)</f>
        <v>42826</v>
      </c>
      <c r="AK160" s="61" t="str">
        <f>VLOOKUP(Table18911[[#This Row],[Information Asset Reference Number]],ia,10,FALSE)</f>
        <v>Organisation Data Service - Maintain P0559/07</v>
      </c>
      <c r="AL160" s="61" t="str">
        <f>VLOOKUP(Table18911[[#This Row],[Information Asset Reference Number]],ia,11,FALSE)</f>
        <v>Mark Dye</v>
      </c>
      <c r="AN160" s="61" t="b">
        <f>ISERROR(FIND("Direction",Table18911[[#This Row],[Legal basis for the processing]]))</f>
        <v>1</v>
      </c>
      <c r="AO160" s="61" t="b">
        <f>ISERROR(FIND("Act",Table18911[[#This Row],[Legal basis for the processing]]))</f>
        <v>0</v>
      </c>
      <c r="AP160" s="61" t="b">
        <f>ISERROR(FIND("Article",Table18911[[#This Row],[Legal basis for the processing]]))</f>
        <v>0</v>
      </c>
      <c r="AR160"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60"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60"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60"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60"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60"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60"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160"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1</v>
      </c>
      <c r="AZ160" s="61">
        <f>COUNTIF(Table18911[[#This Row],[Right to be informed]:[profiling]],"FALSE")</f>
        <v>2</v>
      </c>
      <c r="BA160"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Public Task</v>
      </c>
      <c r="BD160" s="61" t="str">
        <f>Table18911[[#This Row],[Information Asset Title]]</f>
        <v>ODS Portal -  v 2</v>
      </c>
      <c r="BE160" s="61" t="s">
        <v>776</v>
      </c>
      <c r="BF160"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 Boar Lane, Leeds LS1 6AE0300 303 5678enquiries@nhsdigital.nhs.ukData Protection Officer – Catherine Nicholson</v>
      </c>
      <c r="BG160" s="59" t="str">
        <f>IF(Table18911[[#This Row],[Purpose for the processing]]="",Table18911[[#This Row],[Purpose for the processing3]],Table18911[[#This Row],[Purpose for the processing]])</f>
        <v>To provide reference data in support of the NHS and Social Care IT systems</v>
      </c>
      <c r="BH160" s="59" t="str">
        <f>IF(Table18911[[#This Row],[Legal basis for the processing]]="",Table18911[[#This Row],[Legal basis for the processing4]],Table18911[[#This Row],[Legal basis for the processing]])</f>
        <v>Yes- reference data is required to to allow the identificastion of key roles within the NHS/Social Care and to allow use of electronic systems. Health and Social Care Act 2012 Schedule 18, paragraph 10 (1), Dept of Health mandatory requirement, Under section 2/60.Article 6 (1e) – Public task - processing is necessary for the performance of a task carried out in the public interest or in the exercise of official authority vested in the controller</v>
      </c>
      <c r="BI160" s="61"/>
      <c r="BJ160" s="59">
        <f>IF(Table18911[[#This Row],[Categories of personal data being processed]]="",Table18911[[#This Row],[Categories of personal data being processed5]],Table18911[[#This Row],[Categories of personal data being processed]])</f>
        <v>0</v>
      </c>
      <c r="BL160"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 transfer to third countries but data is available on WWW. Data provides forenames and surname with only a relationship to a work address/email/Tel number.</v>
      </c>
      <c r="BN160" s="59" t="str">
        <f>IF(Table18911[[#This Row],[Recipients or categories of recipients of the personal data.]]="",Table18911[[#This Row],[Recipients or categories of recipients of the personal data.6]],Table18911[[#This Row],[Recipients or categories of recipients of the personal data.]])</f>
        <v>Data is ‘open’ so all data is supplied on the public domain.</v>
      </c>
      <c r="BO160"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Data is ‘live’ within registers this is replaced if the role holder changes.  Historic data is captured within archived files.</v>
      </c>
      <c r="BP160" s="64" t="b">
        <f>Table18911[[#This Row],[Right to be informed]]</f>
        <v>1</v>
      </c>
      <c r="BQ160" s="63" t="b">
        <f>Table18911[[#This Row],[Right of access]]</f>
        <v>1</v>
      </c>
      <c r="BR160" s="63" t="b">
        <f>Table18911[[#This Row],[Right to rectification]]</f>
        <v>1</v>
      </c>
      <c r="BS160" s="63" t="b">
        <f>Table18911[[#This Row],[Right to erasure]]</f>
        <v>0</v>
      </c>
      <c r="BT160" s="63" t="b">
        <f>Table18911[[#This Row],[Right to restrict processing]]</f>
        <v>1</v>
      </c>
      <c r="BU160" s="63" t="b">
        <f>Table18911[[#This Row],[Right to data portability]]</f>
        <v>0</v>
      </c>
      <c r="BV160" s="63" t="b">
        <f>Table18911[[#This Row],[Right to object]]</f>
        <v>1</v>
      </c>
      <c r="BW160" s="59" t="b">
        <f>Table18911[[#This Row],[profiling]]</f>
        <v>1</v>
      </c>
      <c r="BX160"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Requests to remove this data can be requested through the ODS second line support team contactable on – 0300 3034 034However, not relying on consent as processing condition.Note: MOD information is captured some of the above rights may differ due to personnel being a member of Her Majestys Armed Forces. </v>
      </c>
      <c r="BY160" s="59">
        <f>IF(Table18911[[#This Row],[The source of the personal data.]]="",Table18911[[#This Row],[The source of the personal data.12]],Table18911[[#This Row],[The source of the personal data.]])</f>
        <v>0</v>
      </c>
      <c r="BZ160"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 xml:space="preserve">No automated decision making/profiling is used in the collation of this data. </v>
      </c>
      <c r="CA160" s="63"/>
      <c r="CB160" s="63"/>
      <c r="CC160" s="63"/>
      <c r="CD160" s="63"/>
      <c r="CE160" s="63"/>
      <c r="CF160" s="63"/>
      <c r="CG160" s="63"/>
      <c r="CH160" s="63"/>
      <c r="CI160" s="63"/>
      <c r="CJ160" s="63"/>
      <c r="CK160" s="63"/>
      <c r="CL160" s="63"/>
      <c r="CM160" s="63"/>
      <c r="CN160" s="63"/>
      <c r="CO160" s="63"/>
      <c r="CP160" s="63"/>
      <c r="CQ160" s="63"/>
      <c r="CR160" s="63"/>
      <c r="CS160" s="63"/>
      <c r="CT160" s="63"/>
      <c r="CU160" s="63"/>
      <c r="CV160" s="63"/>
      <c r="CW160" s="63"/>
      <c r="CX160" s="63"/>
      <c r="CY160" s="5"/>
      <c r="CZ160" s="26" t="s">
        <v>2009</v>
      </c>
      <c r="DB160" s="59" t="s">
        <v>2630</v>
      </c>
    </row>
    <row r="161" spans="1:111" s="59" customFormat="1" ht="360" hidden="1">
      <c r="A161" s="58" t="s">
        <v>772</v>
      </c>
      <c r="B161" s="58" t="s">
        <v>110</v>
      </c>
      <c r="C161" s="59" t="s">
        <v>773</v>
      </c>
      <c r="D161" s="59" t="s">
        <v>384</v>
      </c>
      <c r="E161" s="59" t="s">
        <v>774</v>
      </c>
      <c r="G161" s="59" t="s">
        <v>386</v>
      </c>
      <c r="H161" s="59" t="s">
        <v>387</v>
      </c>
      <c r="I161" s="59" t="s">
        <v>388</v>
      </c>
      <c r="J161" s="59" t="s">
        <v>389</v>
      </c>
      <c r="K161" s="59" t="s">
        <v>390</v>
      </c>
      <c r="L161" s="59" t="s">
        <v>391</v>
      </c>
      <c r="N161" s="59" t="s">
        <v>392</v>
      </c>
      <c r="O161" s="59" t="s">
        <v>393</v>
      </c>
      <c r="P161" s="59" t="s">
        <v>111</v>
      </c>
      <c r="AF161" s="59" t="str">
        <f>VLOOKUP(Table18911[[#This Row],[Information Asset Reference Number16]],livesite,1,FALSE)</f>
        <v>IAR0000506</v>
      </c>
      <c r="AG161" s="61" t="str">
        <f>MID(Table18911[[#This Row],[CLICK HERE TO GO TO FINAL CONTENT FOR CHECKING / EDITING]],14,FIND(".",Table18911[[#This Row],[CLICK HERE TO GO TO FINAL CONTENT FOR CHECKING / EDITING]])-14)</f>
        <v>ODS Portal</v>
      </c>
      <c r="AH161" s="61" t="str">
        <f>LEFT(Table18911[[#This Row],[CLICK HERE TO GO TO FINAL CONTENT FOR CHECKING / EDITING]],10)</f>
        <v>IAR0000506</v>
      </c>
      <c r="AI161" s="61" t="str">
        <f>VLOOKUP(Table18911[[#This Row],[Information Asset Reference Number]],ia,1,FALSE)</f>
        <v>IAR0000506</v>
      </c>
      <c r="AJ161" s="61">
        <f>VLOOKUP(Table18911[[#This Row],[Information Asset Reference Number]],ia,7,FALSE)</f>
        <v>42826</v>
      </c>
      <c r="AK161" s="61" t="str">
        <f>VLOOKUP(Table18911[[#This Row],[Information Asset Reference Number]],ia,10,FALSE)</f>
        <v>Organisation Data Service - Maintain P0559/07</v>
      </c>
      <c r="AL161" s="61" t="str">
        <f>VLOOKUP(Table18911[[#This Row],[Information Asset Reference Number]],ia,11,FALSE)</f>
        <v>Mark Dye</v>
      </c>
      <c r="AN161" s="61" t="b">
        <f>ISERROR(FIND("Direction",Table18911[[#This Row],[Legal basis for the processing]]))</f>
        <v>1</v>
      </c>
      <c r="AO161" s="61" t="b">
        <f>ISERROR(FIND("Act",Table18911[[#This Row],[Legal basis for the processing]]))</f>
        <v>0</v>
      </c>
      <c r="AP161" s="61" t="b">
        <f>ISERROR(FIND("Article",Table18911[[#This Row],[Legal basis for the processing]]))</f>
        <v>0</v>
      </c>
      <c r="AR161"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61"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61"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61"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61"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61"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61"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161"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1</v>
      </c>
      <c r="AZ161" s="61">
        <f>COUNTIF(Table18911[[#This Row],[Right to be informed]:[profiling]],"FALSE")</f>
        <v>2</v>
      </c>
      <c r="BA161"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Public Task</v>
      </c>
      <c r="BD161" s="61" t="str">
        <f>Table18911[[#This Row],[Information Asset Title]]</f>
        <v>ODS Portal</v>
      </c>
      <c r="BE161" s="61" t="s">
        <v>776</v>
      </c>
      <c r="BF161"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 Boar Lane, Leeds LS1 6AE0300 303 5678enquiries@nhsdigital.nhs.ukData Protection Officer – Catherine Nicholson</v>
      </c>
      <c r="BG161" s="59" t="str">
        <f>IF(Table18911[[#This Row],[Purpose for the processing]]="",Table18911[[#This Row],[Purpose for the processing3]],Table18911[[#This Row],[Purpose for the processing]])</f>
        <v>To provide reference data in support of the NHS and Social Care IT systems</v>
      </c>
      <c r="BH161" s="59" t="str">
        <f>IF(Table18911[[#This Row],[Legal basis for the processing]]="",Table18911[[#This Row],[Legal basis for the processing4]],Table18911[[#This Row],[Legal basis for the processing]])</f>
        <v>Yes- reference data is required to to allow the identificastion of key roles within the NHS/Social CareHealth and Social Care Act 2012 Schedule 18, paragraph 10 (1)Article 6 (1e) – Public task - processing is necessary for the performance of a task carried out in the public interest or in the exercise of official authority vested in the controller</v>
      </c>
      <c r="BI161" s="61"/>
      <c r="BJ161" s="59">
        <f>IF(Table18911[[#This Row],[Categories of personal data being processed]]="",Table18911[[#This Row],[Categories of personal data being processed5]],Table18911[[#This Row],[Categories of personal data being processed]])</f>
        <v>0</v>
      </c>
      <c r="BL161"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 transfer to third countriesbut data is available on WWW. Data provides forenames and surname with only a relationship to a work address.</v>
      </c>
      <c r="BN161" s="59" t="str">
        <f>IF(Table18911[[#This Row],[Recipients or categories of recipients of the personal data.]]="",Table18911[[#This Row],[Recipients or categories of recipients of the personal data.6]],Table18911[[#This Row],[Recipients or categories of recipients of the personal data.]])</f>
        <v>Data is ‘open’ so all data is supplied on the public domain.</v>
      </c>
      <c r="BO161"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Data is ‘live’ within registers this is replaced if the role holder changes. No historic data is captured.</v>
      </c>
      <c r="BP161" s="64" t="b">
        <f>Table18911[[#This Row],[Right to be informed]]</f>
        <v>1</v>
      </c>
      <c r="BQ161" s="63" t="b">
        <f>Table18911[[#This Row],[Right of access]]</f>
        <v>1</v>
      </c>
      <c r="BR161" s="63" t="b">
        <f>Table18911[[#This Row],[Right to rectification]]</f>
        <v>1</v>
      </c>
      <c r="BS161" s="63" t="b">
        <f>Table18911[[#This Row],[Right to erasure]]</f>
        <v>0</v>
      </c>
      <c r="BT161" s="63" t="b">
        <f>Table18911[[#This Row],[Right to restrict processing]]</f>
        <v>1</v>
      </c>
      <c r="BU161" s="63" t="b">
        <f>Table18911[[#This Row],[Right to data portability]]</f>
        <v>0</v>
      </c>
      <c r="BV161" s="63" t="b">
        <f>Table18911[[#This Row],[Right to object]]</f>
        <v>1</v>
      </c>
      <c r="BW161" s="59" t="b">
        <f>Table18911[[#This Row],[profiling]]</f>
        <v>1</v>
      </c>
      <c r="BX161"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Requests to remove this data can be requested through the ODS second line support team contactable on – 0300 3034 034However, not relying on consent as processing condition</v>
      </c>
      <c r="BY161" s="59">
        <f>IF(Table18911[[#This Row],[The source of the personal data.]]="",Table18911[[#This Row],[The source of the personal data.12]],Table18911[[#This Row],[The source of the personal data.]])</f>
        <v>0</v>
      </c>
      <c r="BZ161"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 xml:space="preserve">No automated decision making/profiling is used in the collation of this data. </v>
      </c>
      <c r="CA161" s="63"/>
      <c r="CB161" s="63"/>
      <c r="CC161" s="63"/>
      <c r="CD161" s="63"/>
      <c r="CE161" s="63"/>
      <c r="CF161" s="63"/>
      <c r="CG161" s="63"/>
      <c r="CH161" s="63"/>
      <c r="CI161" s="63"/>
      <c r="CJ161" s="63"/>
      <c r="CK161" s="63"/>
      <c r="CL161" s="63"/>
      <c r="CM161" s="63"/>
      <c r="CN161" s="63"/>
      <c r="CO161" s="63"/>
      <c r="CP161" s="63"/>
      <c r="CQ161" s="63"/>
      <c r="CR161" s="63"/>
      <c r="CS161" s="63"/>
      <c r="CT161" s="63"/>
      <c r="CU161" s="63"/>
      <c r="CV161" s="63"/>
      <c r="CW161" s="63"/>
      <c r="CX161" s="63"/>
      <c r="CY161" s="5"/>
      <c r="CZ161" s="26" t="s">
        <v>2009</v>
      </c>
      <c r="DB161" s="59" t="s">
        <v>775</v>
      </c>
    </row>
    <row r="162" spans="1:111" s="59" customFormat="1" ht="360" hidden="1">
      <c r="A162" s="58" t="s">
        <v>781</v>
      </c>
      <c r="B162" s="58" t="s">
        <v>110</v>
      </c>
      <c r="C162" s="59" t="s">
        <v>383</v>
      </c>
      <c r="D162" s="59" t="s">
        <v>384</v>
      </c>
      <c r="E162" s="59" t="s">
        <v>774</v>
      </c>
      <c r="G162" s="59" t="s">
        <v>386</v>
      </c>
      <c r="H162" s="59" t="s">
        <v>387</v>
      </c>
      <c r="I162" s="59" t="s">
        <v>388</v>
      </c>
      <c r="J162" s="59" t="s">
        <v>389</v>
      </c>
      <c r="K162" s="59" t="s">
        <v>390</v>
      </c>
      <c r="L162" s="59" t="s">
        <v>391</v>
      </c>
      <c r="N162" s="59" t="s">
        <v>782</v>
      </c>
      <c r="O162" s="59" t="s">
        <v>393</v>
      </c>
      <c r="P162" s="59" t="s">
        <v>111</v>
      </c>
      <c r="AF162" s="59" t="str">
        <f>VLOOKUP(Table18911[[#This Row],[Information Asset Reference Number16]],livesite,1,FALSE)</f>
        <v>IAR0000507</v>
      </c>
      <c r="AG162" s="61" t="str">
        <f>MID(Table18911[[#This Row],[CLICK HERE TO GO TO FINAL CONTENT FOR CHECKING / EDITING]],14,FIND(".",Table18911[[#This Row],[CLICK HERE TO GO TO FINAL CONTENT FOR CHECKING / EDITING]])-14)</f>
        <v>ODS API Suite</v>
      </c>
      <c r="AH162" s="61" t="str">
        <f>LEFT(Table18911[[#This Row],[CLICK HERE TO GO TO FINAL CONTENT FOR CHECKING / EDITING]],10)</f>
        <v>IAR0000507</v>
      </c>
      <c r="AI162" s="61" t="str">
        <f>VLOOKUP(Table18911[[#This Row],[Information Asset Reference Number]],ia,1,FALSE)</f>
        <v>IAR0000507</v>
      </c>
      <c r="AJ162" s="61">
        <f>VLOOKUP(Table18911[[#This Row],[Information Asset Reference Number]],ia,7,FALSE)</f>
        <v>43202</v>
      </c>
      <c r="AK162" s="61" t="str">
        <f>VLOOKUP(Table18911[[#This Row],[Information Asset Reference Number]],ia,10,FALSE)</f>
        <v>Organisation Data Service - Maintain P0559/07</v>
      </c>
      <c r="AL162" s="61" t="str">
        <f>VLOOKUP(Table18911[[#This Row],[Information Asset Reference Number]],ia,11,FALSE)</f>
        <v>Mark Dye ( MX</v>
      </c>
      <c r="AN162" s="61" t="b">
        <f>ISERROR(FIND("Direction",Table18911[[#This Row],[Legal basis for the processing]]))</f>
        <v>1</v>
      </c>
      <c r="AO162" s="61" t="b">
        <f>ISERROR(FIND("Act",Table18911[[#This Row],[Legal basis for the processing]]))</f>
        <v>0</v>
      </c>
      <c r="AP162" s="61" t="b">
        <f>ISERROR(FIND("Article",Table18911[[#This Row],[Legal basis for the processing]]))</f>
        <v>0</v>
      </c>
      <c r="AR162"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62"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62"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62"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62"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62"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62"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162"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1</v>
      </c>
      <c r="AZ162" s="61">
        <f>COUNTIF(Table18911[[#This Row],[Right to be informed]:[profiling]],"FALSE")</f>
        <v>2</v>
      </c>
      <c r="BA162"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Public Task</v>
      </c>
      <c r="BD162" s="61" t="str">
        <f>Table18911[[#This Row],[Information Asset Title]]</f>
        <v>ODS API Suite</v>
      </c>
      <c r="BE162" s="61" t="s">
        <v>784</v>
      </c>
      <c r="BF162"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Digital1, Trevelyan Square, Boar Lane, Leeds LS1 6AE0300 303 5678enquiries@nhsdigital.nhs.ukData Protection Officer – Catherine Nicholson-</v>
      </c>
      <c r="BG162" s="59" t="str">
        <f>IF(Table18911[[#This Row],[Purpose for the processing]]="",Table18911[[#This Row],[Purpose for the processing3]],Table18911[[#This Row],[Purpose for the processing]])</f>
        <v>To provide reference data in support of the NHS and Social Care IT systems</v>
      </c>
      <c r="BH162" s="59" t="str">
        <f>IF(Table18911[[#This Row],[Legal basis for the processing]]="",Table18911[[#This Row],[Legal basis for the processing4]],Table18911[[#This Row],[Legal basis for the processing]])</f>
        <v>Yes- reference data is required to to allow the identificastion of key roles within the NHS/Social CareHealth and Social Care Act 2012 Schedule 18, paragraph 10 (1)Article 6 (1e) – Public task - processing is necessary for the performance of a task carried out in the public interest or in the exercise of official authority vested in the controller</v>
      </c>
      <c r="BI162" s="61"/>
      <c r="BJ162" s="59">
        <f>IF(Table18911[[#This Row],[Categories of personal data being processed]]="",Table18911[[#This Row],[Categories of personal data being processed5]],Table18911[[#This Row],[Categories of personal data being processed]])</f>
        <v>0</v>
      </c>
      <c r="BL162"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 transfer to third countriesbut data is available on WWW. Data provides forenames and surname with only a relationship to a work address.</v>
      </c>
      <c r="BN162" s="59" t="str">
        <f>IF(Table18911[[#This Row],[Recipients or categories of recipients of the personal data.]]="",Table18911[[#This Row],[Recipients or categories of recipients of the personal data.6]],Table18911[[#This Row],[Recipients or categories of recipients of the personal data.]])</f>
        <v>Data is ‘open’ so all data is supplied on the public domain.</v>
      </c>
      <c r="BO162"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Data is ‘live’ within registers this is replaced if the role holder changes. No historic data is captured.</v>
      </c>
      <c r="BP162" s="64" t="b">
        <f>Table18911[[#This Row],[Right to be informed]]</f>
        <v>1</v>
      </c>
      <c r="BQ162" s="63" t="b">
        <f>Table18911[[#This Row],[Right of access]]</f>
        <v>1</v>
      </c>
      <c r="BR162" s="63" t="b">
        <f>Table18911[[#This Row],[Right to rectification]]</f>
        <v>1</v>
      </c>
      <c r="BS162" s="63" t="b">
        <f>Table18911[[#This Row],[Right to erasure]]</f>
        <v>0</v>
      </c>
      <c r="BT162" s="63" t="b">
        <f>Table18911[[#This Row],[Right to restrict processing]]</f>
        <v>1</v>
      </c>
      <c r="BU162" s="63" t="b">
        <f>Table18911[[#This Row],[Right to data portability]]</f>
        <v>0</v>
      </c>
      <c r="BV162" s="63" t="b">
        <f>Table18911[[#This Row],[Right to object]]</f>
        <v>1</v>
      </c>
      <c r="BW162" s="59" t="b">
        <f>Table18911[[#This Row],[profiling]]</f>
        <v>1</v>
      </c>
      <c r="BX162"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Requests to remove this data can be requested through the ODS second line support team contactable on – 0300 3034 034However, not relying on consent as processing condition</v>
      </c>
      <c r="BY162" s="59">
        <f>IF(Table18911[[#This Row],[The source of the personal data.]]="",Table18911[[#This Row],[The source of the personal data.12]],Table18911[[#This Row],[The source of the personal data.]])</f>
        <v>0</v>
      </c>
      <c r="BZ162"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 xml:space="preserve">No automated decision making/profiling is used in the collation of this data. </v>
      </c>
      <c r="CA162" s="63"/>
      <c r="CB162" s="63"/>
      <c r="CC162" s="63"/>
      <c r="CD162" s="63"/>
      <c r="CE162" s="63"/>
      <c r="CF162" s="63"/>
      <c r="CG162" s="63"/>
      <c r="CH162" s="63"/>
      <c r="CI162" s="63"/>
      <c r="CJ162" s="63"/>
      <c r="CK162" s="63"/>
      <c r="CL162" s="63"/>
      <c r="CM162" s="63"/>
      <c r="CN162" s="63"/>
      <c r="CO162" s="63"/>
      <c r="CP162" s="63"/>
      <c r="CQ162" s="63"/>
      <c r="CR162" s="63"/>
      <c r="CS162" s="63"/>
      <c r="CT162" s="63"/>
      <c r="CU162" s="63"/>
      <c r="CV162" s="63"/>
      <c r="CW162" s="63"/>
      <c r="CX162" s="63"/>
      <c r="CY162" s="5"/>
      <c r="CZ162" s="26" t="s">
        <v>2009</v>
      </c>
      <c r="DB162" s="59" t="s">
        <v>783</v>
      </c>
    </row>
    <row r="163" spans="1:111" s="59" customFormat="1" ht="255" hidden="1">
      <c r="A163" s="58" t="s">
        <v>790</v>
      </c>
      <c r="B163" s="58" t="s">
        <v>110</v>
      </c>
      <c r="C163" s="59" t="s">
        <v>221</v>
      </c>
      <c r="D163" s="59" t="s">
        <v>791</v>
      </c>
      <c r="E163" s="59" t="s">
        <v>223</v>
      </c>
      <c r="G163" s="59" t="s">
        <v>225</v>
      </c>
      <c r="H163" s="59" t="s">
        <v>225</v>
      </c>
      <c r="I163" s="59" t="s">
        <v>792</v>
      </c>
      <c r="J163" s="59" t="s">
        <v>227</v>
      </c>
      <c r="K163" s="59" t="s">
        <v>793</v>
      </c>
      <c r="L163" s="59" t="s">
        <v>154</v>
      </c>
      <c r="N163" s="59" t="s">
        <v>229</v>
      </c>
      <c r="O163" s="59" t="s">
        <v>225</v>
      </c>
      <c r="P163" s="59" t="s">
        <v>111</v>
      </c>
      <c r="Q163" s="59" t="s">
        <v>225</v>
      </c>
      <c r="R163" s="59" t="s">
        <v>225</v>
      </c>
      <c r="AC163" s="59" t="s">
        <v>225</v>
      </c>
      <c r="AF163" s="59" t="str">
        <f>VLOOKUP(Table18911[[#This Row],[Information Asset Reference Number16]],livesite,1,FALSE)</f>
        <v>IAR0000517</v>
      </c>
      <c r="AG163" s="61" t="str">
        <f>MID(Table18911[[#This Row],[CLICK HERE TO GO TO FINAL CONTENT FOR CHECKING / EDITING]],14,FIND(".",Table18911[[#This Row],[CLICK HERE TO GO TO FINAL CONTENT FOR CHECKING / EDITING]])-14)</f>
        <v>Cisco WebEx</v>
      </c>
      <c r="AH163" s="61" t="str">
        <f>LEFT(Table18911[[#This Row],[CLICK HERE TO GO TO FINAL CONTENT FOR CHECKING / EDITING]],10)</f>
        <v>IAR0000517</v>
      </c>
      <c r="AI163" s="61" t="str">
        <f>VLOOKUP(Table18911[[#This Row],[Information Asset Reference Number]],ia,1,FALSE)</f>
        <v>IAR0000517</v>
      </c>
      <c r="AJ163" s="61">
        <f>VLOOKUP(Table18911[[#This Row],[Information Asset Reference Number]],ia,7,FALSE)</f>
        <v>41000</v>
      </c>
      <c r="AK163" s="61" t="str">
        <f>VLOOKUP(Table18911[[#This Row],[Information Asset Reference Number]],ia,10,FALSE)</f>
        <v>Corporate ICT P0424/09</v>
      </c>
      <c r="AL163" s="61" t="str">
        <f>VLOOKUP(Table18911[[#This Row],[Information Asset Reference Number]],ia,11,FALSE)</f>
        <v>Michael Flintoft ( MIFL )</v>
      </c>
      <c r="AN163" s="61" t="b">
        <f>ISERROR(FIND("Direction",Table18911[[#This Row],[Legal basis for the processing]]))</f>
        <v>1</v>
      </c>
      <c r="AO163" s="61" t="b">
        <f>ISERROR(FIND("Act",Table18911[[#This Row],[Legal basis for the processing]]))</f>
        <v>0</v>
      </c>
      <c r="AP163" s="61" t="b">
        <f>ISERROR(FIND("Article",Table18911[[#This Row],[Legal basis for the processing]]))</f>
        <v>0</v>
      </c>
      <c r="AR163"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63"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63"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63"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63"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63"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63"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163"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63" s="61">
        <f>COUNTIF(Table18911[[#This Row],[Right to be informed]:[profiling]],"FALSE")</f>
        <v>3</v>
      </c>
      <c r="BA163"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63" s="61" t="str">
        <f>Table18911[[#This Row],[Information Asset Title]]</f>
        <v>Cisco WebEx</v>
      </c>
      <c r="BE163" s="61" t="s">
        <v>795</v>
      </c>
      <c r="BF163"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163" s="59" t="str">
        <f>IF(Table18911[[#This Row],[Purpose for the processing]]="",Table18911[[#This Row],[Purpose for the processing3]],Table18911[[#This Row],[Purpose for the processing]])</f>
        <v>User data is stored in order to create accounts  to provide NHS Digital staff access to the Webex system</v>
      </c>
      <c r="BH163" s="59" t="str">
        <f>IF(Table18911[[#This Row],[Legal basis for the processing]]="",Table18911[[#This Row],[Legal basis for the processing4]],Table18911[[#This Row],[Legal basis for the processing]])</f>
        <v>Health and Social Care Act (2012) – Schedule 18, part 10 (1)Processing is necessary for the performance of a task carried out in the public interest or in the exercise of official authority vested in the controller (GDPR Article 6(1)(e))</v>
      </c>
      <c r="BI163" s="61"/>
      <c r="BJ163" s="59">
        <f>IF(Table18911[[#This Row],[Categories of personal data being processed]]="",Table18911[[#This Row],[Categories of personal data being processed5]],Table18911[[#This Row],[Categories of personal data being processed]])</f>
        <v>0</v>
      </c>
      <c r="BL163"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N163" s="59" t="str">
        <f>IF(Table18911[[#This Row],[Recipients or categories of recipients of the personal data.]]="",Table18911[[#This Row],[Recipients or categories of recipients of the personal data.6]],Table18911[[#This Row],[Recipients or categories of recipients of the personal data.]])</f>
        <v>n/a</v>
      </c>
      <c r="BO163"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Data is stored for the duration the user is active in the organisation. Once the leaver processes are initiated user data and accounts are removed from the system </v>
      </c>
      <c r="BP163" s="64" t="b">
        <f>Table18911[[#This Row],[Right to be informed]]</f>
        <v>1</v>
      </c>
      <c r="BQ163" s="63" t="b">
        <f>Table18911[[#This Row],[Right of access]]</f>
        <v>1</v>
      </c>
      <c r="BR163" s="63" t="b">
        <f>Table18911[[#This Row],[Right to rectification]]</f>
        <v>1</v>
      </c>
      <c r="BS163" s="63" t="b">
        <f>Table18911[[#This Row],[Right to erasure]]</f>
        <v>0</v>
      </c>
      <c r="BT163" s="63" t="b">
        <f>Table18911[[#This Row],[Right to restrict processing]]</f>
        <v>1</v>
      </c>
      <c r="BU163" s="63" t="b">
        <f>Table18911[[#This Row],[Right to data portability]]</f>
        <v>0</v>
      </c>
      <c r="BV163" s="63" t="b">
        <f>Table18911[[#This Row],[Right to object]]</f>
        <v>1</v>
      </c>
      <c r="BW163" s="59" t="b">
        <f>Table18911[[#This Row],[profiling]]</f>
        <v>0</v>
      </c>
      <c r="BX163"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Consent is given with initial employment and required for continued access to this corporate system. Consent is withdrawn at the end of employment.</v>
      </c>
      <c r="BY163" s="59">
        <f>IF(Table18911[[#This Row],[The source of the personal data.]]="",Table18911[[#This Row],[The source of the personal data.12]],Table18911[[#This Row],[The source of the personal data.]])</f>
        <v>0</v>
      </c>
      <c r="BZ163"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63" s="63"/>
      <c r="CB163" s="63"/>
      <c r="CC163" s="63"/>
      <c r="CD163" s="63"/>
      <c r="CE163" s="63"/>
      <c r="CF163" s="63"/>
      <c r="CG163" s="63"/>
      <c r="CH163" s="63"/>
      <c r="CI163" s="63"/>
      <c r="CJ163" s="63"/>
      <c r="CK163" s="63"/>
      <c r="CL163" s="63"/>
      <c r="CM163" s="63"/>
      <c r="CN163" s="63"/>
      <c r="CO163" s="63"/>
      <c r="CP163" s="63"/>
      <c r="CQ163" s="63"/>
      <c r="CR163" s="63"/>
      <c r="CS163" s="63"/>
      <c r="CT163" s="63"/>
      <c r="CU163" s="63"/>
      <c r="CV163" s="63"/>
      <c r="CW163" s="63"/>
      <c r="CX163" s="63"/>
      <c r="CY163" s="5"/>
      <c r="CZ163" s="26" t="s">
        <v>2009</v>
      </c>
      <c r="DB163" s="59" t="s">
        <v>794</v>
      </c>
    </row>
    <row r="164" spans="1:111" s="59" customFormat="1" ht="255" hidden="1">
      <c r="A164" s="58" t="s">
        <v>800</v>
      </c>
      <c r="B164" s="58" t="s">
        <v>110</v>
      </c>
      <c r="C164" s="59" t="s">
        <v>221</v>
      </c>
      <c r="D164" s="59" t="s">
        <v>801</v>
      </c>
      <c r="E164" s="59" t="s">
        <v>223</v>
      </c>
      <c r="G164" s="59" t="s">
        <v>225</v>
      </c>
      <c r="H164" s="59" t="s">
        <v>225</v>
      </c>
      <c r="I164" s="59" t="s">
        <v>802</v>
      </c>
      <c r="J164" s="59" t="s">
        <v>227</v>
      </c>
      <c r="K164" s="59" t="s">
        <v>793</v>
      </c>
      <c r="L164" s="59" t="s">
        <v>154</v>
      </c>
      <c r="N164" s="59" t="s">
        <v>229</v>
      </c>
      <c r="O164" s="59" t="s">
        <v>225</v>
      </c>
      <c r="P164" s="59" t="s">
        <v>111</v>
      </c>
      <c r="Q164" s="59" t="s">
        <v>225</v>
      </c>
      <c r="R164" s="59" t="s">
        <v>225</v>
      </c>
      <c r="AC164" s="59" t="s">
        <v>225</v>
      </c>
      <c r="AF164" s="59" t="str">
        <f>VLOOKUP(Table18911[[#This Row],[Information Asset Reference Number16]],livesite,1,FALSE)</f>
        <v>IAR0000518</v>
      </c>
      <c r="AG164" s="61" t="str">
        <f>MID(Table18911[[#This Row],[CLICK HERE TO GO TO FINAL CONTENT FOR CHECKING / EDITING]],14,FIND(".",Table18911[[#This Row],[CLICK HERE TO GO TO FINAL CONTENT FOR CHECKING / EDITING]])-14)</f>
        <v>Cisco Jabber</v>
      </c>
      <c r="AH164" s="61" t="str">
        <f>LEFT(Table18911[[#This Row],[CLICK HERE TO GO TO FINAL CONTENT FOR CHECKING / EDITING]],10)</f>
        <v>IAR0000518</v>
      </c>
      <c r="AI164" s="61" t="str">
        <f>VLOOKUP(Table18911[[#This Row],[Information Asset Reference Number]],ia,1,FALSE)</f>
        <v>IAR0000518</v>
      </c>
      <c r="AJ164" s="61">
        <f>VLOOKUP(Table18911[[#This Row],[Information Asset Reference Number]],ia,7,FALSE)</f>
        <v>41730</v>
      </c>
      <c r="AK164" s="61" t="str">
        <f>VLOOKUP(Table18911[[#This Row],[Information Asset Reference Number]],ia,10,FALSE)</f>
        <v>Corporate ICT P0424/09</v>
      </c>
      <c r="AL164" s="61" t="str">
        <f>VLOOKUP(Table18911[[#This Row],[Information Asset Reference Number]],ia,11,FALSE)</f>
        <v>Michael Flintoft ( MIFL )</v>
      </c>
      <c r="AN164" s="61" t="b">
        <f>ISERROR(FIND("Direction",Table18911[[#This Row],[Legal basis for the processing]]))</f>
        <v>1</v>
      </c>
      <c r="AO164" s="61" t="b">
        <f>ISERROR(FIND("Act",Table18911[[#This Row],[Legal basis for the processing]]))</f>
        <v>0</v>
      </c>
      <c r="AP164" s="61" t="b">
        <f>ISERROR(FIND("Article",Table18911[[#This Row],[Legal basis for the processing]]))</f>
        <v>0</v>
      </c>
      <c r="AR164"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64"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64"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64"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64"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64"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64"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164"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64" s="61">
        <f>COUNTIF(Table18911[[#This Row],[Right to be informed]:[profiling]],"FALSE")</f>
        <v>3</v>
      </c>
      <c r="BA164"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64" s="61" t="str">
        <f>Table18911[[#This Row],[Information Asset Title]]</f>
        <v>Cisco Jabber</v>
      </c>
      <c r="BE164" s="61" t="s">
        <v>804</v>
      </c>
      <c r="BF164"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164" s="59" t="str">
        <f>IF(Table18911[[#This Row],[Purpose for the processing]]="",Table18911[[#This Row],[Purpose for the processing3]],Table18911[[#This Row],[Purpose for the processing]])</f>
        <v>User data is stored in order to create accounts  to provide NHS Digital staff access to the Jabber system</v>
      </c>
      <c r="BH164" s="59" t="str">
        <f>IF(Table18911[[#This Row],[Legal basis for the processing]]="",Table18911[[#This Row],[Legal basis for the processing4]],Table18911[[#This Row],[Legal basis for the processing]])</f>
        <v>Health and Social Care Act (2012) – Schedule 18, part 10 (1)Processing is necessary for the performance of a task carried out in the public interest or in the exercise of official authority vested in the controller (GDPR Article 6(1)(e))</v>
      </c>
      <c r="BI164" s="61"/>
      <c r="BJ164" s="59">
        <f>IF(Table18911[[#This Row],[Categories of personal data being processed]]="",Table18911[[#This Row],[Categories of personal data being processed5]],Table18911[[#This Row],[Categories of personal data being processed]])</f>
        <v>0</v>
      </c>
      <c r="BL164"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N164" s="59" t="str">
        <f>IF(Table18911[[#This Row],[Recipients or categories of recipients of the personal data.]]="",Table18911[[#This Row],[Recipients or categories of recipients of the personal data.6]],Table18911[[#This Row],[Recipients or categories of recipients of the personal data.]])</f>
        <v>n/a</v>
      </c>
      <c r="BO164"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Data is stored for the duration the user is active in the organisation. Once the leaver processes are initiated user data and accounts are removed from the system</v>
      </c>
      <c r="BP164" s="64" t="b">
        <f>Table18911[[#This Row],[Right to be informed]]</f>
        <v>1</v>
      </c>
      <c r="BQ164" s="63" t="b">
        <f>Table18911[[#This Row],[Right of access]]</f>
        <v>1</v>
      </c>
      <c r="BR164" s="63" t="b">
        <f>Table18911[[#This Row],[Right to rectification]]</f>
        <v>1</v>
      </c>
      <c r="BS164" s="63" t="b">
        <f>Table18911[[#This Row],[Right to erasure]]</f>
        <v>0</v>
      </c>
      <c r="BT164" s="63" t="b">
        <f>Table18911[[#This Row],[Right to restrict processing]]</f>
        <v>1</v>
      </c>
      <c r="BU164" s="63" t="b">
        <f>Table18911[[#This Row],[Right to data portability]]</f>
        <v>0</v>
      </c>
      <c r="BV164" s="63" t="b">
        <f>Table18911[[#This Row],[Right to object]]</f>
        <v>1</v>
      </c>
      <c r="BW164" s="59" t="b">
        <f>Table18911[[#This Row],[profiling]]</f>
        <v>0</v>
      </c>
      <c r="BX164"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Consent is given with initial employment and required for continued access to this corporate system. Consent is withdrawn at the end of employment.</v>
      </c>
      <c r="BY164" s="59">
        <f>IF(Table18911[[#This Row],[The source of the personal data.]]="",Table18911[[#This Row],[The source of the personal data.12]],Table18911[[#This Row],[The source of the personal data.]])</f>
        <v>0</v>
      </c>
      <c r="BZ164"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64" s="63"/>
      <c r="CB164" s="63"/>
      <c r="CC164" s="63"/>
      <c r="CD164" s="63"/>
      <c r="CE164" s="63"/>
      <c r="CF164" s="63"/>
      <c r="CG164" s="63"/>
      <c r="CH164" s="63"/>
      <c r="CI164" s="63"/>
      <c r="CJ164" s="63"/>
      <c r="CK164" s="63"/>
      <c r="CL164" s="63"/>
      <c r="CM164" s="63"/>
      <c r="CN164" s="63"/>
      <c r="CO164" s="63"/>
      <c r="CP164" s="63"/>
      <c r="CQ164" s="63"/>
      <c r="CR164" s="63"/>
      <c r="CS164" s="63"/>
      <c r="CT164" s="63"/>
      <c r="CU164" s="63"/>
      <c r="CV164" s="63"/>
      <c r="CW164" s="63"/>
      <c r="CX164" s="63"/>
      <c r="CY164" s="5"/>
      <c r="CZ164" s="26" t="s">
        <v>2009</v>
      </c>
      <c r="DB164" s="59" t="s">
        <v>803</v>
      </c>
    </row>
    <row r="165" spans="1:111" s="59" customFormat="1" ht="255" hidden="1">
      <c r="A165" s="58" t="s">
        <v>806</v>
      </c>
      <c r="B165" s="58" t="s">
        <v>110</v>
      </c>
      <c r="C165" s="59" t="s">
        <v>221</v>
      </c>
      <c r="D165" s="59" t="s">
        <v>807</v>
      </c>
      <c r="E165" s="59" t="s">
        <v>223</v>
      </c>
      <c r="G165" s="59" t="s">
        <v>225</v>
      </c>
      <c r="H165" s="59" t="s">
        <v>225</v>
      </c>
      <c r="I165" s="59" t="s">
        <v>802</v>
      </c>
      <c r="J165" s="59" t="s">
        <v>227</v>
      </c>
      <c r="K165" s="59" t="s">
        <v>793</v>
      </c>
      <c r="L165" s="59" t="s">
        <v>154</v>
      </c>
      <c r="N165" s="59" t="s">
        <v>229</v>
      </c>
      <c r="O165" s="59" t="s">
        <v>225</v>
      </c>
      <c r="P165" s="59" t="s">
        <v>111</v>
      </c>
      <c r="Q165" s="59" t="s">
        <v>225</v>
      </c>
      <c r="R165" s="59" t="s">
        <v>225</v>
      </c>
      <c r="AC165" s="59" t="s">
        <v>225</v>
      </c>
      <c r="AF165" s="59" t="str">
        <f>VLOOKUP(Table18911[[#This Row],[Information Asset Reference Number16]],livesite,1,FALSE)</f>
        <v>IAR0000519</v>
      </c>
      <c r="AG165" s="61" t="str">
        <f>MID(Table18911[[#This Row],[CLICK HERE TO GO TO FINAL CONTENT FOR CHECKING / EDITING]],14,FIND(".",Table18911[[#This Row],[CLICK HERE TO GO TO FINAL CONTENT FOR CHECKING / EDITING]])-14)</f>
        <v>Cisco Unity Voicemail</v>
      </c>
      <c r="AH165" s="61" t="str">
        <f>LEFT(Table18911[[#This Row],[CLICK HERE TO GO TO FINAL CONTENT FOR CHECKING / EDITING]],10)</f>
        <v>IAR0000519</v>
      </c>
      <c r="AI165" s="61" t="str">
        <f>VLOOKUP(Table18911[[#This Row],[Information Asset Reference Number]],ia,1,FALSE)</f>
        <v>IAR0000519</v>
      </c>
      <c r="AJ165" s="61">
        <f>VLOOKUP(Table18911[[#This Row],[Information Asset Reference Number]],ia,7,FALSE)</f>
        <v>40269</v>
      </c>
      <c r="AK165" s="61" t="str">
        <f>VLOOKUP(Table18911[[#This Row],[Information Asset Reference Number]],ia,10,FALSE)</f>
        <v>Corporate ICT P0424/09</v>
      </c>
      <c r="AL165" s="61" t="str">
        <f>VLOOKUP(Table18911[[#This Row],[Information Asset Reference Number]],ia,11,FALSE)</f>
        <v>Michael Flintoft ( MIFL )</v>
      </c>
      <c r="AN165" s="61" t="b">
        <f>ISERROR(FIND("Direction",Table18911[[#This Row],[Legal basis for the processing]]))</f>
        <v>1</v>
      </c>
      <c r="AO165" s="61" t="b">
        <f>ISERROR(FIND("Act",Table18911[[#This Row],[Legal basis for the processing]]))</f>
        <v>0</v>
      </c>
      <c r="AP165" s="61" t="b">
        <f>ISERROR(FIND("Article",Table18911[[#This Row],[Legal basis for the processing]]))</f>
        <v>0</v>
      </c>
      <c r="AR165"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65"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65"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65"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65"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65"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65"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165"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65" s="61">
        <f>COUNTIF(Table18911[[#This Row],[Right to be informed]:[profiling]],"FALSE")</f>
        <v>3</v>
      </c>
      <c r="BA165"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65" s="61" t="str">
        <f>Table18911[[#This Row],[Information Asset Title]]</f>
        <v>Cisco Unity Voicemail</v>
      </c>
      <c r="BE165" s="61" t="s">
        <v>809</v>
      </c>
      <c r="BF165"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165" s="59" t="str">
        <f>IF(Table18911[[#This Row],[Purpose for the processing]]="",Table18911[[#This Row],[Purpose for the processing3]],Table18911[[#This Row],[Purpose for the processing]])</f>
        <v>User data is stored in order to create accounts  to provide NHS Digital staff access to the Unity system</v>
      </c>
      <c r="BH165" s="59" t="str">
        <f>IF(Table18911[[#This Row],[Legal basis for the processing]]="",Table18911[[#This Row],[Legal basis for the processing4]],Table18911[[#This Row],[Legal basis for the processing]])</f>
        <v>Health and Social Care Act (2012) – Schedule 18, part 10 (1)Processing is necessary for the performance of a task carried out in the public interest or in the exercise of official authority vested in the controller (GDPR Article 6(1)(e))</v>
      </c>
      <c r="BI165" s="61"/>
      <c r="BJ165" s="59">
        <f>IF(Table18911[[#This Row],[Categories of personal data being processed]]="",Table18911[[#This Row],[Categories of personal data being processed5]],Table18911[[#This Row],[Categories of personal data being processed]])</f>
        <v>0</v>
      </c>
      <c r="BL165"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N165" s="59" t="str">
        <f>IF(Table18911[[#This Row],[Recipients or categories of recipients of the personal data.]]="",Table18911[[#This Row],[Recipients or categories of recipients of the personal data.6]],Table18911[[#This Row],[Recipients or categories of recipients of the personal data.]])</f>
        <v>n/a</v>
      </c>
      <c r="BO165"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Data is stored for the duration the user is active in the organisation. Once the leaver processes are initiated user data and accounts are removed from the system</v>
      </c>
      <c r="BP165" s="64" t="b">
        <f>Table18911[[#This Row],[Right to be informed]]</f>
        <v>1</v>
      </c>
      <c r="BQ165" s="63" t="b">
        <f>Table18911[[#This Row],[Right of access]]</f>
        <v>1</v>
      </c>
      <c r="BR165" s="63" t="b">
        <f>Table18911[[#This Row],[Right to rectification]]</f>
        <v>1</v>
      </c>
      <c r="BS165" s="63" t="b">
        <f>Table18911[[#This Row],[Right to erasure]]</f>
        <v>0</v>
      </c>
      <c r="BT165" s="63" t="b">
        <f>Table18911[[#This Row],[Right to restrict processing]]</f>
        <v>1</v>
      </c>
      <c r="BU165" s="63" t="b">
        <f>Table18911[[#This Row],[Right to data portability]]</f>
        <v>0</v>
      </c>
      <c r="BV165" s="63" t="b">
        <f>Table18911[[#This Row],[Right to object]]</f>
        <v>1</v>
      </c>
      <c r="BW165" s="59" t="b">
        <f>Table18911[[#This Row],[profiling]]</f>
        <v>0</v>
      </c>
      <c r="BX165"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Consent is given with initial employment and required for continued access to this corporate system. Consent is withdrawn at the end of employment.</v>
      </c>
      <c r="BY165" s="59">
        <f>IF(Table18911[[#This Row],[The source of the personal data.]]="",Table18911[[#This Row],[The source of the personal data.12]],Table18911[[#This Row],[The source of the personal data.]])</f>
        <v>0</v>
      </c>
      <c r="BZ165"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65" s="63"/>
      <c r="CB165" s="63"/>
      <c r="CC165" s="63"/>
      <c r="CD165" s="63"/>
      <c r="CE165" s="63"/>
      <c r="CF165" s="63"/>
      <c r="CG165" s="63"/>
      <c r="CH165" s="63"/>
      <c r="CI165" s="63"/>
      <c r="CJ165" s="63"/>
      <c r="CK165" s="63"/>
      <c r="CL165" s="63"/>
      <c r="CM165" s="63"/>
      <c r="CN165" s="63"/>
      <c r="CO165" s="63"/>
      <c r="CP165" s="63"/>
      <c r="CQ165" s="63"/>
      <c r="CR165" s="63"/>
      <c r="CS165" s="63"/>
      <c r="CT165" s="63"/>
      <c r="CU165" s="63"/>
      <c r="CV165" s="63"/>
      <c r="CW165" s="63"/>
      <c r="CX165" s="63"/>
      <c r="CY165" s="5"/>
      <c r="CZ165" s="26" t="s">
        <v>2009</v>
      </c>
      <c r="DB165" s="59" t="s">
        <v>808</v>
      </c>
    </row>
    <row r="166" spans="1:111" s="59" customFormat="1" ht="409.6" hidden="1">
      <c r="A166" s="58" t="s">
        <v>2631</v>
      </c>
      <c r="B166" s="58" t="s">
        <v>110</v>
      </c>
      <c r="C166" s="59" t="s">
        <v>221</v>
      </c>
      <c r="D166" s="59" t="s">
        <v>833</v>
      </c>
      <c r="E166" s="59" t="s">
        <v>749</v>
      </c>
      <c r="G166" s="59" t="s">
        <v>834</v>
      </c>
      <c r="H166" s="59" t="s">
        <v>621</v>
      </c>
      <c r="I166" s="59" t="s">
        <v>835</v>
      </c>
      <c r="J166" s="59" t="s">
        <v>623</v>
      </c>
      <c r="K166" s="59" t="s">
        <v>836</v>
      </c>
      <c r="L166" s="59" t="s">
        <v>276</v>
      </c>
      <c r="N166" s="59" t="s">
        <v>837</v>
      </c>
      <c r="O166" s="59" t="s">
        <v>838</v>
      </c>
      <c r="P166" s="59" t="s">
        <v>111</v>
      </c>
      <c r="AF166" s="59" t="str">
        <f>VLOOKUP(Table18911[[#This Row],[Information Asset Reference Number16]],livesite,1,FALSE)</f>
        <v>IAR0000524</v>
      </c>
      <c r="AG166" s="61" t="str">
        <f>MID(Table18911[[#This Row],[CLICK HERE TO GO TO FINAL CONTENT FOR CHECKING / EDITING]],14,FIND(".",Table18911[[#This Row],[CLICK HERE TO GO TO FINAL CONTENT FOR CHECKING / EDITING]])-14)</f>
        <v>S</v>
      </c>
      <c r="AH166" s="61" t="str">
        <f>LEFT(Table18911[[#This Row],[CLICK HERE TO GO TO FINAL CONTENT FOR CHECKING / EDITING]],10)</f>
        <v>IAR0000524</v>
      </c>
      <c r="AI166" s="61" t="str">
        <f>VLOOKUP(Table18911[[#This Row],[Information Asset Reference Number]],ia,1,FALSE)</f>
        <v>IAR0000524</v>
      </c>
      <c r="AJ166" s="61">
        <f>VLOOKUP(Table18911[[#This Row],[Information Asset Reference Number]],ia,7,FALSE)</f>
        <v>43009</v>
      </c>
      <c r="AK166" s="61" t="str">
        <f>VLOOKUP(Table18911[[#This Row],[Information Asset Reference Number]],ia,10,FALSE)</f>
        <v>HSCN Delivery - SA P0190/14</v>
      </c>
      <c r="AL166" s="61" t="str">
        <f>VLOOKUP(Table18911[[#This Row],[Information Asset Reference Number]],ia,11,FALSE)</f>
        <v>Nick Sykes ( NISY )</v>
      </c>
      <c r="AN166" s="61" t="b">
        <f>ISERROR(FIND("Direction",Table18911[[#This Row],[Legal basis for the processing]]))</f>
        <v>0</v>
      </c>
      <c r="AO166" s="61" t="b">
        <f>ISERROR(FIND("Act",Table18911[[#This Row],[Legal basis for the processing]]))</f>
        <v>0</v>
      </c>
      <c r="AP166" s="61" t="b">
        <f>ISERROR(FIND("Article",Table18911[[#This Row],[Legal basis for the processing]]))</f>
        <v>1</v>
      </c>
      <c r="AR166"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66"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66"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66"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166"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66"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66"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66"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66" s="61">
        <f>COUNTIF(Table18911[[#This Row],[Right to be informed]:[profiling]],"FALSE")</f>
        <v>4</v>
      </c>
      <c r="BA166"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66" s="61" t="str">
        <f>Table18911[[#This Row],[Information Asset Title]]</f>
        <v>S</v>
      </c>
      <c r="BE166" s="61" t="s">
        <v>840</v>
      </c>
      <c r="BF166"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166" s="59" t="str">
        <f>IF(Table18911[[#This Row],[Purpose for the processing]]="",Table18911[[#This Row],[Purpose for the processing3]],Table18911[[#This Row],[Purpose for the processing]])</f>
        <v>The HSCN Network Analytics Service (NAS) is a new service that monitors the heartbeat of the HSCN and identifies any new or anomalous behaviour on any part of HSCN.It takes real-time feeds from HSCN connections, the ANM service and the Domain Naming Servers (DNS), proactively looking for anomalous behaviour. Any anomalous behaviour is alerted to the NHS Digital cyber security team who can investigate further.NAS was specifically designed to counter the rising threat from encrypted traffic. It focuses on the source, destination and type of traffic, instead of relying on being able to read the content of the traffic. The NAS service will also benefit from early warning information from sources such as National Cyber Security Centre (NCSC).</v>
      </c>
      <c r="BH166" s="59" t="str">
        <f>IF(Table18911[[#This Row],[Legal basis for the processing]]="",Table18911[[#This Row],[Legal basis for the processing4]],Table18911[[#This Row],[Legal basis for the processing]])</f>
        <v>Direction from Secretary of State under sections 254(1) and (6), 274(2), 304(9) and (10) of the Health and Social Care Act 2012 to establish and operate informatics systems for the collection or analysis of information, and to exercise systems delivery functions.</v>
      </c>
      <c r="BI166" s="61"/>
      <c r="BJ166" s="59">
        <f>IF(Table18911[[#This Row],[Categories of personal data being processed]]="",Table18911[[#This Row],[Categories of personal data being processed5]],Table18911[[#This Row],[Categories of personal data being processed]])</f>
        <v>0</v>
      </c>
      <c r="BL166"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 Data is not transferred to third countries.</v>
      </c>
      <c r="BN166" s="59" t="str">
        <f>IF(Table18911[[#This Row],[Recipients or categories of recipients of the personal data.]]="",Table18911[[#This Row],[Recipients or categories of recipients of the personal data.6]],Table18911[[#This Row],[Recipients or categories of recipients of the personal data.]])</f>
        <v>N/A: Data is not shared with any party outside NHS Digital.</v>
      </c>
      <c r="BO166"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N/A: NAS data will be stored for 2 years or less.</v>
      </c>
      <c r="BP166" s="64" t="b">
        <f>Table18911[[#This Row],[Right to be informed]]</f>
        <v>1</v>
      </c>
      <c r="BQ166" s="63" t="b">
        <f>Table18911[[#This Row],[Right of access]]</f>
        <v>1</v>
      </c>
      <c r="BR166" s="63" t="b">
        <f>Table18911[[#This Row],[Right to rectification]]</f>
        <v>0</v>
      </c>
      <c r="BS166" s="63" t="b">
        <f>Table18911[[#This Row],[Right to erasure]]</f>
        <v>1</v>
      </c>
      <c r="BT166" s="63" t="b">
        <f>Table18911[[#This Row],[Right to restrict processing]]</f>
        <v>1</v>
      </c>
      <c r="BU166" s="63" t="b">
        <f>Table18911[[#This Row],[Right to data portability]]</f>
        <v>0</v>
      </c>
      <c r="BV166" s="63" t="b">
        <f>Table18911[[#This Row],[Right to object]]</f>
        <v>0</v>
      </c>
      <c r="BW166" s="59" t="b">
        <f>Table18911[[#This Row],[profiling]]</f>
        <v>0</v>
      </c>
      <c r="BX166"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166" s="59">
        <f>IF(Table18911[[#This Row],[The source of the personal data.]]="",Table18911[[#This Row],[The source of the personal data.12]],Table18911[[#This Row],[The source of the personal data.]])</f>
        <v>0</v>
      </c>
      <c r="BZ166"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no automated decision making is undertaken as part of the NAS service.</v>
      </c>
      <c r="CA166" s="63"/>
      <c r="CB166" s="63"/>
      <c r="CC166" s="63"/>
      <c r="CD166" s="63"/>
      <c r="CE166" s="63"/>
      <c r="CF166" s="63"/>
      <c r="CG166" s="63"/>
      <c r="CH166" s="63"/>
      <c r="CI166" s="63"/>
      <c r="CJ166" s="63"/>
      <c r="CK166" s="63"/>
      <c r="CL166" s="63"/>
      <c r="CM166" s="63"/>
      <c r="CN166" s="63"/>
      <c r="CO166" s="63"/>
      <c r="CP166" s="63"/>
      <c r="CQ166" s="63"/>
      <c r="CR166" s="63"/>
      <c r="CS166" s="63"/>
      <c r="CT166" s="63"/>
      <c r="CU166" s="63"/>
      <c r="CV166" s="63"/>
      <c r="CW166" s="63"/>
      <c r="CX166" s="63"/>
      <c r="CY166" s="5"/>
      <c r="CZ166" s="26" t="s">
        <v>2009</v>
      </c>
      <c r="DB166" s="59" t="s">
        <v>2553</v>
      </c>
    </row>
    <row r="167" spans="1:111" s="59" customFormat="1" ht="409.6" hidden="1">
      <c r="A167" s="58" t="s">
        <v>2632</v>
      </c>
      <c r="B167" s="58" t="s">
        <v>110</v>
      </c>
      <c r="P167" s="59" t="s">
        <v>111</v>
      </c>
      <c r="Q167" s="59" t="s">
        <v>813</v>
      </c>
      <c r="R167" s="59" t="s">
        <v>814</v>
      </c>
      <c r="S167" s="59" t="s">
        <v>815</v>
      </c>
      <c r="T167" s="59" t="s">
        <v>816</v>
      </c>
      <c r="U167" s="59" t="s">
        <v>817</v>
      </c>
      <c r="V167" s="59" t="s">
        <v>818</v>
      </c>
      <c r="W167" s="59" t="s">
        <v>2131</v>
      </c>
      <c r="X167" s="59" t="s">
        <v>820</v>
      </c>
      <c r="Y167" s="59" t="s">
        <v>821</v>
      </c>
      <c r="Z167" s="59" t="s">
        <v>822</v>
      </c>
      <c r="AA167" s="59" t="s">
        <v>2127</v>
      </c>
      <c r="AC167" s="59" t="s">
        <v>143</v>
      </c>
      <c r="AF167" s="59" t="str">
        <f>VLOOKUP(Table18911[[#This Row],[Information Asset Reference Number16]],livesite,1,FALSE)</f>
        <v>IAR0000525</v>
      </c>
      <c r="AG167" s="61" t="str">
        <f>MID(Table18911[[#This Row],[CLICK HERE TO GO TO FINAL CONTENT FOR CHECKING / EDITING]],14,FIND(".",Table18911[[#This Row],[CLICK HERE TO GO TO FINAL CONTENT FOR CHECKING / EDITING]])-14)</f>
        <v>Ambulance - DSCRO</v>
      </c>
      <c r="AH167" s="61" t="str">
        <f>LEFT(Table18911[[#This Row],[CLICK HERE TO GO TO FINAL CONTENT FOR CHECKING / EDITING]],10)</f>
        <v>IAR0000525</v>
      </c>
      <c r="AI167" s="61" t="str">
        <f>VLOOKUP(Table18911[[#This Row],[Information Asset Reference Number]],ia,1,FALSE)</f>
        <v>IAR0000525</v>
      </c>
      <c r="AJ167" s="61">
        <f>VLOOKUP(Table18911[[#This Row],[Information Asset Reference Number]],ia,7,FALSE)</f>
        <v>41000</v>
      </c>
      <c r="AK167" s="61" t="str">
        <f>VLOOKUP(Table18911[[#This Row],[Information Asset Reference Number]],ia,10,FALSE)</f>
        <v>DSfC SUS Live Service P0563/01</v>
      </c>
      <c r="AL167" s="61" t="str">
        <f>VLOOKUP(Table18911[[#This Row],[Information Asset Reference Number]],ia,11,FALSE)</f>
        <v>Stuart Richardson ( STRI1 )</v>
      </c>
      <c r="AN167" s="61" t="b">
        <f>ISERROR(FIND("Direction",Table18911[[#This Row],[Legal basis for the processing]]))</f>
        <v>1</v>
      </c>
      <c r="AO167" s="61" t="b">
        <f>ISERROR(FIND("Act",Table18911[[#This Row],[Legal basis for the processing]]))</f>
        <v>1</v>
      </c>
      <c r="AP167" s="61" t="b">
        <f>ISERROR(FIND("Article",Table18911[[#This Row],[Legal basis for the processing]]))</f>
        <v>1</v>
      </c>
      <c r="AR167"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67"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67"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67"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67"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67"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67"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67"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67" s="61">
        <f>COUNTIF(Table18911[[#This Row],[Right to be informed]:[profiling]],"FALSE")</f>
        <v>4</v>
      </c>
      <c r="BA167"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D167" s="61" t="str">
        <f>Table18911[[#This Row],[Information Asset Title]]</f>
        <v>Ambulance - DSCRO</v>
      </c>
      <c r="BE167" s="61" t="s">
        <v>847</v>
      </c>
      <c r="BF167"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Ln, Leeds LS1 6AE0300 303 5678Catherine Nicholson </v>
      </c>
      <c r="BG167" s="59" t="str">
        <f>IF(Table18911[[#This Row],[Purpose for the processing]]="",Table18911[[#This Row],[Purpose for the processing3]],Table18911[[#This Row],[Purpose for the processing]])</f>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
      <c r="BH167" s="59" t="str">
        <f>IF(Table18911[[#This Row],[Legal basis for the processing]]="",Table18911[[#This Row],[Legal basis for the processing4]],Table18911[[#This Row],[Legal basis for the processing]])</f>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167" s="61"/>
      <c r="BJ167" s="59" t="str">
        <f>IF(Table18911[[#This Row],[Categories of personal data being processed]]="",Table18911[[#This Row],[Categories of personal data being processed5]],Table18911[[#This Row],[Categories of personal data being processed]])</f>
        <v xml:space="preserve">Health data </v>
      </c>
      <c r="BL167"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N167" s="59" t="str">
        <f>IF(Table18911[[#This Row],[Recipients or categories of recipients of the personal data.]]="",Table18911[[#This Row],[Recipients or categories of recipients of the personal data.6]],Table18911[[#This Row],[Recipients or categories of recipients of the personal data.]])</f>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
      <c r="BO167"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20 years</v>
      </c>
      <c r="BP167" s="64" t="b">
        <f>Table18911[[#This Row],[Right to be informed]]</f>
        <v>1</v>
      </c>
      <c r="BQ167" s="63" t="b">
        <f>Table18911[[#This Row],[Right of access]]</f>
        <v>1</v>
      </c>
      <c r="BR167" s="63" t="b">
        <f>Table18911[[#This Row],[Right to rectification]]</f>
        <v>1</v>
      </c>
      <c r="BS167" s="63" t="b">
        <f>Table18911[[#This Row],[Right to erasure]]</f>
        <v>0</v>
      </c>
      <c r="BT167" s="63" t="b">
        <f>Table18911[[#This Row],[Right to restrict processing]]</f>
        <v>1</v>
      </c>
      <c r="BU167" s="63" t="b">
        <f>Table18911[[#This Row],[Right to data portability]]</f>
        <v>0</v>
      </c>
      <c r="BV167" s="63" t="b">
        <f>Table18911[[#This Row],[Right to object]]</f>
        <v>0</v>
      </c>
      <c r="BW167" s="59" t="b">
        <f>Table18911[[#This Row],[profiling]]</f>
        <v>0</v>
      </c>
      <c r="BX167"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167" s="59" t="str">
        <f>IF(Table18911[[#This Row],[The source of the personal data.]]="",Table18911[[#This Row],[The source of the personal data.12]],Table18911[[#This Row],[The source of the personal data.]])</f>
        <v xml:space="preserve">The DSCRO Local Provider Flows (LPFs) are sourced direct from hospitals, clinics, community health bodies, etc.They come into DSCROs from contracting systems/local databases within the above organisations. </v>
      </c>
      <c r="BZ167"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67" s="63"/>
      <c r="CB167" s="63"/>
      <c r="CC167" s="63"/>
      <c r="CD167" s="63"/>
      <c r="CE167" s="63"/>
      <c r="CF167" s="63"/>
      <c r="CG167" s="63"/>
      <c r="CH167" s="63"/>
      <c r="CI167" s="63"/>
      <c r="CJ167" s="63"/>
      <c r="CK167" s="63"/>
      <c r="CL167" s="63"/>
      <c r="CM167" s="63"/>
      <c r="CN167" s="63"/>
      <c r="CO167" s="63"/>
      <c r="CP167" s="63"/>
      <c r="CQ167" s="63"/>
      <c r="CR167" s="63"/>
      <c r="CS167" s="63"/>
      <c r="CT167" s="63"/>
      <c r="CU167" s="63"/>
      <c r="CV167" s="63"/>
      <c r="CW167" s="63"/>
      <c r="CX167" s="63"/>
      <c r="CY167" s="5"/>
      <c r="CZ167" s="26" t="s">
        <v>2009</v>
      </c>
      <c r="DB167" s="59" t="s">
        <v>2633</v>
      </c>
      <c r="DG167" s="59" t="s">
        <v>816</v>
      </c>
    </row>
    <row r="168" spans="1:111" s="59" customFormat="1" ht="409.6" hidden="1">
      <c r="A168" s="58" t="s">
        <v>2634</v>
      </c>
      <c r="B168" s="58" t="s">
        <v>110</v>
      </c>
      <c r="P168" s="59" t="s">
        <v>111</v>
      </c>
      <c r="Q168" s="59" t="s">
        <v>813</v>
      </c>
      <c r="R168" s="59" t="s">
        <v>814</v>
      </c>
      <c r="S168" s="59" t="s">
        <v>815</v>
      </c>
      <c r="T168" s="59" t="s">
        <v>816</v>
      </c>
      <c r="U168" s="59" t="s">
        <v>817</v>
      </c>
      <c r="V168" s="59" t="s">
        <v>818</v>
      </c>
      <c r="W168" s="59" t="s">
        <v>819</v>
      </c>
      <c r="X168" s="59" t="s">
        <v>820</v>
      </c>
      <c r="Y168" s="59" t="s">
        <v>821</v>
      </c>
      <c r="Z168" s="59" t="s">
        <v>822</v>
      </c>
      <c r="AA168" s="59" t="s">
        <v>2127</v>
      </c>
      <c r="AC168" s="59" t="s">
        <v>143</v>
      </c>
      <c r="AF168" s="59" t="str">
        <f>VLOOKUP(Table18911[[#This Row],[Information Asset Reference Number16]],livesite,1,FALSE)</f>
        <v>IAR0000525</v>
      </c>
      <c r="AG168" s="61" t="str">
        <f>MID(Table18911[[#This Row],[CLICK HERE TO GO TO FINAL CONTENT FOR CHECKING / EDITING]],14,FIND(".",Table18911[[#This Row],[CLICK HERE TO GO TO FINAL CONTENT FOR CHECKING / EDITING]])-14)</f>
        <v>SCRO</v>
      </c>
      <c r="AH168" s="61" t="str">
        <f>LEFT(Table18911[[#This Row],[CLICK HERE TO GO TO FINAL CONTENT FOR CHECKING / EDITING]],10)</f>
        <v>IAR0000525</v>
      </c>
      <c r="AI168" s="61" t="str">
        <f>VLOOKUP(Table18911[[#This Row],[Information Asset Reference Number]],ia,1,FALSE)</f>
        <v>IAR0000525</v>
      </c>
      <c r="AJ168" s="61">
        <f>VLOOKUP(Table18911[[#This Row],[Information Asset Reference Number]],ia,7,FALSE)</f>
        <v>41000</v>
      </c>
      <c r="AK168" s="61" t="str">
        <f>VLOOKUP(Table18911[[#This Row],[Information Asset Reference Number]],ia,10,FALSE)</f>
        <v>DSfC SUS Live Service P0563/01</v>
      </c>
      <c r="AL168" s="61" t="str">
        <f>VLOOKUP(Table18911[[#This Row],[Information Asset Reference Number]],ia,11,FALSE)</f>
        <v>Stuart Richardson ( STRI1 )</v>
      </c>
      <c r="AN168" s="61" t="b">
        <f>ISERROR(FIND("Direction",Table18911[[#This Row],[Legal basis for the processing]]))</f>
        <v>1</v>
      </c>
      <c r="AO168" s="61" t="b">
        <f>ISERROR(FIND("Act",Table18911[[#This Row],[Legal basis for the processing]]))</f>
        <v>1</v>
      </c>
      <c r="AP168" s="61" t="b">
        <f>ISERROR(FIND("Article",Table18911[[#This Row],[Legal basis for the processing]]))</f>
        <v>1</v>
      </c>
      <c r="AR168"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68"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68"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68"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68"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68"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68"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68"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68" s="61">
        <f>COUNTIF(Table18911[[#This Row],[Right to be informed]:[profiling]],"FALSE")</f>
        <v>4</v>
      </c>
      <c r="BA168"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D168" s="61" t="str">
        <f>Table18911[[#This Row],[Information Asset Title]]</f>
        <v>SCRO</v>
      </c>
      <c r="BE168" s="61" t="s">
        <v>847</v>
      </c>
      <c r="BF168"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Ln, Leeds LS1 6AE0300 303 5678Catherine Nicholson </v>
      </c>
      <c r="BG168" s="59" t="str">
        <f>IF(Table18911[[#This Row],[Purpose for the processing]]="",Table18911[[#This Row],[Purpose for the processing3]],Table18911[[#This Row],[Purpose for the processing]])</f>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
      <c r="BH168" s="59" t="str">
        <f>IF(Table18911[[#This Row],[Legal basis for the processing]]="",Table18911[[#This Row],[Legal basis for the processing4]],Table18911[[#This Row],[Legal basis for the processing]])</f>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168" s="61"/>
      <c r="BJ168" s="59" t="str">
        <f>IF(Table18911[[#This Row],[Categories of personal data being processed]]="",Table18911[[#This Row],[Categories of personal data being processed5]],Table18911[[#This Row],[Categories of personal data being processed]])</f>
        <v xml:space="preserve">Health data </v>
      </c>
      <c r="BL168"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N168" s="59" t="str">
        <f>IF(Table18911[[#This Row],[Recipients or categories of recipients of the personal data.]]="",Table18911[[#This Row],[Recipients or categories of recipients of the personal data.6]],Table18911[[#This Row],[Recipients or categories of recipients of the personal data.]])</f>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
      <c r="BO168"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10 years</v>
      </c>
      <c r="BP168" s="64" t="b">
        <f>Table18911[[#This Row],[Right to be informed]]</f>
        <v>1</v>
      </c>
      <c r="BQ168" s="63" t="b">
        <f>Table18911[[#This Row],[Right of access]]</f>
        <v>1</v>
      </c>
      <c r="BR168" s="63" t="b">
        <f>Table18911[[#This Row],[Right to rectification]]</f>
        <v>1</v>
      </c>
      <c r="BS168" s="63" t="b">
        <f>Table18911[[#This Row],[Right to erasure]]</f>
        <v>0</v>
      </c>
      <c r="BT168" s="63" t="b">
        <f>Table18911[[#This Row],[Right to restrict processing]]</f>
        <v>1</v>
      </c>
      <c r="BU168" s="63" t="b">
        <f>Table18911[[#This Row],[Right to data portability]]</f>
        <v>0</v>
      </c>
      <c r="BV168" s="63" t="b">
        <f>Table18911[[#This Row],[Right to object]]</f>
        <v>0</v>
      </c>
      <c r="BW168" s="59" t="b">
        <f>Table18911[[#This Row],[profiling]]</f>
        <v>0</v>
      </c>
      <c r="BX168"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168" s="59" t="str">
        <f>IF(Table18911[[#This Row],[The source of the personal data.]]="",Table18911[[#This Row],[The source of the personal data.12]],Table18911[[#This Row],[The source of the personal data.]])</f>
        <v xml:space="preserve">The DSCRO Local Provider Flows (LPFs) are sourced direct from hospitals, clinics, community health bodies, etc.They come into DSCROs from contracting systems/local databases within the above organisations. </v>
      </c>
      <c r="BZ168"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68" s="63"/>
      <c r="CB168" s="63"/>
      <c r="CC168" s="63"/>
      <c r="CD168" s="63"/>
      <c r="CE168" s="63"/>
      <c r="CF168" s="63"/>
      <c r="CG168" s="63"/>
      <c r="CH168" s="63"/>
      <c r="CI168" s="63"/>
      <c r="CJ168" s="63"/>
      <c r="CK168" s="63"/>
      <c r="CL168" s="63"/>
      <c r="CM168" s="63"/>
      <c r="CN168" s="63"/>
      <c r="CO168" s="63"/>
      <c r="CP168" s="63"/>
      <c r="CQ168" s="63"/>
      <c r="CR168" s="63"/>
      <c r="CS168" s="63"/>
      <c r="CT168" s="63"/>
      <c r="CU168" s="63"/>
      <c r="CV168" s="63"/>
      <c r="CW168" s="63"/>
      <c r="CX168" s="63"/>
      <c r="CY168" s="5"/>
      <c r="CZ168" s="26" t="s">
        <v>2009</v>
      </c>
      <c r="DB168" s="59" t="s">
        <v>846</v>
      </c>
      <c r="DG168" s="59" t="s">
        <v>816</v>
      </c>
    </row>
    <row r="169" spans="1:111" s="59" customFormat="1" ht="409.6" hidden="1">
      <c r="A169" s="58" t="s">
        <v>2635</v>
      </c>
      <c r="B169" s="58" t="s">
        <v>110</v>
      </c>
      <c r="P169" s="59" t="s">
        <v>111</v>
      </c>
      <c r="Q169" s="59" t="s">
        <v>813</v>
      </c>
      <c r="R169" s="59" t="s">
        <v>814</v>
      </c>
      <c r="S169" s="59" t="s">
        <v>815</v>
      </c>
      <c r="T169" s="59" t="s">
        <v>816</v>
      </c>
      <c r="U169" s="59" t="s">
        <v>817</v>
      </c>
      <c r="V169" s="59" t="s">
        <v>818</v>
      </c>
      <c r="W169" s="59" t="s">
        <v>2131</v>
      </c>
      <c r="X169" s="59" t="s">
        <v>820</v>
      </c>
      <c r="Y169" s="59" t="s">
        <v>821</v>
      </c>
      <c r="Z169" s="59" t="s">
        <v>822</v>
      </c>
      <c r="AA169" s="59" t="s">
        <v>2127</v>
      </c>
      <c r="AC169" s="59" t="s">
        <v>143</v>
      </c>
      <c r="AF169" s="59" t="str">
        <f>VLOOKUP(Table18911[[#This Row],[Information Asset Reference Number16]],livesite,1,FALSE)</f>
        <v>IAR0000526</v>
      </c>
      <c r="AG169" s="61" t="str">
        <f>MID(Table18911[[#This Row],[CLICK HERE TO GO TO FINAL CONTENT FOR CHECKING / EDITING]],14,FIND(".",Table18911[[#This Row],[CLICK HERE TO GO TO FINAL CONTENT FOR CHECKING / EDITING]])-14)</f>
        <v>Diagnostic Services - DSCRO</v>
      </c>
      <c r="AH169" s="61" t="str">
        <f>LEFT(Table18911[[#This Row],[CLICK HERE TO GO TO FINAL CONTENT FOR CHECKING / EDITING]],10)</f>
        <v>IAR0000526</v>
      </c>
      <c r="AI169" s="61" t="str">
        <f>VLOOKUP(Table18911[[#This Row],[Information Asset Reference Number]],ia,1,FALSE)</f>
        <v>IAR0000526</v>
      </c>
      <c r="AJ169" s="61">
        <f>VLOOKUP(Table18911[[#This Row],[Information Asset Reference Number]],ia,7,FALSE)</f>
        <v>41730</v>
      </c>
      <c r="AK169" s="61" t="str">
        <f>VLOOKUP(Table18911[[#This Row],[Information Asset Reference Number]],ia,10,FALSE)</f>
        <v>DSfC SUS Live Service P0563/01</v>
      </c>
      <c r="AL169" s="61" t="str">
        <f>VLOOKUP(Table18911[[#This Row],[Information Asset Reference Number]],ia,11,FALSE)</f>
        <v>Stuart Richardson ( STRI1 )</v>
      </c>
      <c r="AN169" s="61" t="b">
        <f>ISERROR(FIND("Direction",Table18911[[#This Row],[Legal basis for the processing]]))</f>
        <v>1</v>
      </c>
      <c r="AO169" s="61" t="b">
        <f>ISERROR(FIND("Act",Table18911[[#This Row],[Legal basis for the processing]]))</f>
        <v>1</v>
      </c>
      <c r="AP169" s="61" t="b">
        <f>ISERROR(FIND("Article",Table18911[[#This Row],[Legal basis for the processing]]))</f>
        <v>1</v>
      </c>
      <c r="AR169"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69"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69"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69"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69"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69"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69"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69"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69" s="61">
        <f>COUNTIF(Table18911[[#This Row],[Right to be informed]:[profiling]],"FALSE")</f>
        <v>4</v>
      </c>
      <c r="BA169"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D169" s="61" t="str">
        <f>Table18911[[#This Row],[Information Asset Title]]</f>
        <v>Diagnostic Services - DSCRO</v>
      </c>
      <c r="BE169" s="61" t="s">
        <v>852</v>
      </c>
      <c r="BF169"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Ln, Leeds LS1 6AE0300 303 5678Catherine Nicholson </v>
      </c>
      <c r="BG169" s="59" t="str">
        <f>IF(Table18911[[#This Row],[Purpose for the processing]]="",Table18911[[#This Row],[Purpose for the processing3]],Table18911[[#This Row],[Purpose for the processing]])</f>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
      <c r="BH169" s="59" t="str">
        <f>IF(Table18911[[#This Row],[Legal basis for the processing]]="",Table18911[[#This Row],[Legal basis for the processing4]],Table18911[[#This Row],[Legal basis for the processing]])</f>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169" s="61"/>
      <c r="BJ169" s="59" t="str">
        <f>IF(Table18911[[#This Row],[Categories of personal data being processed]]="",Table18911[[#This Row],[Categories of personal data being processed5]],Table18911[[#This Row],[Categories of personal data being processed]])</f>
        <v xml:space="preserve">Health data </v>
      </c>
      <c r="BL169"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N169" s="59" t="str">
        <f>IF(Table18911[[#This Row],[Recipients or categories of recipients of the personal data.]]="",Table18911[[#This Row],[Recipients or categories of recipients of the personal data.6]],Table18911[[#This Row],[Recipients or categories of recipients of the personal data.]])</f>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
      <c r="BO169"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20 years</v>
      </c>
      <c r="BP169" s="64" t="b">
        <f>Table18911[[#This Row],[Right to be informed]]</f>
        <v>1</v>
      </c>
      <c r="BQ169" s="63" t="b">
        <f>Table18911[[#This Row],[Right of access]]</f>
        <v>1</v>
      </c>
      <c r="BR169" s="63" t="b">
        <f>Table18911[[#This Row],[Right to rectification]]</f>
        <v>1</v>
      </c>
      <c r="BS169" s="63" t="b">
        <f>Table18911[[#This Row],[Right to erasure]]</f>
        <v>0</v>
      </c>
      <c r="BT169" s="63" t="b">
        <f>Table18911[[#This Row],[Right to restrict processing]]</f>
        <v>1</v>
      </c>
      <c r="BU169" s="63" t="b">
        <f>Table18911[[#This Row],[Right to data portability]]</f>
        <v>0</v>
      </c>
      <c r="BV169" s="63" t="b">
        <f>Table18911[[#This Row],[Right to object]]</f>
        <v>0</v>
      </c>
      <c r="BW169" s="59" t="b">
        <f>Table18911[[#This Row],[profiling]]</f>
        <v>0</v>
      </c>
      <c r="BX169"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169" s="59" t="str">
        <f>IF(Table18911[[#This Row],[The source of the personal data.]]="",Table18911[[#This Row],[The source of the personal data.12]],Table18911[[#This Row],[The source of the personal data.]])</f>
        <v xml:space="preserve">The DSCRO Local Provider Flows (LPFs) are sourced direct from hospitals, clinics, community health bodies, etc.They come into DSCROs from contracting systems/local databases within the above organisations. </v>
      </c>
      <c r="BZ169"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69" s="63"/>
      <c r="CB169" s="63"/>
      <c r="CC169" s="63"/>
      <c r="CD169" s="63"/>
      <c r="CE169" s="63"/>
      <c r="CF169" s="63"/>
      <c r="CG169" s="63"/>
      <c r="CH169" s="63"/>
      <c r="CI169" s="63"/>
      <c r="CJ169" s="63"/>
      <c r="CK169" s="63"/>
      <c r="CL169" s="63"/>
      <c r="CM169" s="63"/>
      <c r="CN169" s="63"/>
      <c r="CO169" s="63"/>
      <c r="CP169" s="63"/>
      <c r="CQ169" s="63"/>
      <c r="CR169" s="63"/>
      <c r="CS169" s="63"/>
      <c r="CT169" s="63"/>
      <c r="CU169" s="63"/>
      <c r="CV169" s="63"/>
      <c r="CW169" s="63"/>
      <c r="CX169" s="63"/>
      <c r="CY169" s="5"/>
      <c r="CZ169" s="26" t="s">
        <v>2009</v>
      </c>
      <c r="DB169" s="59" t="s">
        <v>2636</v>
      </c>
      <c r="DG169" s="59" t="s">
        <v>816</v>
      </c>
    </row>
    <row r="170" spans="1:111" s="59" customFormat="1" ht="409.6" hidden="1">
      <c r="A170" s="58" t="s">
        <v>2637</v>
      </c>
      <c r="B170" s="58" t="s">
        <v>110</v>
      </c>
      <c r="P170" s="59" t="s">
        <v>111</v>
      </c>
      <c r="Q170" s="59" t="s">
        <v>813</v>
      </c>
      <c r="R170" s="59" t="s">
        <v>814</v>
      </c>
      <c r="S170" s="59" t="s">
        <v>815</v>
      </c>
      <c r="T170" s="59" t="s">
        <v>816</v>
      </c>
      <c r="U170" s="59" t="s">
        <v>817</v>
      </c>
      <c r="V170" s="59" t="s">
        <v>818</v>
      </c>
      <c r="W170" s="59" t="s">
        <v>819</v>
      </c>
      <c r="X170" s="59" t="s">
        <v>820</v>
      </c>
      <c r="Y170" s="59" t="s">
        <v>821</v>
      </c>
      <c r="Z170" s="59" t="s">
        <v>822</v>
      </c>
      <c r="AA170" s="59" t="s">
        <v>2127</v>
      </c>
      <c r="AC170" s="59" t="s">
        <v>143</v>
      </c>
      <c r="AF170" s="59" t="str">
        <f>VLOOKUP(Table18911[[#This Row],[Information Asset Reference Number16]],livesite,1,FALSE)</f>
        <v>IAR0000526</v>
      </c>
      <c r="AG170" s="61" t="str">
        <f>MID(Table18911[[#This Row],[CLICK HERE TO GO TO FINAL CONTENT FOR CHECKING / EDITING]],14,FIND(".",Table18911[[#This Row],[CLICK HERE TO GO TO FINAL CONTENT FOR CHECKING / EDITING]])-14)</f>
        <v>SCRO</v>
      </c>
      <c r="AH170" s="61" t="str">
        <f>LEFT(Table18911[[#This Row],[CLICK HERE TO GO TO FINAL CONTENT FOR CHECKING / EDITING]],10)</f>
        <v>IAR0000526</v>
      </c>
      <c r="AI170" s="61" t="str">
        <f>VLOOKUP(Table18911[[#This Row],[Information Asset Reference Number]],ia,1,FALSE)</f>
        <v>IAR0000526</v>
      </c>
      <c r="AJ170" s="61">
        <f>VLOOKUP(Table18911[[#This Row],[Information Asset Reference Number]],ia,7,FALSE)</f>
        <v>41730</v>
      </c>
      <c r="AK170" s="61" t="str">
        <f>VLOOKUP(Table18911[[#This Row],[Information Asset Reference Number]],ia,10,FALSE)</f>
        <v>DSfC SUS Live Service P0563/01</v>
      </c>
      <c r="AL170" s="61" t="str">
        <f>VLOOKUP(Table18911[[#This Row],[Information Asset Reference Number]],ia,11,FALSE)</f>
        <v>Stuart Richardson ( STRI1 )</v>
      </c>
      <c r="AN170" s="61" t="b">
        <f>ISERROR(FIND("Direction",Table18911[[#This Row],[Legal basis for the processing]]))</f>
        <v>1</v>
      </c>
      <c r="AO170" s="61" t="b">
        <f>ISERROR(FIND("Act",Table18911[[#This Row],[Legal basis for the processing]]))</f>
        <v>1</v>
      </c>
      <c r="AP170" s="61" t="b">
        <f>ISERROR(FIND("Article",Table18911[[#This Row],[Legal basis for the processing]]))</f>
        <v>1</v>
      </c>
      <c r="AR170"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70"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70"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70"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70"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70"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70"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70"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70" s="61">
        <f>COUNTIF(Table18911[[#This Row],[Right to be informed]:[profiling]],"FALSE")</f>
        <v>4</v>
      </c>
      <c r="BA170"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D170" s="61" t="str">
        <f>Table18911[[#This Row],[Information Asset Title]]</f>
        <v>SCRO</v>
      </c>
      <c r="BE170" s="61" t="s">
        <v>852</v>
      </c>
      <c r="BF170"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Ln, Leeds LS1 6AE0300 303 5678Catherine Nicholson </v>
      </c>
      <c r="BG170" s="59" t="str">
        <f>IF(Table18911[[#This Row],[Purpose for the processing]]="",Table18911[[#This Row],[Purpose for the processing3]],Table18911[[#This Row],[Purpose for the processing]])</f>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
      <c r="BH170" s="59" t="str">
        <f>IF(Table18911[[#This Row],[Legal basis for the processing]]="",Table18911[[#This Row],[Legal basis for the processing4]],Table18911[[#This Row],[Legal basis for the processing]])</f>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170" s="61"/>
      <c r="BJ170" s="59" t="str">
        <f>IF(Table18911[[#This Row],[Categories of personal data being processed]]="",Table18911[[#This Row],[Categories of personal data being processed5]],Table18911[[#This Row],[Categories of personal data being processed]])</f>
        <v xml:space="preserve">Health data </v>
      </c>
      <c r="BL170"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N170" s="59" t="str">
        <f>IF(Table18911[[#This Row],[Recipients or categories of recipients of the personal data.]]="",Table18911[[#This Row],[Recipients or categories of recipients of the personal data.6]],Table18911[[#This Row],[Recipients or categories of recipients of the personal data.]])</f>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
      <c r="BO170"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10 years</v>
      </c>
      <c r="BP170" s="64" t="b">
        <f>Table18911[[#This Row],[Right to be informed]]</f>
        <v>1</v>
      </c>
      <c r="BQ170" s="63" t="b">
        <f>Table18911[[#This Row],[Right of access]]</f>
        <v>1</v>
      </c>
      <c r="BR170" s="63" t="b">
        <f>Table18911[[#This Row],[Right to rectification]]</f>
        <v>1</v>
      </c>
      <c r="BS170" s="63" t="b">
        <f>Table18911[[#This Row],[Right to erasure]]</f>
        <v>0</v>
      </c>
      <c r="BT170" s="63" t="b">
        <f>Table18911[[#This Row],[Right to restrict processing]]</f>
        <v>1</v>
      </c>
      <c r="BU170" s="63" t="b">
        <f>Table18911[[#This Row],[Right to data portability]]</f>
        <v>0</v>
      </c>
      <c r="BV170" s="63" t="b">
        <f>Table18911[[#This Row],[Right to object]]</f>
        <v>0</v>
      </c>
      <c r="BW170" s="59" t="b">
        <f>Table18911[[#This Row],[profiling]]</f>
        <v>0</v>
      </c>
      <c r="BX170"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170" s="59" t="str">
        <f>IF(Table18911[[#This Row],[The source of the personal data.]]="",Table18911[[#This Row],[The source of the personal data.12]],Table18911[[#This Row],[The source of the personal data.]])</f>
        <v xml:space="preserve">The DSCRO Local Provider Flows (LPFs) are sourced direct from hospitals, clinics, community health bodies, etc.They come into DSCROs from contracting systems/local databases within the above organisations. </v>
      </c>
      <c r="BZ170"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70" s="63"/>
      <c r="CB170" s="63"/>
      <c r="CC170" s="63"/>
      <c r="CD170" s="63"/>
      <c r="CE170" s="63"/>
      <c r="CF170" s="63"/>
      <c r="CG170" s="63"/>
      <c r="CH170" s="63"/>
      <c r="CI170" s="63"/>
      <c r="CJ170" s="63"/>
      <c r="CK170" s="63"/>
      <c r="CL170" s="63"/>
      <c r="CM170" s="63"/>
      <c r="CN170" s="63"/>
      <c r="CO170" s="63"/>
      <c r="CP170" s="63"/>
      <c r="CQ170" s="63"/>
      <c r="CR170" s="63"/>
      <c r="CS170" s="63"/>
      <c r="CT170" s="63"/>
      <c r="CU170" s="63"/>
      <c r="CV170" s="63"/>
      <c r="CW170" s="63"/>
      <c r="CX170" s="63"/>
      <c r="CY170" s="5"/>
      <c r="CZ170" s="26" t="s">
        <v>2009</v>
      </c>
      <c r="DB170" s="59" t="s">
        <v>846</v>
      </c>
      <c r="DG170" s="59" t="s">
        <v>816</v>
      </c>
    </row>
    <row r="171" spans="1:111" ht="409.6" hidden="1">
      <c r="A171" s="59" t="s">
        <v>2638</v>
      </c>
      <c r="B171" s="59" t="s">
        <v>110</v>
      </c>
      <c r="C171" s="59"/>
      <c r="D171" s="59"/>
      <c r="E171" s="59"/>
      <c r="F171" s="59"/>
      <c r="G171" s="59"/>
      <c r="H171" s="59"/>
      <c r="I171" s="59"/>
      <c r="J171" s="59"/>
      <c r="K171" s="59"/>
      <c r="L171" s="59"/>
      <c r="M171" s="59"/>
      <c r="N171" s="59"/>
      <c r="O171" s="59"/>
      <c r="P171" s="59" t="s">
        <v>111</v>
      </c>
      <c r="Q171" s="59" t="s">
        <v>813</v>
      </c>
      <c r="R171" s="59" t="s">
        <v>814</v>
      </c>
      <c r="S171" s="59" t="s">
        <v>815</v>
      </c>
      <c r="T171" s="59" t="s">
        <v>816</v>
      </c>
      <c r="U171" s="59" t="s">
        <v>817</v>
      </c>
      <c r="V171" s="59" t="s">
        <v>818</v>
      </c>
      <c r="W171" s="59" t="s">
        <v>2131</v>
      </c>
      <c r="X171" s="59" t="s">
        <v>820</v>
      </c>
      <c r="Y171" s="59" t="s">
        <v>821</v>
      </c>
      <c r="Z171" s="59" t="s">
        <v>822</v>
      </c>
      <c r="AA171" s="59" t="s">
        <v>2127</v>
      </c>
      <c r="AB171" s="59"/>
      <c r="AC171" s="59" t="s">
        <v>143</v>
      </c>
      <c r="AD171" s="59"/>
      <c r="AE171" s="59"/>
      <c r="AF171" s="59" t="str">
        <f>VLOOKUP(Table18911[[#This Row],[Information Asset Reference Number16]],livesite,1,FALSE)</f>
        <v>IAR0000528</v>
      </c>
      <c r="AG171" s="61" t="str">
        <f>MID(Table18911[[#This Row],[CLICK HERE TO GO TO FINAL CONTENT FOR CHECKING / EDITING]],14,FIND(".",Table18911[[#This Row],[CLICK HERE TO GO TO FINAL CONTENT FOR CHECKING / EDITING]])-14)</f>
        <v>Community - DSCRO</v>
      </c>
      <c r="AH171" s="61" t="str">
        <f>LEFT(Table18911[[#This Row],[CLICK HERE TO GO TO FINAL CONTENT FOR CHECKING / EDITING]],10)</f>
        <v>IAR0000528</v>
      </c>
      <c r="AI171" s="61" t="str">
        <f>VLOOKUP(Table18911[[#This Row],[Information Asset Reference Number]],ia,1,FALSE)</f>
        <v>IAR0000528</v>
      </c>
      <c r="AJ171" s="61">
        <f>VLOOKUP(Table18911[[#This Row],[Information Asset Reference Number]],ia,7,FALSE)</f>
        <v>41730</v>
      </c>
      <c r="AK171" s="61" t="str">
        <f>VLOOKUP(Table18911[[#This Row],[Information Asset Reference Number]],ia,10,FALSE)</f>
        <v>DSfC SUS Live Service P0563/01</v>
      </c>
      <c r="AL171" s="61" t="str">
        <f>VLOOKUP(Table18911[[#This Row],[Information Asset Reference Number]],ia,11,FALSE)</f>
        <v>Stuart Richardson ( STRI1 )</v>
      </c>
      <c r="AM171" s="59"/>
      <c r="AN171" s="61" t="b">
        <f>ISERROR(FIND("Direction",Table18911[[#This Row],[Legal basis for the processing]]))</f>
        <v>1</v>
      </c>
      <c r="AO171" s="61" t="b">
        <f>ISERROR(FIND("Act",Table18911[[#This Row],[Legal basis for the processing]]))</f>
        <v>1</v>
      </c>
      <c r="AP171" s="61" t="b">
        <f>ISERROR(FIND("Article",Table18911[[#This Row],[Legal basis for the processing]]))</f>
        <v>1</v>
      </c>
      <c r="AQ171" s="59"/>
      <c r="AR171"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71"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71"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71"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71"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71"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71"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71"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71" s="61">
        <f>COUNTIF(Table18911[[#This Row],[Right to be informed]:[profiling]],"FALSE")</f>
        <v>4</v>
      </c>
      <c r="BA171"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171" s="59"/>
      <c r="BC171" s="59"/>
      <c r="BD171" s="61" t="str">
        <f>Table18911[[#This Row],[Information Asset Title]]</f>
        <v>Community - DSCRO</v>
      </c>
      <c r="BE171" s="61" t="s">
        <v>857</v>
      </c>
      <c r="BF171"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Ln, Leeds LS1 6AE0300 303 5678Catherine Nicholson </v>
      </c>
      <c r="BG171" s="59" t="str">
        <f>IF(Table18911[[#This Row],[Purpose for the processing]]="",Table18911[[#This Row],[Purpose for the processing3]],Table18911[[#This Row],[Purpose for the processing]])</f>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
      <c r="BH171" s="59" t="str">
        <f>IF(Table18911[[#This Row],[Legal basis for the processing]]="",Table18911[[#This Row],[Legal basis for the processing4]],Table18911[[#This Row],[Legal basis for the processing]])</f>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171" s="61"/>
      <c r="BJ171" s="59" t="str">
        <f>IF(Table18911[[#This Row],[Categories of personal data being processed]]="",Table18911[[#This Row],[Categories of personal data being processed5]],Table18911[[#This Row],[Categories of personal data being processed]])</f>
        <v xml:space="preserve">Health data </v>
      </c>
      <c r="BK171" s="59"/>
      <c r="BL171"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M171" s="59"/>
      <c r="BN171" s="59" t="str">
        <f>IF(Table18911[[#This Row],[Recipients or categories of recipients of the personal data.]]="",Table18911[[#This Row],[Recipients or categories of recipients of the personal data.6]],Table18911[[#This Row],[Recipients or categories of recipients of the personal data.]])</f>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
      <c r="BO171"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20 years</v>
      </c>
      <c r="BP171" s="64" t="b">
        <f>Table18911[[#This Row],[Right to be informed]]</f>
        <v>1</v>
      </c>
      <c r="BQ171" s="63" t="b">
        <f>Table18911[[#This Row],[Right of access]]</f>
        <v>1</v>
      </c>
      <c r="BR171" s="63" t="b">
        <f>Table18911[[#This Row],[Right to rectification]]</f>
        <v>1</v>
      </c>
      <c r="BS171" s="63" t="b">
        <f>Table18911[[#This Row],[Right to erasure]]</f>
        <v>0</v>
      </c>
      <c r="BT171" s="63" t="b">
        <f>Table18911[[#This Row],[Right to restrict processing]]</f>
        <v>1</v>
      </c>
      <c r="BU171" s="63" t="b">
        <f>Table18911[[#This Row],[Right to data portability]]</f>
        <v>0</v>
      </c>
      <c r="BV171" s="63" t="b">
        <f>Table18911[[#This Row],[Right to object]]</f>
        <v>0</v>
      </c>
      <c r="BW171" s="59" t="b">
        <f>Table18911[[#This Row],[profiling]]</f>
        <v>0</v>
      </c>
      <c r="BX171"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171" s="59" t="str">
        <f>IF(Table18911[[#This Row],[The source of the personal data.]]="",Table18911[[#This Row],[The source of the personal data.12]],Table18911[[#This Row],[The source of the personal data.]])</f>
        <v xml:space="preserve">The DSCRO Local Provider Flows (LPFs) are sourced direct from hospitals, clinics, community health bodies, etc.They come into DSCROs from contracting systems/local databases within the above organisations. </v>
      </c>
      <c r="BZ171"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71" s="63"/>
      <c r="CB171" s="63"/>
      <c r="CC171" s="63"/>
      <c r="CD171" s="63"/>
      <c r="CE171" s="63"/>
      <c r="CF171" s="63"/>
      <c r="CG171" s="63"/>
      <c r="CH171" s="63"/>
      <c r="CI171" s="63"/>
      <c r="CJ171" s="63"/>
      <c r="CK171" s="63"/>
      <c r="CL171" s="63"/>
      <c r="CM171" s="63"/>
      <c r="CN171" s="63"/>
      <c r="CO171" s="63"/>
      <c r="CP171" s="63"/>
      <c r="CQ171" s="63"/>
      <c r="CR171" s="63"/>
      <c r="CS171" s="63"/>
      <c r="CT171" s="63"/>
      <c r="CU171" s="63"/>
      <c r="CV171" s="63"/>
      <c r="CW171" s="63"/>
      <c r="CX171" s="63"/>
      <c r="CZ171" s="26" t="s">
        <v>2009</v>
      </c>
      <c r="DB171" s="5" t="s">
        <v>2639</v>
      </c>
      <c r="DG171" s="5" t="s">
        <v>816</v>
      </c>
    </row>
    <row r="172" spans="1:111" s="59" customFormat="1" ht="409.6" hidden="1">
      <c r="A172" s="59" t="s">
        <v>2640</v>
      </c>
      <c r="B172" s="59" t="s">
        <v>110</v>
      </c>
      <c r="P172" s="59" t="s">
        <v>111</v>
      </c>
      <c r="Q172" s="59" t="s">
        <v>813</v>
      </c>
      <c r="R172" s="59" t="s">
        <v>814</v>
      </c>
      <c r="S172" s="59" t="s">
        <v>815</v>
      </c>
      <c r="T172" s="59" t="s">
        <v>816</v>
      </c>
      <c r="U172" s="59" t="s">
        <v>817</v>
      </c>
      <c r="V172" s="59" t="s">
        <v>818</v>
      </c>
      <c r="W172" s="59" t="s">
        <v>819</v>
      </c>
      <c r="X172" s="59" t="s">
        <v>820</v>
      </c>
      <c r="Y172" s="59" t="s">
        <v>821</v>
      </c>
      <c r="Z172" s="59" t="s">
        <v>822</v>
      </c>
      <c r="AA172" s="59" t="s">
        <v>2127</v>
      </c>
      <c r="AC172" s="59" t="s">
        <v>143</v>
      </c>
      <c r="AF172" s="59" t="str">
        <f>VLOOKUP(Table18911[[#This Row],[Information Asset Reference Number16]],livesite,1,FALSE)</f>
        <v>IAR0000528</v>
      </c>
      <c r="AG172" s="61" t="str">
        <f>MID(Table18911[[#This Row],[CLICK HERE TO GO TO FINAL CONTENT FOR CHECKING / EDITING]],14,FIND(".",Table18911[[#This Row],[CLICK HERE TO GO TO FINAL CONTENT FOR CHECKING / EDITING]])-14)</f>
        <v>DSCRO</v>
      </c>
      <c r="AH172" s="61" t="str">
        <f>LEFT(Table18911[[#This Row],[CLICK HERE TO GO TO FINAL CONTENT FOR CHECKING / EDITING]],10)</f>
        <v>IAR0000528</v>
      </c>
      <c r="AI172" s="61" t="str">
        <f>VLOOKUP(Table18911[[#This Row],[Information Asset Reference Number]],ia,1,FALSE)</f>
        <v>IAR0000528</v>
      </c>
      <c r="AJ172" s="61">
        <f>VLOOKUP(Table18911[[#This Row],[Information Asset Reference Number]],ia,7,FALSE)</f>
        <v>41730</v>
      </c>
      <c r="AK172" s="61" t="str">
        <f>VLOOKUP(Table18911[[#This Row],[Information Asset Reference Number]],ia,10,FALSE)</f>
        <v>DSfC SUS Live Service P0563/01</v>
      </c>
      <c r="AL172" s="61" t="str">
        <f>VLOOKUP(Table18911[[#This Row],[Information Asset Reference Number]],ia,11,FALSE)</f>
        <v>Stuart Richardson ( STRI1 )</v>
      </c>
      <c r="AN172" s="61" t="b">
        <f>ISERROR(FIND("Direction",Table18911[[#This Row],[Legal basis for the processing]]))</f>
        <v>1</v>
      </c>
      <c r="AO172" s="61" t="b">
        <f>ISERROR(FIND("Act",Table18911[[#This Row],[Legal basis for the processing]]))</f>
        <v>1</v>
      </c>
      <c r="AP172" s="61" t="b">
        <f>ISERROR(FIND("Article",Table18911[[#This Row],[Legal basis for the processing]]))</f>
        <v>1</v>
      </c>
      <c r="AR172"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72"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72"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72"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72"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72"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72"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72"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72" s="61">
        <f>COUNTIF(Table18911[[#This Row],[Right to be informed]:[profiling]],"FALSE")</f>
        <v>4</v>
      </c>
      <c r="BA172"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D172" s="61" t="str">
        <f>Table18911[[#This Row],[Information Asset Title]]</f>
        <v>DSCRO</v>
      </c>
      <c r="BE172" s="61" t="s">
        <v>857</v>
      </c>
      <c r="BF172"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Ln, Leeds LS1 6AE0300 303 5678Catherine Nicholson </v>
      </c>
      <c r="BG172" s="59" t="str">
        <f>IF(Table18911[[#This Row],[Purpose for the processing]]="",Table18911[[#This Row],[Purpose for the processing3]],Table18911[[#This Row],[Purpose for the processing]])</f>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
      <c r="BH172" s="59" t="str">
        <f>IF(Table18911[[#This Row],[Legal basis for the processing]]="",Table18911[[#This Row],[Legal basis for the processing4]],Table18911[[#This Row],[Legal basis for the processing]])</f>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172" s="61"/>
      <c r="BJ172" s="59" t="str">
        <f>IF(Table18911[[#This Row],[Categories of personal data being processed]]="",Table18911[[#This Row],[Categories of personal data being processed5]],Table18911[[#This Row],[Categories of personal data being processed]])</f>
        <v xml:space="preserve">Health data </v>
      </c>
      <c r="BL172"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N172" s="59" t="str">
        <f>IF(Table18911[[#This Row],[Recipients or categories of recipients of the personal data.]]="",Table18911[[#This Row],[Recipients or categories of recipients of the personal data.6]],Table18911[[#This Row],[Recipients or categories of recipients of the personal data.]])</f>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
      <c r="BO172"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10 years</v>
      </c>
      <c r="BP172" s="64" t="b">
        <f>Table18911[[#This Row],[Right to be informed]]</f>
        <v>1</v>
      </c>
      <c r="BQ172" s="63" t="b">
        <f>Table18911[[#This Row],[Right of access]]</f>
        <v>1</v>
      </c>
      <c r="BR172" s="63" t="b">
        <f>Table18911[[#This Row],[Right to rectification]]</f>
        <v>1</v>
      </c>
      <c r="BS172" s="63" t="b">
        <f>Table18911[[#This Row],[Right to erasure]]</f>
        <v>0</v>
      </c>
      <c r="BT172" s="63" t="b">
        <f>Table18911[[#This Row],[Right to restrict processing]]</f>
        <v>1</v>
      </c>
      <c r="BU172" s="63" t="b">
        <f>Table18911[[#This Row],[Right to data portability]]</f>
        <v>0</v>
      </c>
      <c r="BV172" s="63" t="b">
        <f>Table18911[[#This Row],[Right to object]]</f>
        <v>0</v>
      </c>
      <c r="BW172" s="59" t="b">
        <f>Table18911[[#This Row],[profiling]]</f>
        <v>0</v>
      </c>
      <c r="BX172"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172" s="59" t="str">
        <f>IF(Table18911[[#This Row],[The source of the personal data.]]="",Table18911[[#This Row],[The source of the personal data.12]],Table18911[[#This Row],[The source of the personal data.]])</f>
        <v xml:space="preserve">The DSCRO Local Provider Flows (LPFs) are sourced direct from hospitals, clinics, community health bodies, etc.They come into DSCROs from contracting systems/local databases within the above organisations. </v>
      </c>
      <c r="BZ172"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72" s="63"/>
      <c r="CB172" s="63"/>
      <c r="CC172" s="63"/>
      <c r="CD172" s="63"/>
      <c r="CE172" s="63"/>
      <c r="CF172" s="63"/>
      <c r="CG172" s="63"/>
      <c r="CH172" s="63"/>
      <c r="CI172" s="63"/>
      <c r="CJ172" s="63"/>
      <c r="CK172" s="63"/>
      <c r="CL172" s="63"/>
      <c r="CM172" s="63"/>
      <c r="CN172" s="63"/>
      <c r="CO172" s="63"/>
      <c r="CP172" s="63"/>
      <c r="CQ172" s="63"/>
      <c r="CR172" s="63"/>
      <c r="CS172" s="63"/>
      <c r="CT172" s="63"/>
      <c r="CU172" s="63"/>
      <c r="CV172" s="63"/>
      <c r="CW172" s="63"/>
      <c r="CX172" s="63"/>
      <c r="CY172" s="5"/>
      <c r="CZ172" s="26" t="s">
        <v>2009</v>
      </c>
      <c r="DB172" s="59" t="s">
        <v>2128</v>
      </c>
      <c r="DG172" s="59" t="s">
        <v>816</v>
      </c>
    </row>
    <row r="173" spans="1:111" s="59" customFormat="1" ht="409.6" hidden="1">
      <c r="A173" s="59" t="s">
        <v>2641</v>
      </c>
      <c r="B173" s="59" t="s">
        <v>110</v>
      </c>
      <c r="P173" s="59" t="s">
        <v>111</v>
      </c>
      <c r="Q173" s="59" t="s">
        <v>813</v>
      </c>
      <c r="R173" s="59" t="s">
        <v>814</v>
      </c>
      <c r="S173" s="59" t="s">
        <v>815</v>
      </c>
      <c r="T173" s="59" t="s">
        <v>816</v>
      </c>
      <c r="U173" s="59" t="s">
        <v>817</v>
      </c>
      <c r="V173" s="59" t="s">
        <v>818</v>
      </c>
      <c r="W173" s="59" t="s">
        <v>2131</v>
      </c>
      <c r="X173" s="59" t="s">
        <v>820</v>
      </c>
      <c r="Y173" s="59" t="s">
        <v>821</v>
      </c>
      <c r="Z173" s="59" t="s">
        <v>822</v>
      </c>
      <c r="AA173" s="59" t="s">
        <v>2127</v>
      </c>
      <c r="AC173" s="59" t="s">
        <v>143</v>
      </c>
      <c r="AF173" s="59" t="str">
        <f>VLOOKUP(Table18911[[#This Row],[Information Asset Reference Number16]],livesite,1,FALSE)</f>
        <v>IAR0000529</v>
      </c>
      <c r="AG173" s="61" t="str">
        <f>MID(Table18911[[#This Row],[CLICK HERE TO GO TO FINAL CONTENT FOR CHECKING / EDITING]],14,FIND(".",Table18911[[#This Row],[CLICK HERE TO GO TO FINAL CONTENT FOR CHECKING / EDITING]])-14)</f>
        <v>Demand for Service - DSCRO</v>
      </c>
      <c r="AH173" s="61" t="str">
        <f>LEFT(Table18911[[#This Row],[CLICK HERE TO GO TO FINAL CONTENT FOR CHECKING / EDITING]],10)</f>
        <v>IAR0000529</v>
      </c>
      <c r="AI173" s="61" t="str">
        <f>VLOOKUP(Table18911[[#This Row],[Information Asset Reference Number]],ia,1,FALSE)</f>
        <v>IAR0000529</v>
      </c>
      <c r="AJ173" s="61">
        <f>VLOOKUP(Table18911[[#This Row],[Information Asset Reference Number]],ia,7,FALSE)</f>
        <v>41730</v>
      </c>
      <c r="AK173" s="61" t="str">
        <f>VLOOKUP(Table18911[[#This Row],[Information Asset Reference Number]],ia,10,FALSE)</f>
        <v>DSfC SUS Live Service P0563/01</v>
      </c>
      <c r="AL173" s="61" t="str">
        <f>VLOOKUP(Table18911[[#This Row],[Information Asset Reference Number]],ia,11,FALSE)</f>
        <v>Stuart Richardson ( STRI1 )</v>
      </c>
      <c r="AN173" s="61" t="b">
        <f>ISERROR(FIND("Direction",Table18911[[#This Row],[Legal basis for the processing]]))</f>
        <v>1</v>
      </c>
      <c r="AO173" s="61" t="b">
        <f>ISERROR(FIND("Act",Table18911[[#This Row],[Legal basis for the processing]]))</f>
        <v>1</v>
      </c>
      <c r="AP173" s="61" t="b">
        <f>ISERROR(FIND("Article",Table18911[[#This Row],[Legal basis for the processing]]))</f>
        <v>1</v>
      </c>
      <c r="AR173"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73"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73"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73"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73"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73"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73"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73"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73" s="61">
        <f>COUNTIF(Table18911[[#This Row],[Right to be informed]:[profiling]],"FALSE")</f>
        <v>4</v>
      </c>
      <c r="BA173"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D173" s="61" t="str">
        <f>Table18911[[#This Row],[Information Asset Title]]</f>
        <v>Demand for Service - DSCRO</v>
      </c>
      <c r="BE173" s="61" t="s">
        <v>862</v>
      </c>
      <c r="BF173"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Ln, Leeds LS1 6AE0300 303 5678Catherine Nicholson </v>
      </c>
      <c r="BG173" s="59" t="str">
        <f>IF(Table18911[[#This Row],[Purpose for the processing]]="",Table18911[[#This Row],[Purpose for the processing3]],Table18911[[#This Row],[Purpose for the processing]])</f>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
      <c r="BH173" s="59" t="str">
        <f>IF(Table18911[[#This Row],[Legal basis for the processing]]="",Table18911[[#This Row],[Legal basis for the processing4]],Table18911[[#This Row],[Legal basis for the processing]])</f>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173" s="61"/>
      <c r="BJ173" s="59" t="str">
        <f>IF(Table18911[[#This Row],[Categories of personal data being processed]]="",Table18911[[#This Row],[Categories of personal data being processed5]],Table18911[[#This Row],[Categories of personal data being processed]])</f>
        <v xml:space="preserve">Health data </v>
      </c>
      <c r="BL173"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N173" s="59" t="str">
        <f>IF(Table18911[[#This Row],[Recipients or categories of recipients of the personal data.]]="",Table18911[[#This Row],[Recipients or categories of recipients of the personal data.6]],Table18911[[#This Row],[Recipients or categories of recipients of the personal data.]])</f>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
      <c r="BO173"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20 years</v>
      </c>
      <c r="BP173" s="64" t="b">
        <f>Table18911[[#This Row],[Right to be informed]]</f>
        <v>1</v>
      </c>
      <c r="BQ173" s="63" t="b">
        <f>Table18911[[#This Row],[Right of access]]</f>
        <v>1</v>
      </c>
      <c r="BR173" s="63" t="b">
        <f>Table18911[[#This Row],[Right to rectification]]</f>
        <v>1</v>
      </c>
      <c r="BS173" s="63" t="b">
        <f>Table18911[[#This Row],[Right to erasure]]</f>
        <v>0</v>
      </c>
      <c r="BT173" s="63" t="b">
        <f>Table18911[[#This Row],[Right to restrict processing]]</f>
        <v>1</v>
      </c>
      <c r="BU173" s="63" t="b">
        <f>Table18911[[#This Row],[Right to data portability]]</f>
        <v>0</v>
      </c>
      <c r="BV173" s="63" t="b">
        <f>Table18911[[#This Row],[Right to object]]</f>
        <v>0</v>
      </c>
      <c r="BW173" s="59" t="b">
        <f>Table18911[[#This Row],[profiling]]</f>
        <v>0</v>
      </c>
      <c r="BX173"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173" s="59" t="str">
        <f>IF(Table18911[[#This Row],[The source of the personal data.]]="",Table18911[[#This Row],[The source of the personal data.12]],Table18911[[#This Row],[The source of the personal data.]])</f>
        <v xml:space="preserve">The DSCRO Local Provider Flows (LPFs) are sourced direct from hospitals, clinics, community health bodies, etc.They come into DSCROs from contracting systems/local databases within the above organisations. </v>
      </c>
      <c r="BZ173"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73" s="63"/>
      <c r="CB173" s="63"/>
      <c r="CC173" s="63"/>
      <c r="CD173" s="63"/>
      <c r="CE173" s="63"/>
      <c r="CF173" s="63"/>
      <c r="CG173" s="63"/>
      <c r="CH173" s="63"/>
      <c r="CI173" s="63"/>
      <c r="CJ173" s="63"/>
      <c r="CK173" s="63"/>
      <c r="CL173" s="63"/>
      <c r="CM173" s="63"/>
      <c r="CN173" s="63"/>
      <c r="CO173" s="63"/>
      <c r="CP173" s="63"/>
      <c r="CQ173" s="63"/>
      <c r="CR173" s="63"/>
      <c r="CS173" s="63"/>
      <c r="CT173" s="63"/>
      <c r="CU173" s="63"/>
      <c r="CV173" s="63"/>
      <c r="CW173" s="63"/>
      <c r="CX173" s="63"/>
      <c r="CY173" s="5"/>
      <c r="CZ173" s="26" t="s">
        <v>2009</v>
      </c>
      <c r="DB173" s="59" t="s">
        <v>2642</v>
      </c>
      <c r="DG173" s="59" t="s">
        <v>816</v>
      </c>
    </row>
    <row r="174" spans="1:111" ht="409.6" hidden="1">
      <c r="A174" s="59" t="s">
        <v>2643</v>
      </c>
      <c r="B174" s="59" t="s">
        <v>110</v>
      </c>
      <c r="C174" s="59"/>
      <c r="D174" s="59"/>
      <c r="E174" s="59"/>
      <c r="F174" s="59"/>
      <c r="G174" s="59"/>
      <c r="H174" s="59"/>
      <c r="I174" s="59"/>
      <c r="J174" s="59"/>
      <c r="K174" s="59"/>
      <c r="L174" s="59"/>
      <c r="M174" s="59"/>
      <c r="N174" s="59"/>
      <c r="O174" s="59"/>
      <c r="P174" s="59" t="s">
        <v>111</v>
      </c>
      <c r="Q174" s="59" t="s">
        <v>813</v>
      </c>
      <c r="R174" s="59" t="s">
        <v>814</v>
      </c>
      <c r="S174" s="59" t="s">
        <v>815</v>
      </c>
      <c r="T174" s="59" t="s">
        <v>816</v>
      </c>
      <c r="U174" s="59" t="s">
        <v>817</v>
      </c>
      <c r="V174" s="59" t="s">
        <v>818</v>
      </c>
      <c r="W174" s="59" t="s">
        <v>819</v>
      </c>
      <c r="X174" s="59" t="s">
        <v>820</v>
      </c>
      <c r="Y174" s="59" t="s">
        <v>821</v>
      </c>
      <c r="Z174" s="59" t="s">
        <v>822</v>
      </c>
      <c r="AA174" s="59" t="s">
        <v>2127</v>
      </c>
      <c r="AB174" s="59"/>
      <c r="AC174" s="59" t="s">
        <v>143</v>
      </c>
      <c r="AD174" s="59"/>
      <c r="AE174" s="59"/>
      <c r="AF174" s="59" t="str">
        <f>VLOOKUP(Table18911[[#This Row],[Information Asset Reference Number16]],livesite,1,FALSE)</f>
        <v>IAR0000529</v>
      </c>
      <c r="AG174" s="61" t="str">
        <f>MID(Table18911[[#This Row],[CLICK HERE TO GO TO FINAL CONTENT FOR CHECKING / EDITING]],14,FIND(".",Table18911[[#This Row],[CLICK HERE TO GO TO FINAL CONTENT FOR CHECKING / EDITING]])-14)</f>
        <v xml:space="preserve">DSCRO -Transparency Checklist  </v>
      </c>
      <c r="AH174" s="61" t="str">
        <f>LEFT(Table18911[[#This Row],[CLICK HERE TO GO TO FINAL CONTENT FOR CHECKING / EDITING]],10)</f>
        <v>IAR0000529</v>
      </c>
      <c r="AI174" s="61" t="str">
        <f>VLOOKUP(Table18911[[#This Row],[Information Asset Reference Number]],ia,1,FALSE)</f>
        <v>IAR0000529</v>
      </c>
      <c r="AJ174" s="61">
        <f>VLOOKUP(Table18911[[#This Row],[Information Asset Reference Number]],ia,7,FALSE)</f>
        <v>41730</v>
      </c>
      <c r="AK174" s="61" t="str">
        <f>VLOOKUP(Table18911[[#This Row],[Information Asset Reference Number]],ia,10,FALSE)</f>
        <v>DSfC SUS Live Service P0563/01</v>
      </c>
      <c r="AL174" s="61" t="str">
        <f>VLOOKUP(Table18911[[#This Row],[Information Asset Reference Number]],ia,11,FALSE)</f>
        <v>Stuart Richardson ( STRI1 )</v>
      </c>
      <c r="AM174" s="59"/>
      <c r="AN174" s="61" t="b">
        <f>ISERROR(FIND("Direction",Table18911[[#This Row],[Legal basis for the processing]]))</f>
        <v>1</v>
      </c>
      <c r="AO174" s="61" t="b">
        <f>ISERROR(FIND("Act",Table18911[[#This Row],[Legal basis for the processing]]))</f>
        <v>1</v>
      </c>
      <c r="AP174" s="61" t="b">
        <f>ISERROR(FIND("Article",Table18911[[#This Row],[Legal basis for the processing]]))</f>
        <v>1</v>
      </c>
      <c r="AQ174" s="59"/>
      <c r="AR174"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74"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74"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74"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74"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74"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74"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74"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74" s="61">
        <f>COUNTIF(Table18911[[#This Row],[Right to be informed]:[profiling]],"FALSE")</f>
        <v>4</v>
      </c>
      <c r="BA174"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174" s="59"/>
      <c r="BC174" s="59"/>
      <c r="BD174" s="61" t="str">
        <f>Table18911[[#This Row],[Information Asset Title]]</f>
        <v xml:space="preserve">DSCRO -Transparency Checklist  </v>
      </c>
      <c r="BE174" s="61" t="s">
        <v>862</v>
      </c>
      <c r="BF174"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Ln, Leeds LS1 6AE0300 303 5678Catherine Nicholson </v>
      </c>
      <c r="BG174" s="59" t="str">
        <f>IF(Table18911[[#This Row],[Purpose for the processing]]="",Table18911[[#This Row],[Purpose for the processing3]],Table18911[[#This Row],[Purpose for the processing]])</f>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
      <c r="BH174" s="59" t="str">
        <f>IF(Table18911[[#This Row],[Legal basis for the processing]]="",Table18911[[#This Row],[Legal basis for the processing4]],Table18911[[#This Row],[Legal basis for the processing]])</f>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174" s="61"/>
      <c r="BJ174" s="59" t="str">
        <f>IF(Table18911[[#This Row],[Categories of personal data being processed]]="",Table18911[[#This Row],[Categories of personal data being processed5]],Table18911[[#This Row],[Categories of personal data being processed]])</f>
        <v xml:space="preserve">Health data </v>
      </c>
      <c r="BK174" s="59"/>
      <c r="BL174"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M174" s="59"/>
      <c r="BN174" s="59" t="str">
        <f>IF(Table18911[[#This Row],[Recipients or categories of recipients of the personal data.]]="",Table18911[[#This Row],[Recipients or categories of recipients of the personal data.6]],Table18911[[#This Row],[Recipients or categories of recipients of the personal data.]])</f>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
      <c r="BO174"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10 years</v>
      </c>
      <c r="BP174" s="64" t="b">
        <f>Table18911[[#This Row],[Right to be informed]]</f>
        <v>1</v>
      </c>
      <c r="BQ174" s="63" t="b">
        <f>Table18911[[#This Row],[Right of access]]</f>
        <v>1</v>
      </c>
      <c r="BR174" s="63" t="b">
        <f>Table18911[[#This Row],[Right to rectification]]</f>
        <v>1</v>
      </c>
      <c r="BS174" s="63" t="b">
        <f>Table18911[[#This Row],[Right to erasure]]</f>
        <v>0</v>
      </c>
      <c r="BT174" s="63" t="b">
        <f>Table18911[[#This Row],[Right to restrict processing]]</f>
        <v>1</v>
      </c>
      <c r="BU174" s="63" t="b">
        <f>Table18911[[#This Row],[Right to data portability]]</f>
        <v>0</v>
      </c>
      <c r="BV174" s="63" t="b">
        <f>Table18911[[#This Row],[Right to object]]</f>
        <v>0</v>
      </c>
      <c r="BW174" s="59" t="b">
        <f>Table18911[[#This Row],[profiling]]</f>
        <v>0</v>
      </c>
      <c r="BX174"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174" s="59" t="str">
        <f>IF(Table18911[[#This Row],[The source of the personal data.]]="",Table18911[[#This Row],[The source of the personal data.12]],Table18911[[#This Row],[The source of the personal data.]])</f>
        <v xml:space="preserve">The DSCRO Local Provider Flows (LPFs) are sourced direct from hospitals, clinics, community health bodies, etc.They come into DSCROs from contracting systems/local databases within the above organisations. </v>
      </c>
      <c r="BZ174"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74" s="63"/>
      <c r="CB174" s="63"/>
      <c r="CC174" s="63"/>
      <c r="CD174" s="63"/>
      <c r="CE174" s="63"/>
      <c r="CF174" s="63"/>
      <c r="CG174" s="63"/>
      <c r="CH174" s="63"/>
      <c r="CI174" s="63"/>
      <c r="CJ174" s="63"/>
      <c r="CK174" s="63"/>
      <c r="CL174" s="63"/>
      <c r="CM174" s="63"/>
      <c r="CN174" s="63"/>
      <c r="CO174" s="63"/>
      <c r="CP174" s="63"/>
      <c r="CQ174" s="63"/>
      <c r="CR174" s="63"/>
      <c r="CS174" s="63"/>
      <c r="CT174" s="63"/>
      <c r="CU174" s="63"/>
      <c r="CV174" s="63"/>
      <c r="CW174" s="63"/>
      <c r="CX174" s="63"/>
      <c r="CZ174" s="26" t="s">
        <v>2009</v>
      </c>
      <c r="DB174" s="5" t="s">
        <v>2644</v>
      </c>
      <c r="DG174" s="5" t="s">
        <v>816</v>
      </c>
    </row>
    <row r="175" spans="1:111" ht="409.6" hidden="1">
      <c r="A175" s="59" t="s">
        <v>2645</v>
      </c>
      <c r="B175" s="59" t="s">
        <v>110</v>
      </c>
      <c r="C175" s="59"/>
      <c r="D175" s="59"/>
      <c r="E175" s="59"/>
      <c r="F175" s="59"/>
      <c r="G175" s="59"/>
      <c r="H175" s="59"/>
      <c r="I175" s="59"/>
      <c r="J175" s="59"/>
      <c r="K175" s="59"/>
      <c r="L175" s="59"/>
      <c r="M175" s="59"/>
      <c r="N175" s="59"/>
      <c r="O175" s="59"/>
      <c r="P175" s="59" t="s">
        <v>111</v>
      </c>
      <c r="Q175" s="59" t="s">
        <v>813</v>
      </c>
      <c r="R175" s="59" t="s">
        <v>814</v>
      </c>
      <c r="S175" s="59" t="s">
        <v>815</v>
      </c>
      <c r="T175" s="59" t="s">
        <v>816</v>
      </c>
      <c r="U175" s="59" t="s">
        <v>817</v>
      </c>
      <c r="V175" s="59" t="s">
        <v>818</v>
      </c>
      <c r="W175" s="59" t="s">
        <v>2131</v>
      </c>
      <c r="X175" s="59" t="s">
        <v>820</v>
      </c>
      <c r="Y175" s="59" t="s">
        <v>821</v>
      </c>
      <c r="Z175" s="59" t="s">
        <v>822</v>
      </c>
      <c r="AA175" s="59" t="s">
        <v>2127</v>
      </c>
      <c r="AB175" s="59"/>
      <c r="AC175" s="59" t="s">
        <v>143</v>
      </c>
      <c r="AD175" s="59"/>
      <c r="AE175" s="59"/>
      <c r="AF175" s="59" t="str">
        <f>VLOOKUP(Table18911[[#This Row],[Information Asset Reference Number16]],livesite,1,FALSE)</f>
        <v>IAR0000530</v>
      </c>
      <c r="AG175" s="61" t="str">
        <f>MID(Table18911[[#This Row],[CLICK HERE TO GO TO FINAL CONTENT FOR CHECKING / EDITING]],14,FIND(".",Table18911[[#This Row],[CLICK HERE TO GO TO FINAL CONTENT FOR CHECKING / EDITING]])-14)</f>
        <v>Experience, Quality and Outcomes - DSCRO</v>
      </c>
      <c r="AH175" s="61" t="str">
        <f>LEFT(Table18911[[#This Row],[CLICK HERE TO GO TO FINAL CONTENT FOR CHECKING / EDITING]],10)</f>
        <v>IAR0000530</v>
      </c>
      <c r="AI175" s="61" t="str">
        <f>VLOOKUP(Table18911[[#This Row],[Information Asset Reference Number]],ia,1,FALSE)</f>
        <v>IAR0000530</v>
      </c>
      <c r="AJ175" s="61">
        <f>VLOOKUP(Table18911[[#This Row],[Information Asset Reference Number]],ia,7,FALSE)</f>
        <v>41730</v>
      </c>
      <c r="AK175" s="61" t="str">
        <f>VLOOKUP(Table18911[[#This Row],[Information Asset Reference Number]],ia,10,FALSE)</f>
        <v>DSfC SUS Live Service P0563/01</v>
      </c>
      <c r="AL175" s="61" t="str">
        <f>VLOOKUP(Table18911[[#This Row],[Information Asset Reference Number]],ia,11,FALSE)</f>
        <v>Stuart Richardson ( STRI1 )</v>
      </c>
      <c r="AM175" s="59"/>
      <c r="AN175" s="61" t="b">
        <f>ISERROR(FIND("Direction",Table18911[[#This Row],[Legal basis for the processing]]))</f>
        <v>1</v>
      </c>
      <c r="AO175" s="61" t="b">
        <f>ISERROR(FIND("Act",Table18911[[#This Row],[Legal basis for the processing]]))</f>
        <v>1</v>
      </c>
      <c r="AP175" s="61" t="b">
        <f>ISERROR(FIND("Article",Table18911[[#This Row],[Legal basis for the processing]]))</f>
        <v>1</v>
      </c>
      <c r="AQ175" s="59"/>
      <c r="AR175"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75"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75"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75"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75"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75"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75"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75"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75" s="61">
        <f>COUNTIF(Table18911[[#This Row],[Right to be informed]:[profiling]],"FALSE")</f>
        <v>4</v>
      </c>
      <c r="BA175"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175" s="59"/>
      <c r="BC175" s="59"/>
      <c r="BD175" s="61" t="str">
        <f>Table18911[[#This Row],[Information Asset Title]]</f>
        <v>Experience, Quality and Outcomes - DSCRO</v>
      </c>
      <c r="BE175" s="61" t="s">
        <v>867</v>
      </c>
      <c r="BF175"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Ln, Leeds LS1 6AE0300 303 5678Catherine Nicholson </v>
      </c>
      <c r="BG175" s="59" t="str">
        <f>IF(Table18911[[#This Row],[Purpose for the processing]]="",Table18911[[#This Row],[Purpose for the processing3]],Table18911[[#This Row],[Purpose for the processing]])</f>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
      <c r="BH175" s="59" t="str">
        <f>IF(Table18911[[#This Row],[Legal basis for the processing]]="",Table18911[[#This Row],[Legal basis for the processing4]],Table18911[[#This Row],[Legal basis for the processing]])</f>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175" s="61"/>
      <c r="BJ175" s="59" t="str">
        <f>IF(Table18911[[#This Row],[Categories of personal data being processed]]="",Table18911[[#This Row],[Categories of personal data being processed5]],Table18911[[#This Row],[Categories of personal data being processed]])</f>
        <v xml:space="preserve">Health data </v>
      </c>
      <c r="BK175" s="59"/>
      <c r="BL175"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M175" s="59"/>
      <c r="BN175" s="59" t="str">
        <f>IF(Table18911[[#This Row],[Recipients or categories of recipients of the personal data.]]="",Table18911[[#This Row],[Recipients or categories of recipients of the personal data.6]],Table18911[[#This Row],[Recipients or categories of recipients of the personal data.]])</f>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
      <c r="BO175"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20 years</v>
      </c>
      <c r="BP175" s="64" t="b">
        <f>Table18911[[#This Row],[Right to be informed]]</f>
        <v>1</v>
      </c>
      <c r="BQ175" s="63" t="b">
        <f>Table18911[[#This Row],[Right of access]]</f>
        <v>1</v>
      </c>
      <c r="BR175" s="63" t="b">
        <f>Table18911[[#This Row],[Right to rectification]]</f>
        <v>1</v>
      </c>
      <c r="BS175" s="63" t="b">
        <f>Table18911[[#This Row],[Right to erasure]]</f>
        <v>0</v>
      </c>
      <c r="BT175" s="63" t="b">
        <f>Table18911[[#This Row],[Right to restrict processing]]</f>
        <v>1</v>
      </c>
      <c r="BU175" s="63" t="b">
        <f>Table18911[[#This Row],[Right to data portability]]</f>
        <v>0</v>
      </c>
      <c r="BV175" s="63" t="b">
        <f>Table18911[[#This Row],[Right to object]]</f>
        <v>0</v>
      </c>
      <c r="BW175" s="59" t="b">
        <f>Table18911[[#This Row],[profiling]]</f>
        <v>0</v>
      </c>
      <c r="BX175"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175" s="59" t="str">
        <f>IF(Table18911[[#This Row],[The source of the personal data.]]="",Table18911[[#This Row],[The source of the personal data.12]],Table18911[[#This Row],[The source of the personal data.]])</f>
        <v xml:space="preserve">The DSCRO Local Provider Flows (LPFs) are sourced direct from hospitals, clinics, community health bodies, etc.They come into DSCROs from contracting systems/local databases within the above organisations. </v>
      </c>
      <c r="BZ175"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75" s="63"/>
      <c r="CB175" s="63"/>
      <c r="CC175" s="63"/>
      <c r="CD175" s="63"/>
      <c r="CE175" s="63"/>
      <c r="CF175" s="63"/>
      <c r="CG175" s="63"/>
      <c r="CH175" s="63"/>
      <c r="CI175" s="63"/>
      <c r="CJ175" s="63"/>
      <c r="CK175" s="63"/>
      <c r="CL175" s="63"/>
      <c r="CM175" s="63"/>
      <c r="CN175" s="63"/>
      <c r="CO175" s="63"/>
      <c r="CP175" s="63"/>
      <c r="CQ175" s="63"/>
      <c r="CR175" s="63"/>
      <c r="CS175" s="63"/>
      <c r="CT175" s="63"/>
      <c r="CU175" s="63"/>
      <c r="CV175" s="63"/>
      <c r="CW175" s="63"/>
      <c r="CX175" s="63"/>
      <c r="CZ175" s="26" t="s">
        <v>2009</v>
      </c>
      <c r="DB175" s="5" t="s">
        <v>2646</v>
      </c>
      <c r="DG175" s="5" t="s">
        <v>816</v>
      </c>
    </row>
    <row r="176" spans="1:111" s="59" customFormat="1" ht="409.6" hidden="1">
      <c r="A176" s="59" t="s">
        <v>2647</v>
      </c>
      <c r="B176" s="59" t="s">
        <v>110</v>
      </c>
      <c r="P176" s="59" t="s">
        <v>111</v>
      </c>
      <c r="Q176" s="59" t="s">
        <v>813</v>
      </c>
      <c r="R176" s="59" t="s">
        <v>814</v>
      </c>
      <c r="S176" s="59" t="s">
        <v>815</v>
      </c>
      <c r="T176" s="59" t="s">
        <v>816</v>
      </c>
      <c r="U176" s="59" t="s">
        <v>817</v>
      </c>
      <c r="V176" s="59" t="s">
        <v>818</v>
      </c>
      <c r="W176" s="59" t="s">
        <v>819</v>
      </c>
      <c r="X176" s="59" t="s">
        <v>820</v>
      </c>
      <c r="Y176" s="59" t="s">
        <v>821</v>
      </c>
      <c r="Z176" s="59" t="s">
        <v>822</v>
      </c>
      <c r="AA176" s="59" t="s">
        <v>2127</v>
      </c>
      <c r="AC176" s="59" t="s">
        <v>143</v>
      </c>
      <c r="AF176" s="59" t="str">
        <f>VLOOKUP(Table18911[[#This Row],[Information Asset Reference Number16]],livesite,1,FALSE)</f>
        <v>IAR0000530</v>
      </c>
      <c r="AG176" s="61" t="str">
        <f>MID(Table18911[[#This Row],[CLICK HERE TO GO TO FINAL CONTENT FOR CHECKING / EDITING]],14,FIND(".",Table18911[[#This Row],[CLICK HERE TO GO TO FINAL CONTENT FOR CHECKING / EDITING]])-14)</f>
        <v xml:space="preserve">DSCRO </v>
      </c>
      <c r="AH176" s="61" t="str">
        <f>LEFT(Table18911[[#This Row],[CLICK HERE TO GO TO FINAL CONTENT FOR CHECKING / EDITING]],10)</f>
        <v>IAR0000530</v>
      </c>
      <c r="AI176" s="61" t="str">
        <f>VLOOKUP(Table18911[[#This Row],[Information Asset Reference Number]],ia,1,FALSE)</f>
        <v>IAR0000530</v>
      </c>
      <c r="AJ176" s="61">
        <f>VLOOKUP(Table18911[[#This Row],[Information Asset Reference Number]],ia,7,FALSE)</f>
        <v>41730</v>
      </c>
      <c r="AK176" s="61" t="str">
        <f>VLOOKUP(Table18911[[#This Row],[Information Asset Reference Number]],ia,10,FALSE)</f>
        <v>DSfC SUS Live Service P0563/01</v>
      </c>
      <c r="AL176" s="61" t="str">
        <f>VLOOKUP(Table18911[[#This Row],[Information Asset Reference Number]],ia,11,FALSE)</f>
        <v>Stuart Richardson ( STRI1 )</v>
      </c>
      <c r="AN176" s="61" t="b">
        <f>ISERROR(FIND("Direction",Table18911[[#This Row],[Legal basis for the processing]]))</f>
        <v>1</v>
      </c>
      <c r="AO176" s="61" t="b">
        <f>ISERROR(FIND("Act",Table18911[[#This Row],[Legal basis for the processing]]))</f>
        <v>1</v>
      </c>
      <c r="AP176" s="61" t="b">
        <f>ISERROR(FIND("Article",Table18911[[#This Row],[Legal basis for the processing]]))</f>
        <v>1</v>
      </c>
      <c r="AR176"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76"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76"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76"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76"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76"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76"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76"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76" s="61">
        <f>COUNTIF(Table18911[[#This Row],[Right to be informed]:[profiling]],"FALSE")</f>
        <v>4</v>
      </c>
      <c r="BA176"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D176" s="61" t="str">
        <f>Table18911[[#This Row],[Information Asset Title]]</f>
        <v xml:space="preserve">DSCRO </v>
      </c>
      <c r="BE176" s="61" t="s">
        <v>867</v>
      </c>
      <c r="BF176"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Ln, Leeds LS1 6AE0300 303 5678Catherine Nicholson </v>
      </c>
      <c r="BG176" s="59" t="str">
        <f>IF(Table18911[[#This Row],[Purpose for the processing]]="",Table18911[[#This Row],[Purpose for the processing3]],Table18911[[#This Row],[Purpose for the processing]])</f>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
      <c r="BH176" s="59" t="str">
        <f>IF(Table18911[[#This Row],[Legal basis for the processing]]="",Table18911[[#This Row],[Legal basis for the processing4]],Table18911[[#This Row],[Legal basis for the processing]])</f>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176" s="61"/>
      <c r="BJ176" s="59" t="str">
        <f>IF(Table18911[[#This Row],[Categories of personal data being processed]]="",Table18911[[#This Row],[Categories of personal data being processed5]],Table18911[[#This Row],[Categories of personal data being processed]])</f>
        <v xml:space="preserve">Health data </v>
      </c>
      <c r="BL176"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N176" s="59" t="str">
        <f>IF(Table18911[[#This Row],[Recipients or categories of recipients of the personal data.]]="",Table18911[[#This Row],[Recipients or categories of recipients of the personal data.6]],Table18911[[#This Row],[Recipients or categories of recipients of the personal data.]])</f>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
      <c r="BO176"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10 years</v>
      </c>
      <c r="BP176" s="64" t="b">
        <f>Table18911[[#This Row],[Right to be informed]]</f>
        <v>1</v>
      </c>
      <c r="BQ176" s="63" t="b">
        <f>Table18911[[#This Row],[Right of access]]</f>
        <v>1</v>
      </c>
      <c r="BR176" s="63" t="b">
        <f>Table18911[[#This Row],[Right to rectification]]</f>
        <v>1</v>
      </c>
      <c r="BS176" s="63" t="b">
        <f>Table18911[[#This Row],[Right to erasure]]</f>
        <v>0</v>
      </c>
      <c r="BT176" s="63" t="b">
        <f>Table18911[[#This Row],[Right to restrict processing]]</f>
        <v>1</v>
      </c>
      <c r="BU176" s="63" t="b">
        <f>Table18911[[#This Row],[Right to data portability]]</f>
        <v>0</v>
      </c>
      <c r="BV176" s="63" t="b">
        <f>Table18911[[#This Row],[Right to object]]</f>
        <v>0</v>
      </c>
      <c r="BW176" s="59" t="b">
        <f>Table18911[[#This Row],[profiling]]</f>
        <v>0</v>
      </c>
      <c r="BX176"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176" s="59" t="str">
        <f>IF(Table18911[[#This Row],[The source of the personal data.]]="",Table18911[[#This Row],[The source of the personal data.12]],Table18911[[#This Row],[The source of the personal data.]])</f>
        <v xml:space="preserve">The DSCRO Local Provider Flows (LPFs) are sourced direct from hospitals, clinics, community health bodies, etc.They come into DSCROs from contracting systems/local databases within the above organisations. </v>
      </c>
      <c r="BZ176"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76" s="63"/>
      <c r="CB176" s="63"/>
      <c r="CC176" s="63"/>
      <c r="CD176" s="63"/>
      <c r="CE176" s="63"/>
      <c r="CF176" s="63"/>
      <c r="CG176" s="63"/>
      <c r="CH176" s="63"/>
      <c r="CI176" s="63"/>
      <c r="CJ176" s="63"/>
      <c r="CK176" s="63"/>
      <c r="CL176" s="63"/>
      <c r="CM176" s="63"/>
      <c r="CN176" s="63"/>
      <c r="CO176" s="63"/>
      <c r="CP176" s="63"/>
      <c r="CQ176" s="63"/>
      <c r="CR176" s="63"/>
      <c r="CS176" s="63"/>
      <c r="CT176" s="63"/>
      <c r="CU176" s="63"/>
      <c r="CV176" s="63"/>
      <c r="CW176" s="63"/>
      <c r="CX176" s="63"/>
      <c r="CY176" s="5"/>
      <c r="CZ176" s="26" t="s">
        <v>2009</v>
      </c>
      <c r="DB176" s="59" t="s">
        <v>2648</v>
      </c>
      <c r="DG176" s="59" t="s">
        <v>816</v>
      </c>
    </row>
    <row r="177" spans="1:111" s="59" customFormat="1" ht="409.6" hidden="1">
      <c r="A177" s="59" t="s">
        <v>2649</v>
      </c>
      <c r="B177" s="59" t="s">
        <v>110</v>
      </c>
      <c r="P177" s="59" t="s">
        <v>111</v>
      </c>
      <c r="Q177" s="59" t="s">
        <v>813</v>
      </c>
      <c r="R177" s="59" t="s">
        <v>814</v>
      </c>
      <c r="S177" s="59" t="s">
        <v>815</v>
      </c>
      <c r="T177" s="59" t="s">
        <v>816</v>
      </c>
      <c r="U177" s="59" t="s">
        <v>817</v>
      </c>
      <c r="V177" s="59" t="s">
        <v>818</v>
      </c>
      <c r="W177" s="59" t="s">
        <v>819</v>
      </c>
      <c r="X177" s="59" t="s">
        <v>820</v>
      </c>
      <c r="Y177" s="59" t="s">
        <v>821</v>
      </c>
      <c r="Z177" s="59" t="s">
        <v>822</v>
      </c>
      <c r="AA177" s="59" t="s">
        <v>2127</v>
      </c>
      <c r="AC177" s="59" t="s">
        <v>143</v>
      </c>
      <c r="AF177" s="59" t="str">
        <f>VLOOKUP(Table18911[[#This Row],[Information Asset Reference Number16]],livesite,1,FALSE)</f>
        <v>IAR0000531</v>
      </c>
      <c r="AG177" s="61" t="str">
        <f>MID(Table18911[[#This Row],[CLICK HERE TO GO TO FINAL CONTENT FOR CHECKING / EDITING]],14,FIND(".",Table18911[[#This Row],[CLICK HERE TO GO TO FINAL CONTENT FOR CHECKING / EDITING]])-14)</f>
        <v xml:space="preserve"> DSCRO </v>
      </c>
      <c r="AH177" s="61" t="str">
        <f>LEFT(Table18911[[#This Row],[CLICK HERE TO GO TO FINAL CONTENT FOR CHECKING / EDITING]],10)</f>
        <v>IAR0000531</v>
      </c>
      <c r="AI177" s="61" t="str">
        <f>VLOOKUP(Table18911[[#This Row],[Information Asset Reference Number]],ia,1,FALSE)</f>
        <v>IAR0000531</v>
      </c>
      <c r="AJ177" s="61">
        <f>VLOOKUP(Table18911[[#This Row],[Information Asset Reference Number]],ia,7,FALSE)</f>
        <v>41730</v>
      </c>
      <c r="AK177" s="61" t="str">
        <f>VLOOKUP(Table18911[[#This Row],[Information Asset Reference Number]],ia,10,FALSE)</f>
        <v>DSfC SUS Live Service P0563/01</v>
      </c>
      <c r="AL177" s="61" t="str">
        <f>VLOOKUP(Table18911[[#This Row],[Information Asset Reference Number]],ia,11,FALSE)</f>
        <v>Stuart Richardson ( STRI1 )</v>
      </c>
      <c r="AN177" s="61" t="b">
        <f>ISERROR(FIND("Direction",Table18911[[#This Row],[Legal basis for the processing]]))</f>
        <v>1</v>
      </c>
      <c r="AO177" s="61" t="b">
        <f>ISERROR(FIND("Act",Table18911[[#This Row],[Legal basis for the processing]]))</f>
        <v>1</v>
      </c>
      <c r="AP177" s="61" t="b">
        <f>ISERROR(FIND("Article",Table18911[[#This Row],[Legal basis for the processing]]))</f>
        <v>1</v>
      </c>
      <c r="AR177"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77"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77"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77"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77"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77"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77"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77"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77" s="61">
        <f>COUNTIF(Table18911[[#This Row],[Right to be informed]:[profiling]],"FALSE")</f>
        <v>4</v>
      </c>
      <c r="BA177"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D177" s="61" t="str">
        <f>Table18911[[#This Row],[Information Asset Title]]</f>
        <v xml:space="preserve"> DSCRO </v>
      </c>
      <c r="BE177" s="61" t="s">
        <v>872</v>
      </c>
      <c r="BF177"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Ln, Leeds LS1 6AE0300 303 5678Catherine Nicholson </v>
      </c>
      <c r="BG177" s="59" t="str">
        <f>IF(Table18911[[#This Row],[Purpose for the processing]]="",Table18911[[#This Row],[Purpose for the processing3]],Table18911[[#This Row],[Purpose for the processing]])</f>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
      <c r="BH177" s="59" t="str">
        <f>IF(Table18911[[#This Row],[Legal basis for the processing]]="",Table18911[[#This Row],[Legal basis for the processing4]],Table18911[[#This Row],[Legal basis for the processing]])</f>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177" s="61"/>
      <c r="BJ177" s="59" t="str">
        <f>IF(Table18911[[#This Row],[Categories of personal data being processed]]="",Table18911[[#This Row],[Categories of personal data being processed5]],Table18911[[#This Row],[Categories of personal data being processed]])</f>
        <v xml:space="preserve">Health data </v>
      </c>
      <c r="BL177"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N177" s="59" t="str">
        <f>IF(Table18911[[#This Row],[Recipients or categories of recipients of the personal data.]]="",Table18911[[#This Row],[Recipients or categories of recipients of the personal data.6]],Table18911[[#This Row],[Recipients or categories of recipients of the personal data.]])</f>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
      <c r="BO177"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10 years</v>
      </c>
      <c r="BP177" s="64" t="b">
        <f>Table18911[[#This Row],[Right to be informed]]</f>
        <v>1</v>
      </c>
      <c r="BQ177" s="63" t="b">
        <f>Table18911[[#This Row],[Right of access]]</f>
        <v>1</v>
      </c>
      <c r="BR177" s="63" t="b">
        <f>Table18911[[#This Row],[Right to rectification]]</f>
        <v>1</v>
      </c>
      <c r="BS177" s="63" t="b">
        <f>Table18911[[#This Row],[Right to erasure]]</f>
        <v>0</v>
      </c>
      <c r="BT177" s="63" t="b">
        <f>Table18911[[#This Row],[Right to restrict processing]]</f>
        <v>1</v>
      </c>
      <c r="BU177" s="63" t="b">
        <f>Table18911[[#This Row],[Right to data portability]]</f>
        <v>0</v>
      </c>
      <c r="BV177" s="63" t="b">
        <f>Table18911[[#This Row],[Right to object]]</f>
        <v>0</v>
      </c>
      <c r="BW177" s="59" t="b">
        <f>Table18911[[#This Row],[profiling]]</f>
        <v>0</v>
      </c>
      <c r="BX177"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177" s="59" t="str">
        <f>IF(Table18911[[#This Row],[The source of the personal data.]]="",Table18911[[#This Row],[The source of the personal data.12]],Table18911[[#This Row],[The source of the personal data.]])</f>
        <v xml:space="preserve">The DSCRO Local Provider Flows (LPFs) are sourced direct from hospitals, clinics, community health bodies, etc.They come into DSCROs from contracting systems/local databases within the above organisations. </v>
      </c>
      <c r="BZ177"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77" s="63"/>
      <c r="CB177" s="63"/>
      <c r="CC177" s="63"/>
      <c r="CD177" s="63"/>
      <c r="CE177" s="63"/>
      <c r="CF177" s="63"/>
      <c r="CG177" s="63"/>
      <c r="CH177" s="63"/>
      <c r="CI177" s="63"/>
      <c r="CJ177" s="63"/>
      <c r="CK177" s="63"/>
      <c r="CL177" s="63"/>
      <c r="CM177" s="63"/>
      <c r="CN177" s="63"/>
      <c r="CO177" s="63"/>
      <c r="CP177" s="63"/>
      <c r="CQ177" s="63"/>
      <c r="CR177" s="63"/>
      <c r="CS177" s="63"/>
      <c r="CT177" s="63"/>
      <c r="CU177" s="63"/>
      <c r="CV177" s="63"/>
      <c r="CW177" s="63"/>
      <c r="CX177" s="63"/>
      <c r="CY177" s="5"/>
      <c r="CZ177" s="26" t="s">
        <v>2009</v>
      </c>
      <c r="DB177" s="59" t="s">
        <v>2650</v>
      </c>
      <c r="DG177" s="59" t="s">
        <v>816</v>
      </c>
    </row>
    <row r="178" spans="1:111" s="59" customFormat="1" ht="409.6" hidden="1">
      <c r="A178" s="59" t="s">
        <v>2651</v>
      </c>
      <c r="B178" s="59" t="s">
        <v>110</v>
      </c>
      <c r="P178" s="59" t="s">
        <v>111</v>
      </c>
      <c r="Q178" s="59" t="s">
        <v>813</v>
      </c>
      <c r="R178" s="59" t="s">
        <v>814</v>
      </c>
      <c r="S178" s="59" t="s">
        <v>815</v>
      </c>
      <c r="T178" s="59" t="s">
        <v>816</v>
      </c>
      <c r="U178" s="59" t="s">
        <v>817</v>
      </c>
      <c r="V178" s="59" t="s">
        <v>818</v>
      </c>
      <c r="W178" s="59" t="s">
        <v>2131</v>
      </c>
      <c r="X178" s="59" t="s">
        <v>820</v>
      </c>
      <c r="Y178" s="59" t="s">
        <v>821</v>
      </c>
      <c r="Z178" s="59" t="s">
        <v>822</v>
      </c>
      <c r="AA178" s="59" t="s">
        <v>2127</v>
      </c>
      <c r="AC178" s="59" t="s">
        <v>143</v>
      </c>
      <c r="AF178" s="59" t="str">
        <f>VLOOKUP(Table18911[[#This Row],[Information Asset Reference Number16]],livesite,1,FALSE)</f>
        <v>IAR0000531</v>
      </c>
      <c r="AG178" s="61" t="str">
        <f>MID(Table18911[[#This Row],[CLICK HERE TO GO TO FINAL CONTENT FOR CHECKING / EDITING]],14,FIND(".",Table18911[[#This Row],[CLICK HERE TO GO TO FINAL CONTENT FOR CHECKING / EDITING]])-14)</f>
        <v>Mental Health - DSCRO</v>
      </c>
      <c r="AH178" s="61" t="str">
        <f>LEFT(Table18911[[#This Row],[CLICK HERE TO GO TO FINAL CONTENT FOR CHECKING / EDITING]],10)</f>
        <v>IAR0000531</v>
      </c>
      <c r="AI178" s="61" t="str">
        <f>VLOOKUP(Table18911[[#This Row],[Information Asset Reference Number]],ia,1,FALSE)</f>
        <v>IAR0000531</v>
      </c>
      <c r="AJ178" s="61">
        <f>VLOOKUP(Table18911[[#This Row],[Information Asset Reference Number]],ia,7,FALSE)</f>
        <v>41730</v>
      </c>
      <c r="AK178" s="61" t="str">
        <f>VLOOKUP(Table18911[[#This Row],[Information Asset Reference Number]],ia,10,FALSE)</f>
        <v>DSfC SUS Live Service P0563/01</v>
      </c>
      <c r="AL178" s="61" t="str">
        <f>VLOOKUP(Table18911[[#This Row],[Information Asset Reference Number]],ia,11,FALSE)</f>
        <v>Stuart Richardson ( STRI1 )</v>
      </c>
      <c r="AN178" s="61" t="b">
        <f>ISERROR(FIND("Direction",Table18911[[#This Row],[Legal basis for the processing]]))</f>
        <v>1</v>
      </c>
      <c r="AO178" s="61" t="b">
        <f>ISERROR(FIND("Act",Table18911[[#This Row],[Legal basis for the processing]]))</f>
        <v>1</v>
      </c>
      <c r="AP178" s="61" t="b">
        <f>ISERROR(FIND("Article",Table18911[[#This Row],[Legal basis for the processing]]))</f>
        <v>1</v>
      </c>
      <c r="AR178"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78"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78"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78"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78"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78"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78"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78"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78" s="61">
        <f>COUNTIF(Table18911[[#This Row],[Right to be informed]:[profiling]],"FALSE")</f>
        <v>4</v>
      </c>
      <c r="BA178"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D178" s="61" t="str">
        <f>Table18911[[#This Row],[Information Asset Title]]</f>
        <v>Mental Health - DSCRO</v>
      </c>
      <c r="BE178" s="61" t="s">
        <v>872</v>
      </c>
      <c r="BF178"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Ln, Leeds LS1 6AE0300 303 5678Catherine Nicholson </v>
      </c>
      <c r="BG178" s="59" t="str">
        <f>IF(Table18911[[#This Row],[Purpose for the processing]]="",Table18911[[#This Row],[Purpose for the processing3]],Table18911[[#This Row],[Purpose for the processing]])</f>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
      <c r="BH178" s="59" t="str">
        <f>IF(Table18911[[#This Row],[Legal basis for the processing]]="",Table18911[[#This Row],[Legal basis for the processing4]],Table18911[[#This Row],[Legal basis for the processing]])</f>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178" s="61"/>
      <c r="BJ178" s="59" t="str">
        <f>IF(Table18911[[#This Row],[Categories of personal data being processed]]="",Table18911[[#This Row],[Categories of personal data being processed5]],Table18911[[#This Row],[Categories of personal data being processed]])</f>
        <v xml:space="preserve">Health data </v>
      </c>
      <c r="BL178"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N178" s="59" t="str">
        <f>IF(Table18911[[#This Row],[Recipients or categories of recipients of the personal data.]]="",Table18911[[#This Row],[Recipients or categories of recipients of the personal data.6]],Table18911[[#This Row],[Recipients or categories of recipients of the personal data.]])</f>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
      <c r="BO178"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20 years</v>
      </c>
      <c r="BP178" s="64" t="b">
        <f>Table18911[[#This Row],[Right to be informed]]</f>
        <v>1</v>
      </c>
      <c r="BQ178" s="63" t="b">
        <f>Table18911[[#This Row],[Right of access]]</f>
        <v>1</v>
      </c>
      <c r="BR178" s="63" t="b">
        <f>Table18911[[#This Row],[Right to rectification]]</f>
        <v>1</v>
      </c>
      <c r="BS178" s="63" t="b">
        <f>Table18911[[#This Row],[Right to erasure]]</f>
        <v>0</v>
      </c>
      <c r="BT178" s="63" t="b">
        <f>Table18911[[#This Row],[Right to restrict processing]]</f>
        <v>1</v>
      </c>
      <c r="BU178" s="63" t="b">
        <f>Table18911[[#This Row],[Right to data portability]]</f>
        <v>0</v>
      </c>
      <c r="BV178" s="63" t="b">
        <f>Table18911[[#This Row],[Right to object]]</f>
        <v>0</v>
      </c>
      <c r="BW178" s="59" t="b">
        <f>Table18911[[#This Row],[profiling]]</f>
        <v>0</v>
      </c>
      <c r="BX178"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178" s="59" t="str">
        <f>IF(Table18911[[#This Row],[The source of the personal data.]]="",Table18911[[#This Row],[The source of the personal data.12]],Table18911[[#This Row],[The source of the personal data.]])</f>
        <v xml:space="preserve">The DSCRO Local Provider Flows (LPFs) are sourced direct from hospitals, clinics, community health bodies, etc.They come into DSCROs from contracting systems/local databases within the above organisations. </v>
      </c>
      <c r="BZ178"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78" s="63"/>
      <c r="CB178" s="63"/>
      <c r="CC178" s="63"/>
      <c r="CD178" s="63"/>
      <c r="CE178" s="63"/>
      <c r="CF178" s="63"/>
      <c r="CG178" s="63"/>
      <c r="CH178" s="63"/>
      <c r="CI178" s="63"/>
      <c r="CJ178" s="63"/>
      <c r="CK178" s="63"/>
      <c r="CL178" s="63"/>
      <c r="CM178" s="63"/>
      <c r="CN178" s="63"/>
      <c r="CO178" s="63"/>
      <c r="CP178" s="63"/>
      <c r="CQ178" s="63"/>
      <c r="CR178" s="63"/>
      <c r="CS178" s="63"/>
      <c r="CT178" s="63"/>
      <c r="CU178" s="63"/>
      <c r="CV178" s="63"/>
      <c r="CW178" s="63"/>
      <c r="CX178" s="63"/>
      <c r="CY178" s="5"/>
      <c r="CZ178" s="26" t="s">
        <v>2009</v>
      </c>
      <c r="DB178" s="59" t="s">
        <v>2652</v>
      </c>
      <c r="DG178" s="59" t="s">
        <v>816</v>
      </c>
    </row>
    <row r="179" spans="1:111" s="59" customFormat="1" ht="144.75" hidden="1" customHeight="1">
      <c r="A179" s="59" t="s">
        <v>2653</v>
      </c>
      <c r="B179" s="59" t="s">
        <v>110</v>
      </c>
      <c r="P179" s="59" t="s">
        <v>111</v>
      </c>
      <c r="Q179" s="59" t="s">
        <v>813</v>
      </c>
      <c r="R179" s="59" t="s">
        <v>814</v>
      </c>
      <c r="S179" s="59" t="s">
        <v>815</v>
      </c>
      <c r="T179" s="59" t="s">
        <v>816</v>
      </c>
      <c r="U179" s="59" t="s">
        <v>817</v>
      </c>
      <c r="V179" s="59" t="s">
        <v>818</v>
      </c>
      <c r="W179" s="59" t="s">
        <v>819</v>
      </c>
      <c r="X179" s="59" t="s">
        <v>820</v>
      </c>
      <c r="Y179" s="59" t="s">
        <v>821</v>
      </c>
      <c r="Z179" s="59" t="s">
        <v>822</v>
      </c>
      <c r="AA179" s="59" t="s">
        <v>2127</v>
      </c>
      <c r="AC179" s="59" t="s">
        <v>143</v>
      </c>
      <c r="AF179" s="59" t="str">
        <f>VLOOKUP(Table18911[[#This Row],[Information Asset Reference Number16]],livesite,1,FALSE)</f>
        <v>IAR0000532</v>
      </c>
      <c r="AG179" s="61" t="str">
        <f>MID(Table18911[[#This Row],[CLICK HERE TO GO TO FINAL CONTENT FOR CHECKING / EDITING]],14,FIND(".",Table18911[[#This Row],[CLICK HERE TO GO TO FINAL CONTENT FOR CHECKING / EDITING]])-14)</f>
        <v xml:space="preserve"> DSCRO </v>
      </c>
      <c r="AH179" s="61" t="str">
        <f>LEFT(Table18911[[#This Row],[CLICK HERE TO GO TO FINAL CONTENT FOR CHECKING / EDITING]],10)</f>
        <v>IAR0000532</v>
      </c>
      <c r="AI179" s="61" t="str">
        <f>VLOOKUP(Table18911[[#This Row],[Information Asset Reference Number]],ia,1,FALSE)</f>
        <v>IAR0000532</v>
      </c>
      <c r="AJ179" s="61">
        <f>VLOOKUP(Table18911[[#This Row],[Information Asset Reference Number]],ia,7,FALSE)</f>
        <v>41730</v>
      </c>
      <c r="AK179" s="61" t="str">
        <f>VLOOKUP(Table18911[[#This Row],[Information Asset Reference Number]],ia,10,FALSE)</f>
        <v>DSfC SUS Live Service P0563/01</v>
      </c>
      <c r="AL179" s="61" t="str">
        <f>VLOOKUP(Table18911[[#This Row],[Information Asset Reference Number]],ia,11,FALSE)</f>
        <v>Stuart Richardson ( STRI1 )</v>
      </c>
      <c r="AN179" s="61" t="b">
        <f>ISERROR(FIND("Direction",Table18911[[#This Row],[Legal basis for the processing]]))</f>
        <v>1</v>
      </c>
      <c r="AO179" s="61" t="b">
        <f>ISERROR(FIND("Act",Table18911[[#This Row],[Legal basis for the processing]]))</f>
        <v>1</v>
      </c>
      <c r="AP179" s="61" t="b">
        <f>ISERROR(FIND("Article",Table18911[[#This Row],[Legal basis for the processing]]))</f>
        <v>1</v>
      </c>
      <c r="AR179"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79"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79"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79"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79"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79"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79"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79"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79" s="61">
        <f>COUNTIF(Table18911[[#This Row],[Right to be informed]:[profiling]],"FALSE")</f>
        <v>4</v>
      </c>
      <c r="BA179"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D179" s="61" t="str">
        <f>Table18911[[#This Row],[Information Asset Title]]</f>
        <v xml:space="preserve"> DSCRO </v>
      </c>
      <c r="BE179" s="61" t="s">
        <v>876</v>
      </c>
      <c r="BF179"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Ln, Leeds LS1 6AE0300 303 5678Catherine Nicholson </v>
      </c>
      <c r="BG179" s="59" t="str">
        <f>IF(Table18911[[#This Row],[Purpose for the processing]]="",Table18911[[#This Row],[Purpose for the processing3]],Table18911[[#This Row],[Purpose for the processing]])</f>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
      <c r="BH179" s="59" t="str">
        <f>IF(Table18911[[#This Row],[Legal basis for the processing]]="",Table18911[[#This Row],[Legal basis for the processing4]],Table18911[[#This Row],[Legal basis for the processing]])</f>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179" s="61"/>
      <c r="BJ179" s="59" t="str">
        <f>IF(Table18911[[#This Row],[Categories of personal data being processed]]="",Table18911[[#This Row],[Categories of personal data being processed5]],Table18911[[#This Row],[Categories of personal data being processed]])</f>
        <v xml:space="preserve">Health data </v>
      </c>
      <c r="BL179"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N179" s="59" t="str">
        <f>IF(Table18911[[#This Row],[Recipients or categories of recipients of the personal data.]]="",Table18911[[#This Row],[Recipients or categories of recipients of the personal data.6]],Table18911[[#This Row],[Recipients or categories of recipients of the personal data.]])</f>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
      <c r="BO179"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10 years</v>
      </c>
      <c r="BP179" s="64" t="b">
        <f>Table18911[[#This Row],[Right to be informed]]</f>
        <v>1</v>
      </c>
      <c r="BQ179" s="63" t="b">
        <f>Table18911[[#This Row],[Right of access]]</f>
        <v>1</v>
      </c>
      <c r="BR179" s="63" t="b">
        <f>Table18911[[#This Row],[Right to rectification]]</f>
        <v>1</v>
      </c>
      <c r="BS179" s="63" t="b">
        <f>Table18911[[#This Row],[Right to erasure]]</f>
        <v>0</v>
      </c>
      <c r="BT179" s="63" t="b">
        <f>Table18911[[#This Row],[Right to restrict processing]]</f>
        <v>1</v>
      </c>
      <c r="BU179" s="63" t="b">
        <f>Table18911[[#This Row],[Right to data portability]]</f>
        <v>0</v>
      </c>
      <c r="BV179" s="63" t="b">
        <f>Table18911[[#This Row],[Right to object]]</f>
        <v>0</v>
      </c>
      <c r="BW179" s="59" t="b">
        <f>Table18911[[#This Row],[profiling]]</f>
        <v>0</v>
      </c>
      <c r="BX179"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179" s="59" t="str">
        <f>IF(Table18911[[#This Row],[The source of the personal data.]]="",Table18911[[#This Row],[The source of the personal data.12]],Table18911[[#This Row],[The source of the personal data.]])</f>
        <v xml:space="preserve">The DSCRO Local Provider Flows (LPFs) are sourced direct from hospitals, clinics, community health bodies, etc.They come into DSCROs from contracting systems/local databases within the above organisations. </v>
      </c>
      <c r="BZ179"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79" s="63"/>
      <c r="CB179" s="63"/>
      <c r="CC179" s="63"/>
      <c r="CD179" s="63"/>
      <c r="CE179" s="63"/>
      <c r="CF179" s="63"/>
      <c r="CG179" s="63"/>
      <c r="CH179" s="63"/>
      <c r="CI179" s="63"/>
      <c r="CJ179" s="63"/>
      <c r="CK179" s="63"/>
      <c r="CL179" s="63"/>
      <c r="CM179" s="63"/>
      <c r="CN179" s="63"/>
      <c r="CO179" s="63"/>
      <c r="CP179" s="63"/>
      <c r="CQ179" s="63"/>
      <c r="CR179" s="63"/>
      <c r="CS179" s="63"/>
      <c r="CT179" s="63"/>
      <c r="CU179" s="63"/>
      <c r="CV179" s="63"/>
      <c r="CW179" s="63"/>
      <c r="CX179" s="63"/>
      <c r="CY179" s="5"/>
      <c r="CZ179" s="26" t="s">
        <v>2009</v>
      </c>
      <c r="DB179" s="59" t="s">
        <v>2650</v>
      </c>
      <c r="DG179" s="59" t="s">
        <v>816</v>
      </c>
    </row>
    <row r="180" spans="1:111" s="59" customFormat="1" ht="409.6" hidden="1">
      <c r="A180" s="59" t="s">
        <v>2654</v>
      </c>
      <c r="B180" s="59" t="s">
        <v>110</v>
      </c>
      <c r="P180" s="59" t="s">
        <v>111</v>
      </c>
      <c r="Q180" s="59" t="s">
        <v>813</v>
      </c>
      <c r="R180" s="59" t="s">
        <v>814</v>
      </c>
      <c r="S180" s="59" t="s">
        <v>815</v>
      </c>
      <c r="T180" s="59" t="s">
        <v>816</v>
      </c>
      <c r="U180" s="59" t="s">
        <v>817</v>
      </c>
      <c r="V180" s="59" t="s">
        <v>818</v>
      </c>
      <c r="W180" s="59" t="s">
        <v>2131</v>
      </c>
      <c r="X180" s="59" t="s">
        <v>820</v>
      </c>
      <c r="Y180" s="59" t="s">
        <v>821</v>
      </c>
      <c r="Z180" s="59" t="s">
        <v>822</v>
      </c>
      <c r="AA180" s="59" t="s">
        <v>2127</v>
      </c>
      <c r="AC180" s="59" t="s">
        <v>143</v>
      </c>
      <c r="AF180" s="59" t="str">
        <f>VLOOKUP(Table18911[[#This Row],[Information Asset Reference Number16]],livesite,1,FALSE)</f>
        <v>IAR0000532</v>
      </c>
      <c r="AG180" s="61" t="str">
        <f>MID(Table18911[[#This Row],[CLICK HERE TO GO TO FINAL CONTENT FOR CHECKING / EDITING]],14,FIND(".",Table18911[[#This Row],[CLICK HERE TO GO TO FINAL CONTENT FOR CHECKING / EDITING]])-14)</f>
        <v>Other Data NEC - DSCRO</v>
      </c>
      <c r="AH180" s="61" t="str">
        <f>LEFT(Table18911[[#This Row],[CLICK HERE TO GO TO FINAL CONTENT FOR CHECKING / EDITING]],10)</f>
        <v>IAR0000532</v>
      </c>
      <c r="AI180" s="61" t="str">
        <f>VLOOKUP(Table18911[[#This Row],[Information Asset Reference Number]],ia,1,FALSE)</f>
        <v>IAR0000532</v>
      </c>
      <c r="AJ180" s="61">
        <f>VLOOKUP(Table18911[[#This Row],[Information Asset Reference Number]],ia,7,FALSE)</f>
        <v>41730</v>
      </c>
      <c r="AK180" s="61" t="str">
        <f>VLOOKUP(Table18911[[#This Row],[Information Asset Reference Number]],ia,10,FALSE)</f>
        <v>DSfC SUS Live Service P0563/01</v>
      </c>
      <c r="AL180" s="61" t="str">
        <f>VLOOKUP(Table18911[[#This Row],[Information Asset Reference Number]],ia,11,FALSE)</f>
        <v>Stuart Richardson ( STRI1 )</v>
      </c>
      <c r="AN180" s="61" t="b">
        <f>ISERROR(FIND("Direction",Table18911[[#This Row],[Legal basis for the processing]]))</f>
        <v>1</v>
      </c>
      <c r="AO180" s="61" t="b">
        <f>ISERROR(FIND("Act",Table18911[[#This Row],[Legal basis for the processing]]))</f>
        <v>1</v>
      </c>
      <c r="AP180" s="61" t="b">
        <f>ISERROR(FIND("Article",Table18911[[#This Row],[Legal basis for the processing]]))</f>
        <v>1</v>
      </c>
      <c r="AR180"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80"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80"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80"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80"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80"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80"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80"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80" s="61">
        <f>COUNTIF(Table18911[[#This Row],[Right to be informed]:[profiling]],"FALSE")</f>
        <v>4</v>
      </c>
      <c r="BA180"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D180" s="61" t="str">
        <f>Table18911[[#This Row],[Information Asset Title]]</f>
        <v>Other Data NEC - DSCRO</v>
      </c>
      <c r="BE180" s="61" t="s">
        <v>876</v>
      </c>
      <c r="BF180"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Ln, Leeds LS1 6AE0300 303 5678Catherine Nicholson </v>
      </c>
      <c r="BG180" s="59" t="str">
        <f>IF(Table18911[[#This Row],[Purpose for the processing]]="",Table18911[[#This Row],[Purpose for the processing3]],Table18911[[#This Row],[Purpose for the processing]])</f>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
      <c r="BH180" s="59" t="str">
        <f>IF(Table18911[[#This Row],[Legal basis for the processing]]="",Table18911[[#This Row],[Legal basis for the processing4]],Table18911[[#This Row],[Legal basis for the processing]])</f>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180" s="61"/>
      <c r="BJ180" s="59" t="str">
        <f>IF(Table18911[[#This Row],[Categories of personal data being processed]]="",Table18911[[#This Row],[Categories of personal data being processed5]],Table18911[[#This Row],[Categories of personal data being processed]])</f>
        <v xml:space="preserve">Health data </v>
      </c>
      <c r="BL180"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N180" s="59" t="str">
        <f>IF(Table18911[[#This Row],[Recipients or categories of recipients of the personal data.]]="",Table18911[[#This Row],[Recipients or categories of recipients of the personal data.6]],Table18911[[#This Row],[Recipients or categories of recipients of the personal data.]])</f>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
      <c r="BO180"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20 years</v>
      </c>
      <c r="BP180" s="64" t="b">
        <f>Table18911[[#This Row],[Right to be informed]]</f>
        <v>1</v>
      </c>
      <c r="BQ180" s="63" t="b">
        <f>Table18911[[#This Row],[Right of access]]</f>
        <v>1</v>
      </c>
      <c r="BR180" s="63" t="b">
        <f>Table18911[[#This Row],[Right to rectification]]</f>
        <v>1</v>
      </c>
      <c r="BS180" s="63" t="b">
        <f>Table18911[[#This Row],[Right to erasure]]</f>
        <v>0</v>
      </c>
      <c r="BT180" s="63" t="b">
        <f>Table18911[[#This Row],[Right to restrict processing]]</f>
        <v>1</v>
      </c>
      <c r="BU180" s="63" t="b">
        <f>Table18911[[#This Row],[Right to data portability]]</f>
        <v>0</v>
      </c>
      <c r="BV180" s="63" t="b">
        <f>Table18911[[#This Row],[Right to object]]</f>
        <v>0</v>
      </c>
      <c r="BW180" s="59" t="b">
        <f>Table18911[[#This Row],[profiling]]</f>
        <v>0</v>
      </c>
      <c r="BX180"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180" s="59" t="str">
        <f>IF(Table18911[[#This Row],[The source of the personal data.]]="",Table18911[[#This Row],[The source of the personal data.12]],Table18911[[#This Row],[The source of the personal data.]])</f>
        <v xml:space="preserve">The DSCRO Local Provider Flows (LPFs) are sourced direct from hospitals, clinics, community health bodies, etc.They come into DSCROs from contracting systems/local databases within the above organisations. </v>
      </c>
      <c r="BZ180"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80" s="63"/>
      <c r="CB180" s="63"/>
      <c r="CC180" s="63"/>
      <c r="CD180" s="63"/>
      <c r="CE180" s="63"/>
      <c r="CF180" s="63"/>
      <c r="CG180" s="63"/>
      <c r="CH180" s="63"/>
      <c r="CI180" s="63"/>
      <c r="CJ180" s="63"/>
      <c r="CK180" s="63"/>
      <c r="CL180" s="63"/>
      <c r="CM180" s="63"/>
      <c r="CN180" s="63"/>
      <c r="CO180" s="63"/>
      <c r="CP180" s="63"/>
      <c r="CQ180" s="63"/>
      <c r="CR180" s="63"/>
      <c r="CS180" s="63"/>
      <c r="CT180" s="63"/>
      <c r="CU180" s="63"/>
      <c r="CV180" s="63"/>
      <c r="CW180" s="63"/>
      <c r="CX180" s="63"/>
      <c r="CY180" s="5"/>
      <c r="CZ180" s="26" t="s">
        <v>2009</v>
      </c>
      <c r="DB180" s="59" t="s">
        <v>2655</v>
      </c>
      <c r="DG180" s="59" t="s">
        <v>816</v>
      </c>
    </row>
    <row r="181" spans="1:111" s="59" customFormat="1" ht="409.6" hidden="1">
      <c r="A181" s="59" t="s">
        <v>2656</v>
      </c>
      <c r="B181" s="59" t="s">
        <v>110</v>
      </c>
      <c r="P181" s="59" t="s">
        <v>111</v>
      </c>
      <c r="Q181" s="59" t="s">
        <v>813</v>
      </c>
      <c r="R181" s="59" t="s">
        <v>814</v>
      </c>
      <c r="S181" s="59" t="s">
        <v>815</v>
      </c>
      <c r="T181" s="59" t="s">
        <v>816</v>
      </c>
      <c r="U181" s="59" t="s">
        <v>817</v>
      </c>
      <c r="V181" s="59" t="s">
        <v>818</v>
      </c>
      <c r="W181" s="59" t="s">
        <v>2131</v>
      </c>
      <c r="X181" s="59" t="s">
        <v>820</v>
      </c>
      <c r="Y181" s="59" t="s">
        <v>821</v>
      </c>
      <c r="Z181" s="59" t="s">
        <v>822</v>
      </c>
      <c r="AA181" s="59" t="s">
        <v>2127</v>
      </c>
      <c r="AC181" s="59" t="s">
        <v>143</v>
      </c>
      <c r="AF181" s="59" t="str">
        <f>VLOOKUP(Table18911[[#This Row],[Information Asset Reference Number16]],livesite,1,FALSE)</f>
        <v>IAR0000533</v>
      </c>
      <c r="AG181" s="61" t="str">
        <f>MID(Table18911[[#This Row],[CLICK HERE TO GO TO FINAL CONTENT FOR CHECKING / EDITING]],14,FIND(".",Table18911[[#This Row],[CLICK HERE TO GO TO FINAL CONTENT FOR CHECKING / EDITING]])-14)</f>
        <v>Population Data - DSCRO</v>
      </c>
      <c r="AH181" s="61" t="str">
        <f>LEFT(Table18911[[#This Row],[CLICK HERE TO GO TO FINAL CONTENT FOR CHECKING / EDITING]],10)</f>
        <v>IAR0000533</v>
      </c>
      <c r="AI181" s="61" t="str">
        <f>VLOOKUP(Table18911[[#This Row],[Information Asset Reference Number]],ia,1,FALSE)</f>
        <v>IAR0000533</v>
      </c>
      <c r="AJ181" s="61">
        <f>VLOOKUP(Table18911[[#This Row],[Information Asset Reference Number]],ia,7,FALSE)</f>
        <v>41730</v>
      </c>
      <c r="AK181" s="61" t="str">
        <f>VLOOKUP(Table18911[[#This Row],[Information Asset Reference Number]],ia,10,FALSE)</f>
        <v>DSfC SUS Live Service P0563/01</v>
      </c>
      <c r="AL181" s="61" t="str">
        <f>VLOOKUP(Table18911[[#This Row],[Information Asset Reference Number]],ia,11,FALSE)</f>
        <v>Stuart Richardson ( STRI1 )</v>
      </c>
      <c r="AN181" s="61" t="b">
        <f>ISERROR(FIND("Direction",Table18911[[#This Row],[Legal basis for the processing]]))</f>
        <v>1</v>
      </c>
      <c r="AO181" s="61" t="b">
        <f>ISERROR(FIND("Act",Table18911[[#This Row],[Legal basis for the processing]]))</f>
        <v>1</v>
      </c>
      <c r="AP181" s="61" t="b">
        <f>ISERROR(FIND("Article",Table18911[[#This Row],[Legal basis for the processing]]))</f>
        <v>1</v>
      </c>
      <c r="AR181"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81"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81"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81"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81"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81"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81"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81"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81" s="61">
        <f>COUNTIF(Table18911[[#This Row],[Right to be informed]:[profiling]],"FALSE")</f>
        <v>4</v>
      </c>
      <c r="BA181"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D181" s="61" t="str">
        <f>Table18911[[#This Row],[Information Asset Title]]</f>
        <v>Population Data - DSCRO</v>
      </c>
      <c r="BE181" s="61" t="s">
        <v>881</v>
      </c>
      <c r="BF181"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Ln, Leeds LS1 6AE0300 303 5678Catherine Nicholson </v>
      </c>
      <c r="BG181" s="59" t="str">
        <f>IF(Table18911[[#This Row],[Purpose for the processing]]="",Table18911[[#This Row],[Purpose for the processing3]],Table18911[[#This Row],[Purpose for the processing]])</f>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
      <c r="BH181" s="59" t="str">
        <f>IF(Table18911[[#This Row],[Legal basis for the processing]]="",Table18911[[#This Row],[Legal basis for the processing4]],Table18911[[#This Row],[Legal basis for the processing]])</f>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181" s="61"/>
      <c r="BJ181" s="59" t="str">
        <f>IF(Table18911[[#This Row],[Categories of personal data being processed]]="",Table18911[[#This Row],[Categories of personal data being processed5]],Table18911[[#This Row],[Categories of personal data being processed]])</f>
        <v xml:space="preserve">Health data </v>
      </c>
      <c r="BL181"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N181" s="59" t="str">
        <f>IF(Table18911[[#This Row],[Recipients or categories of recipients of the personal data.]]="",Table18911[[#This Row],[Recipients or categories of recipients of the personal data.6]],Table18911[[#This Row],[Recipients or categories of recipients of the personal data.]])</f>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
      <c r="BO181"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20 years</v>
      </c>
      <c r="BP181" s="64" t="b">
        <f>Table18911[[#This Row],[Right to be informed]]</f>
        <v>1</v>
      </c>
      <c r="BQ181" s="63" t="b">
        <f>Table18911[[#This Row],[Right of access]]</f>
        <v>1</v>
      </c>
      <c r="BR181" s="63" t="b">
        <f>Table18911[[#This Row],[Right to rectification]]</f>
        <v>1</v>
      </c>
      <c r="BS181" s="63" t="b">
        <f>Table18911[[#This Row],[Right to erasure]]</f>
        <v>0</v>
      </c>
      <c r="BT181" s="63" t="b">
        <f>Table18911[[#This Row],[Right to restrict processing]]</f>
        <v>1</v>
      </c>
      <c r="BU181" s="63" t="b">
        <f>Table18911[[#This Row],[Right to data portability]]</f>
        <v>0</v>
      </c>
      <c r="BV181" s="63" t="b">
        <f>Table18911[[#This Row],[Right to object]]</f>
        <v>0</v>
      </c>
      <c r="BW181" s="59" t="b">
        <f>Table18911[[#This Row],[profiling]]</f>
        <v>0</v>
      </c>
      <c r="BX181"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181" s="59" t="str">
        <f>IF(Table18911[[#This Row],[The source of the personal data.]]="",Table18911[[#This Row],[The source of the personal data.12]],Table18911[[#This Row],[The source of the personal data.]])</f>
        <v xml:space="preserve">The DSCRO Local Provider Flows (LPFs) are sourced direct from hospitals, clinics, community health bodies, etc.They come into DSCROs from contracting systems/local databases within the above organisations. </v>
      </c>
      <c r="BZ181"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81" s="63"/>
      <c r="CB181" s="63"/>
      <c r="CC181" s="63"/>
      <c r="CD181" s="63"/>
      <c r="CE181" s="63"/>
      <c r="CF181" s="63"/>
      <c r="CG181" s="63"/>
      <c r="CH181" s="63"/>
      <c r="CI181" s="63"/>
      <c r="CJ181" s="63"/>
      <c r="CK181" s="63"/>
      <c r="CL181" s="63"/>
      <c r="CM181" s="63"/>
      <c r="CN181" s="63"/>
      <c r="CO181" s="63"/>
      <c r="CP181" s="63"/>
      <c r="CQ181" s="63"/>
      <c r="CR181" s="63"/>
      <c r="CS181" s="63"/>
      <c r="CT181" s="63"/>
      <c r="CU181" s="63"/>
      <c r="CV181" s="63"/>
      <c r="CW181" s="63"/>
      <c r="CX181" s="63"/>
      <c r="CY181" s="5"/>
      <c r="CZ181" s="26" t="s">
        <v>2009</v>
      </c>
      <c r="DB181" s="59" t="s">
        <v>2657</v>
      </c>
      <c r="DG181" s="59" t="s">
        <v>816</v>
      </c>
    </row>
    <row r="182" spans="1:111" ht="409.6" hidden="1">
      <c r="A182" s="59" t="s">
        <v>2658</v>
      </c>
      <c r="B182" s="59" t="s">
        <v>110</v>
      </c>
      <c r="C182" s="59"/>
      <c r="D182" s="59"/>
      <c r="E182" s="59"/>
      <c r="F182" s="59"/>
      <c r="G182" s="59"/>
      <c r="H182" s="59"/>
      <c r="I182" s="59"/>
      <c r="J182" s="59"/>
      <c r="K182" s="59"/>
      <c r="L182" s="59"/>
      <c r="M182" s="59"/>
      <c r="N182" s="59"/>
      <c r="O182" s="59"/>
      <c r="P182" s="59" t="s">
        <v>111</v>
      </c>
      <c r="Q182" s="59" t="s">
        <v>813</v>
      </c>
      <c r="R182" s="59" t="s">
        <v>814</v>
      </c>
      <c r="S182" s="59" t="s">
        <v>815</v>
      </c>
      <c r="T182" s="59" t="s">
        <v>816</v>
      </c>
      <c r="U182" s="59" t="s">
        <v>817</v>
      </c>
      <c r="V182" s="59" t="s">
        <v>818</v>
      </c>
      <c r="W182" s="59" t="s">
        <v>819</v>
      </c>
      <c r="X182" s="59" t="s">
        <v>820</v>
      </c>
      <c r="Y182" s="59" t="s">
        <v>821</v>
      </c>
      <c r="Z182" s="59" t="s">
        <v>822</v>
      </c>
      <c r="AA182" s="59" t="s">
        <v>2127</v>
      </c>
      <c r="AB182" s="59"/>
      <c r="AC182" s="59" t="s">
        <v>143</v>
      </c>
      <c r="AD182" s="59"/>
      <c r="AE182" s="59"/>
      <c r="AF182" s="59" t="str">
        <f>VLOOKUP(Table18911[[#This Row],[Information Asset Reference Number16]],livesite,1,FALSE)</f>
        <v>IAR0000533</v>
      </c>
      <c r="AG182" s="61" t="str">
        <f>MID(Table18911[[#This Row],[CLICK HERE TO GO TO FINAL CONTENT FOR CHECKING / EDITING]],14,FIND(".",Table18911[[#This Row],[CLICK HERE TO GO TO FINAL CONTENT FOR CHECKING / EDITING]])-14)</f>
        <v xml:space="preserve">DSCRO  </v>
      </c>
      <c r="AH182" s="61" t="str">
        <f>LEFT(Table18911[[#This Row],[CLICK HERE TO GO TO FINAL CONTENT FOR CHECKING / EDITING]],10)</f>
        <v>IAR0000533</v>
      </c>
      <c r="AI182" s="61" t="str">
        <f>VLOOKUP(Table18911[[#This Row],[Information Asset Reference Number]],ia,1,FALSE)</f>
        <v>IAR0000533</v>
      </c>
      <c r="AJ182" s="61">
        <f>VLOOKUP(Table18911[[#This Row],[Information Asset Reference Number]],ia,7,FALSE)</f>
        <v>41730</v>
      </c>
      <c r="AK182" s="61" t="str">
        <f>VLOOKUP(Table18911[[#This Row],[Information Asset Reference Number]],ia,10,FALSE)</f>
        <v>DSfC SUS Live Service P0563/01</v>
      </c>
      <c r="AL182" s="61" t="str">
        <f>VLOOKUP(Table18911[[#This Row],[Information Asset Reference Number]],ia,11,FALSE)</f>
        <v>Stuart Richardson ( STRI1 )</v>
      </c>
      <c r="AM182" s="59"/>
      <c r="AN182" s="61" t="b">
        <f>ISERROR(FIND("Direction",Table18911[[#This Row],[Legal basis for the processing]]))</f>
        <v>1</v>
      </c>
      <c r="AO182" s="61" t="b">
        <f>ISERROR(FIND("Act",Table18911[[#This Row],[Legal basis for the processing]]))</f>
        <v>1</v>
      </c>
      <c r="AP182" s="61" t="b">
        <f>ISERROR(FIND("Article",Table18911[[#This Row],[Legal basis for the processing]]))</f>
        <v>1</v>
      </c>
      <c r="AQ182" s="59"/>
      <c r="AR182"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82"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82"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82"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82"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82"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82"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82"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82" s="61">
        <f>COUNTIF(Table18911[[#This Row],[Right to be informed]:[profiling]],"FALSE")</f>
        <v>4</v>
      </c>
      <c r="BA182"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182" s="59"/>
      <c r="BC182" s="59"/>
      <c r="BD182" s="61" t="str">
        <f>Table18911[[#This Row],[Information Asset Title]]</f>
        <v xml:space="preserve">DSCRO  </v>
      </c>
      <c r="BE182" s="61" t="s">
        <v>881</v>
      </c>
      <c r="BF182"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Ln, Leeds LS1 6AE0300 303 5678Catherine Nicholson </v>
      </c>
      <c r="BG182" s="59" t="str">
        <f>IF(Table18911[[#This Row],[Purpose for the processing]]="",Table18911[[#This Row],[Purpose for the processing3]],Table18911[[#This Row],[Purpose for the processing]])</f>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
      <c r="BH182" s="59" t="str">
        <f>IF(Table18911[[#This Row],[Legal basis for the processing]]="",Table18911[[#This Row],[Legal basis for the processing4]],Table18911[[#This Row],[Legal basis for the processing]])</f>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182" s="61"/>
      <c r="BJ182" s="59" t="str">
        <f>IF(Table18911[[#This Row],[Categories of personal data being processed]]="",Table18911[[#This Row],[Categories of personal data being processed5]],Table18911[[#This Row],[Categories of personal data being processed]])</f>
        <v xml:space="preserve">Health data </v>
      </c>
      <c r="BK182" s="59"/>
      <c r="BL182"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M182" s="59"/>
      <c r="BN182" s="59" t="str">
        <f>IF(Table18911[[#This Row],[Recipients or categories of recipients of the personal data.]]="",Table18911[[#This Row],[Recipients or categories of recipients of the personal data.6]],Table18911[[#This Row],[Recipients or categories of recipients of the personal data.]])</f>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
      <c r="BO182"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10 years</v>
      </c>
      <c r="BP182" s="64" t="b">
        <f>Table18911[[#This Row],[Right to be informed]]</f>
        <v>1</v>
      </c>
      <c r="BQ182" s="63" t="b">
        <f>Table18911[[#This Row],[Right of access]]</f>
        <v>1</v>
      </c>
      <c r="BR182" s="63" t="b">
        <f>Table18911[[#This Row],[Right to rectification]]</f>
        <v>1</v>
      </c>
      <c r="BS182" s="63" t="b">
        <f>Table18911[[#This Row],[Right to erasure]]</f>
        <v>0</v>
      </c>
      <c r="BT182" s="63" t="b">
        <f>Table18911[[#This Row],[Right to restrict processing]]</f>
        <v>1</v>
      </c>
      <c r="BU182" s="63" t="b">
        <f>Table18911[[#This Row],[Right to data portability]]</f>
        <v>0</v>
      </c>
      <c r="BV182" s="63" t="b">
        <f>Table18911[[#This Row],[Right to object]]</f>
        <v>0</v>
      </c>
      <c r="BW182" s="59" t="b">
        <f>Table18911[[#This Row],[profiling]]</f>
        <v>0</v>
      </c>
      <c r="BX182"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182" s="59" t="str">
        <f>IF(Table18911[[#This Row],[The source of the personal data.]]="",Table18911[[#This Row],[The source of the personal data.12]],Table18911[[#This Row],[The source of the personal data.]])</f>
        <v xml:space="preserve">The DSCRO Local Provider Flows (LPFs) are sourced direct from hospitals, clinics, community health bodies, etc.They come into DSCROs from contracting systems/local databases within the above organisations. </v>
      </c>
      <c r="BZ182"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82" s="63"/>
      <c r="CB182" s="63"/>
      <c r="CC182" s="63"/>
      <c r="CD182" s="63"/>
      <c r="CE182" s="63"/>
      <c r="CF182" s="63"/>
      <c r="CG182" s="63"/>
      <c r="CH182" s="63"/>
      <c r="CI182" s="63"/>
      <c r="CJ182" s="63"/>
      <c r="CK182" s="63"/>
      <c r="CL182" s="63"/>
      <c r="CM182" s="63"/>
      <c r="CN182" s="63"/>
      <c r="CO182" s="63"/>
      <c r="CP182" s="63"/>
      <c r="CQ182" s="63"/>
      <c r="CR182" s="63"/>
      <c r="CS182" s="63"/>
      <c r="CT182" s="63"/>
      <c r="CU182" s="63"/>
      <c r="CV182" s="63"/>
      <c r="CW182" s="63"/>
      <c r="CX182" s="63"/>
      <c r="CZ182" s="26" t="s">
        <v>2009</v>
      </c>
      <c r="DB182" s="5" t="s">
        <v>2659</v>
      </c>
      <c r="DG182" s="5" t="s">
        <v>816</v>
      </c>
    </row>
    <row r="183" spans="1:111" s="59" customFormat="1" ht="409.6" hidden="1">
      <c r="A183" s="59" t="s">
        <v>2660</v>
      </c>
      <c r="B183" s="59" t="s">
        <v>110</v>
      </c>
      <c r="P183" s="59" t="s">
        <v>111</v>
      </c>
      <c r="Q183" s="59" t="s">
        <v>813</v>
      </c>
      <c r="R183" s="59" t="s">
        <v>814</v>
      </c>
      <c r="S183" s="59" t="s">
        <v>815</v>
      </c>
      <c r="T183" s="59" t="s">
        <v>816</v>
      </c>
      <c r="U183" s="59" t="s">
        <v>817</v>
      </c>
      <c r="V183" s="59" t="s">
        <v>818</v>
      </c>
      <c r="W183" s="59" t="s">
        <v>2131</v>
      </c>
      <c r="X183" s="59" t="s">
        <v>820</v>
      </c>
      <c r="Y183" s="59" t="s">
        <v>821</v>
      </c>
      <c r="Z183" s="59" t="s">
        <v>822</v>
      </c>
      <c r="AA183" s="59" t="s">
        <v>2127</v>
      </c>
      <c r="AC183" s="59" t="s">
        <v>143</v>
      </c>
      <c r="AF183" s="59" t="str">
        <f>VLOOKUP(Table18911[[#This Row],[Information Asset Reference Number16]],livesite,1,FALSE)</f>
        <v>IAR0000534</v>
      </c>
      <c r="AG183" s="61" t="str">
        <f>MID(Table18911[[#This Row],[CLICK HERE TO GO TO FINAL CONTENT FOR CHECKING / EDITING]],14,FIND(".",Table18911[[#This Row],[CLICK HERE TO GO TO FINAL CONTENT FOR CHECKING / EDITING]])-14)</f>
        <v>Primary Care Services - DSCRO</v>
      </c>
      <c r="AH183" s="61" t="str">
        <f>LEFT(Table18911[[#This Row],[CLICK HERE TO GO TO FINAL CONTENT FOR CHECKING / EDITING]],10)</f>
        <v>IAR0000534</v>
      </c>
      <c r="AI183" s="61" t="str">
        <f>VLOOKUP(Table18911[[#This Row],[Information Asset Reference Number]],ia,1,FALSE)</f>
        <v>IAR0000534</v>
      </c>
      <c r="AJ183" s="61">
        <f>VLOOKUP(Table18911[[#This Row],[Information Asset Reference Number]],ia,7,FALSE)</f>
        <v>41730</v>
      </c>
      <c r="AK183" s="61" t="str">
        <f>VLOOKUP(Table18911[[#This Row],[Information Asset Reference Number]],ia,10,FALSE)</f>
        <v>DSfC SUS Live Service P0563/01</v>
      </c>
      <c r="AL183" s="61" t="str">
        <f>VLOOKUP(Table18911[[#This Row],[Information Asset Reference Number]],ia,11,FALSE)</f>
        <v>Stuart Richardson ( STRI1 )</v>
      </c>
      <c r="AN183" s="61" t="b">
        <f>ISERROR(FIND("Direction",Table18911[[#This Row],[Legal basis for the processing]]))</f>
        <v>1</v>
      </c>
      <c r="AO183" s="61" t="b">
        <f>ISERROR(FIND("Act",Table18911[[#This Row],[Legal basis for the processing]]))</f>
        <v>1</v>
      </c>
      <c r="AP183" s="61" t="b">
        <f>ISERROR(FIND("Article",Table18911[[#This Row],[Legal basis for the processing]]))</f>
        <v>1</v>
      </c>
      <c r="AR183"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83"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83"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83"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83"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83"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83"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83"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83" s="61">
        <f>COUNTIF(Table18911[[#This Row],[Right to be informed]:[profiling]],"FALSE")</f>
        <v>4</v>
      </c>
      <c r="BA183"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D183" s="61" t="str">
        <f>Table18911[[#This Row],[Information Asset Title]]</f>
        <v>Primary Care Services - DSCRO</v>
      </c>
      <c r="BE183" s="61" t="s">
        <v>885</v>
      </c>
      <c r="BF183"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Ln, Leeds LS1 6AE0300 303 5678Catherine Nicholson </v>
      </c>
      <c r="BG183" s="59" t="str">
        <f>IF(Table18911[[#This Row],[Purpose for the processing]]="",Table18911[[#This Row],[Purpose for the processing3]],Table18911[[#This Row],[Purpose for the processing]])</f>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
      <c r="BH183" s="59" t="str">
        <f>IF(Table18911[[#This Row],[Legal basis for the processing]]="",Table18911[[#This Row],[Legal basis for the processing4]],Table18911[[#This Row],[Legal basis for the processing]])</f>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183" s="61"/>
      <c r="BJ183" s="59" t="str">
        <f>IF(Table18911[[#This Row],[Categories of personal data being processed]]="",Table18911[[#This Row],[Categories of personal data being processed5]],Table18911[[#This Row],[Categories of personal data being processed]])</f>
        <v xml:space="preserve">Health data </v>
      </c>
      <c r="BL183"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N183" s="59" t="str">
        <f>IF(Table18911[[#This Row],[Recipients or categories of recipients of the personal data.]]="",Table18911[[#This Row],[Recipients or categories of recipients of the personal data.6]],Table18911[[#This Row],[Recipients or categories of recipients of the personal data.]])</f>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
      <c r="BO183"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20 years</v>
      </c>
      <c r="BP183" s="64" t="b">
        <f>Table18911[[#This Row],[Right to be informed]]</f>
        <v>1</v>
      </c>
      <c r="BQ183" s="63" t="b">
        <f>Table18911[[#This Row],[Right of access]]</f>
        <v>1</v>
      </c>
      <c r="BR183" s="63" t="b">
        <f>Table18911[[#This Row],[Right to rectification]]</f>
        <v>1</v>
      </c>
      <c r="BS183" s="63" t="b">
        <f>Table18911[[#This Row],[Right to erasure]]</f>
        <v>0</v>
      </c>
      <c r="BT183" s="63" t="b">
        <f>Table18911[[#This Row],[Right to restrict processing]]</f>
        <v>1</v>
      </c>
      <c r="BU183" s="63" t="b">
        <f>Table18911[[#This Row],[Right to data portability]]</f>
        <v>0</v>
      </c>
      <c r="BV183" s="63" t="b">
        <f>Table18911[[#This Row],[Right to object]]</f>
        <v>0</v>
      </c>
      <c r="BW183" s="59" t="b">
        <f>Table18911[[#This Row],[profiling]]</f>
        <v>0</v>
      </c>
      <c r="BX183"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183" s="59" t="str">
        <f>IF(Table18911[[#This Row],[The source of the personal data.]]="",Table18911[[#This Row],[The source of the personal data.12]],Table18911[[#This Row],[The source of the personal data.]])</f>
        <v xml:space="preserve">The DSCRO Local Provider Flows (LPFs) are sourced direct from hospitals, clinics, community health bodies, etc.They come into DSCROs from contracting systems/local databases within the above organisations. </v>
      </c>
      <c r="BZ183"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83" s="63"/>
      <c r="CB183" s="63"/>
      <c r="CC183" s="63"/>
      <c r="CD183" s="63"/>
      <c r="CE183" s="63"/>
      <c r="CF183" s="63"/>
      <c r="CG183" s="63"/>
      <c r="CH183" s="63"/>
      <c r="CI183" s="63"/>
      <c r="CJ183" s="63"/>
      <c r="CK183" s="63"/>
      <c r="CL183" s="63"/>
      <c r="CM183" s="63"/>
      <c r="CN183" s="63"/>
      <c r="CO183" s="63"/>
      <c r="CP183" s="63"/>
      <c r="CQ183" s="63"/>
      <c r="CR183" s="63"/>
      <c r="CS183" s="63"/>
      <c r="CT183" s="63"/>
      <c r="CU183" s="63"/>
      <c r="CV183" s="63"/>
      <c r="CW183" s="63"/>
      <c r="CX183" s="63"/>
      <c r="CY183" s="5"/>
      <c r="CZ183" s="26" t="s">
        <v>2009</v>
      </c>
      <c r="DB183" s="59" t="s">
        <v>2661</v>
      </c>
      <c r="DG183" s="59" t="s">
        <v>816</v>
      </c>
    </row>
    <row r="184" spans="1:111" ht="409.6" hidden="1">
      <c r="A184" s="59" t="s">
        <v>2662</v>
      </c>
      <c r="B184" s="59" t="s">
        <v>110</v>
      </c>
      <c r="C184" s="59"/>
      <c r="D184" s="59"/>
      <c r="E184" s="59"/>
      <c r="F184" s="59"/>
      <c r="G184" s="59"/>
      <c r="H184" s="59"/>
      <c r="I184" s="59"/>
      <c r="J184" s="59"/>
      <c r="K184" s="59"/>
      <c r="L184" s="59"/>
      <c r="M184" s="59"/>
      <c r="N184" s="59"/>
      <c r="O184" s="59"/>
      <c r="P184" s="59" t="s">
        <v>111</v>
      </c>
      <c r="Q184" s="59" t="s">
        <v>813</v>
      </c>
      <c r="R184" s="59" t="s">
        <v>814</v>
      </c>
      <c r="S184" s="59" t="s">
        <v>815</v>
      </c>
      <c r="T184" s="59" t="s">
        <v>816</v>
      </c>
      <c r="U184" s="59" t="s">
        <v>817</v>
      </c>
      <c r="V184" s="59" t="s">
        <v>818</v>
      </c>
      <c r="W184" s="59" t="s">
        <v>819</v>
      </c>
      <c r="X184" s="59" t="s">
        <v>820</v>
      </c>
      <c r="Y184" s="59" t="s">
        <v>821</v>
      </c>
      <c r="Z184" s="59" t="s">
        <v>822</v>
      </c>
      <c r="AA184" s="59" t="s">
        <v>2127</v>
      </c>
      <c r="AB184" s="59"/>
      <c r="AC184" s="59" t="s">
        <v>143</v>
      </c>
      <c r="AD184" s="59"/>
      <c r="AE184" s="59"/>
      <c r="AF184" s="59" t="str">
        <f>VLOOKUP(Table18911[[#This Row],[Information Asset Reference Number16]],livesite,1,FALSE)</f>
        <v>IAR0000534</v>
      </c>
      <c r="AG184" s="61" t="str">
        <f>MID(Table18911[[#This Row],[CLICK HERE TO GO TO FINAL CONTENT FOR CHECKING / EDITING]],14,FIND(".",Table18911[[#This Row],[CLICK HERE TO GO TO FINAL CONTENT FOR CHECKING / EDITING]])-14)</f>
        <v xml:space="preserve">DSCRO  </v>
      </c>
      <c r="AH184" s="61" t="str">
        <f>LEFT(Table18911[[#This Row],[CLICK HERE TO GO TO FINAL CONTENT FOR CHECKING / EDITING]],10)</f>
        <v>IAR0000534</v>
      </c>
      <c r="AI184" s="61" t="str">
        <f>VLOOKUP(Table18911[[#This Row],[Information Asset Reference Number]],ia,1,FALSE)</f>
        <v>IAR0000534</v>
      </c>
      <c r="AJ184" s="61">
        <f>VLOOKUP(Table18911[[#This Row],[Information Asset Reference Number]],ia,7,FALSE)</f>
        <v>41730</v>
      </c>
      <c r="AK184" s="61" t="str">
        <f>VLOOKUP(Table18911[[#This Row],[Information Asset Reference Number]],ia,10,FALSE)</f>
        <v>DSfC SUS Live Service P0563/01</v>
      </c>
      <c r="AL184" s="61" t="str">
        <f>VLOOKUP(Table18911[[#This Row],[Information Asset Reference Number]],ia,11,FALSE)</f>
        <v>Stuart Richardson ( STRI1 )</v>
      </c>
      <c r="AM184" s="59"/>
      <c r="AN184" s="61" t="b">
        <f>ISERROR(FIND("Direction",Table18911[[#This Row],[Legal basis for the processing]]))</f>
        <v>1</v>
      </c>
      <c r="AO184" s="61" t="b">
        <f>ISERROR(FIND("Act",Table18911[[#This Row],[Legal basis for the processing]]))</f>
        <v>1</v>
      </c>
      <c r="AP184" s="61" t="b">
        <f>ISERROR(FIND("Article",Table18911[[#This Row],[Legal basis for the processing]]))</f>
        <v>1</v>
      </c>
      <c r="AQ184" s="59"/>
      <c r="AR184"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84"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84"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84"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84"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84"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84"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84"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84" s="61">
        <f>COUNTIF(Table18911[[#This Row],[Right to be informed]:[profiling]],"FALSE")</f>
        <v>4</v>
      </c>
      <c r="BA184"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184" s="59"/>
      <c r="BC184" s="59"/>
      <c r="BD184" s="61" t="str">
        <f>Table18911[[#This Row],[Information Asset Title]]</f>
        <v xml:space="preserve">DSCRO  </v>
      </c>
      <c r="BE184" s="61" t="s">
        <v>885</v>
      </c>
      <c r="BF184"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Ln, Leeds LS1 6AE0300 303 5678Catherine Nicholson </v>
      </c>
      <c r="BG184" s="59" t="str">
        <f>IF(Table18911[[#This Row],[Purpose for the processing]]="",Table18911[[#This Row],[Purpose for the processing3]],Table18911[[#This Row],[Purpose for the processing]])</f>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
      <c r="BH184" s="59" t="str">
        <f>IF(Table18911[[#This Row],[Legal basis for the processing]]="",Table18911[[#This Row],[Legal basis for the processing4]],Table18911[[#This Row],[Legal basis for the processing]])</f>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184" s="61"/>
      <c r="BJ184" s="59" t="str">
        <f>IF(Table18911[[#This Row],[Categories of personal data being processed]]="",Table18911[[#This Row],[Categories of personal data being processed5]],Table18911[[#This Row],[Categories of personal data being processed]])</f>
        <v xml:space="preserve">Health data </v>
      </c>
      <c r="BK184" s="59"/>
      <c r="BL184"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M184" s="59"/>
      <c r="BN184" s="59" t="str">
        <f>IF(Table18911[[#This Row],[Recipients or categories of recipients of the personal data.]]="",Table18911[[#This Row],[Recipients or categories of recipients of the personal data.6]],Table18911[[#This Row],[Recipients or categories of recipients of the personal data.]])</f>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
      <c r="BO184"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10 years</v>
      </c>
      <c r="BP184" s="64" t="b">
        <f>Table18911[[#This Row],[Right to be informed]]</f>
        <v>1</v>
      </c>
      <c r="BQ184" s="63" t="b">
        <f>Table18911[[#This Row],[Right of access]]</f>
        <v>1</v>
      </c>
      <c r="BR184" s="63" t="b">
        <f>Table18911[[#This Row],[Right to rectification]]</f>
        <v>1</v>
      </c>
      <c r="BS184" s="63" t="b">
        <f>Table18911[[#This Row],[Right to erasure]]</f>
        <v>0</v>
      </c>
      <c r="BT184" s="63" t="b">
        <f>Table18911[[#This Row],[Right to restrict processing]]</f>
        <v>1</v>
      </c>
      <c r="BU184" s="63" t="b">
        <f>Table18911[[#This Row],[Right to data portability]]</f>
        <v>0</v>
      </c>
      <c r="BV184" s="63" t="b">
        <f>Table18911[[#This Row],[Right to object]]</f>
        <v>0</v>
      </c>
      <c r="BW184" s="59" t="b">
        <f>Table18911[[#This Row],[profiling]]</f>
        <v>0</v>
      </c>
      <c r="BX184"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184" s="59" t="str">
        <f>IF(Table18911[[#This Row],[The source of the personal data.]]="",Table18911[[#This Row],[The source of the personal data.12]],Table18911[[#This Row],[The source of the personal data.]])</f>
        <v xml:space="preserve">The DSCRO Local Provider Flows (LPFs) are sourced direct from hospitals, clinics, community health bodies, etc.They come into DSCROs from contracting systems/local databases within the above organisations. </v>
      </c>
      <c r="BZ184"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84" s="63"/>
      <c r="CB184" s="63"/>
      <c r="CC184" s="63"/>
      <c r="CD184" s="63"/>
      <c r="CE184" s="63"/>
      <c r="CF184" s="63"/>
      <c r="CG184" s="63"/>
      <c r="CH184" s="63"/>
      <c r="CI184" s="63"/>
      <c r="CJ184" s="63"/>
      <c r="CK184" s="63"/>
      <c r="CL184" s="63"/>
      <c r="CM184" s="63"/>
      <c r="CN184" s="63"/>
      <c r="CO184" s="63"/>
      <c r="CP184" s="63"/>
      <c r="CQ184" s="63"/>
      <c r="CR184" s="63"/>
      <c r="CS184" s="63"/>
      <c r="CT184" s="63"/>
      <c r="CU184" s="63"/>
      <c r="CV184" s="63"/>
      <c r="CW184" s="63"/>
      <c r="CX184" s="63"/>
      <c r="CZ184" s="26" t="s">
        <v>2009</v>
      </c>
      <c r="DB184" s="5" t="s">
        <v>2659</v>
      </c>
      <c r="DG184" s="5" t="s">
        <v>816</v>
      </c>
    </row>
    <row r="185" spans="1:111" ht="30.75" hidden="1" customHeight="1">
      <c r="A185" s="59" t="s">
        <v>2663</v>
      </c>
      <c r="B185" s="59" t="s">
        <v>110</v>
      </c>
      <c r="C185" s="59"/>
      <c r="D185" s="59"/>
      <c r="E185" s="59"/>
      <c r="F185" s="59"/>
      <c r="G185" s="59"/>
      <c r="H185" s="59"/>
      <c r="I185" s="59"/>
      <c r="J185" s="59"/>
      <c r="K185" s="59"/>
      <c r="L185" s="59"/>
      <c r="M185" s="59"/>
      <c r="N185" s="59"/>
      <c r="O185" s="59"/>
      <c r="P185" s="59" t="s">
        <v>111</v>
      </c>
      <c r="Q185" s="59" t="s">
        <v>813</v>
      </c>
      <c r="R185" s="59" t="s">
        <v>814</v>
      </c>
      <c r="S185" s="59" t="s">
        <v>815</v>
      </c>
      <c r="T185" s="59" t="s">
        <v>816</v>
      </c>
      <c r="U185" s="59" t="s">
        <v>817</v>
      </c>
      <c r="V185" s="59" t="s">
        <v>818</v>
      </c>
      <c r="W185" s="59" t="s">
        <v>819</v>
      </c>
      <c r="X185" s="59" t="s">
        <v>820</v>
      </c>
      <c r="Y185" s="59" t="s">
        <v>821</v>
      </c>
      <c r="Z185" s="59" t="s">
        <v>822</v>
      </c>
      <c r="AA185" s="59" t="s">
        <v>2127</v>
      </c>
      <c r="AB185" s="59"/>
      <c r="AC185" s="59" t="s">
        <v>143</v>
      </c>
      <c r="AD185" s="59"/>
      <c r="AE185" s="59"/>
      <c r="AF185" s="59" t="str">
        <f>VLOOKUP(Table18911[[#This Row],[Information Asset Reference Number16]],livesite,1,FALSE)</f>
        <v>IAR0000535</v>
      </c>
      <c r="AG185" s="61" t="str">
        <f>MID(Table18911[[#This Row],[CLICK HERE TO GO TO FINAL CONTENT FOR CHECKING / EDITING]],14,FIND(".",Table18911[[#This Row],[CLICK HERE TO GO TO FINAL CONTENT FOR CHECKING / EDITING]])-14)</f>
        <v xml:space="preserve"> DSCRO </v>
      </c>
      <c r="AH185" s="61" t="str">
        <f>LEFT(Table18911[[#This Row],[CLICK HERE TO GO TO FINAL CONTENT FOR CHECKING / EDITING]],10)</f>
        <v>IAR0000535</v>
      </c>
      <c r="AI185" s="61" t="str">
        <f>VLOOKUP(Table18911[[#This Row],[Information Asset Reference Number]],ia,1,FALSE)</f>
        <v>IAR0000535</v>
      </c>
      <c r="AJ185" s="61">
        <f>VLOOKUP(Table18911[[#This Row],[Information Asset Reference Number]],ia,7,FALSE)</f>
        <v>41730</v>
      </c>
      <c r="AK185" s="61" t="str">
        <f>VLOOKUP(Table18911[[#This Row],[Information Asset Reference Number]],ia,10,FALSE)</f>
        <v>DSfC SUS Live Service P0563/01</v>
      </c>
      <c r="AL185" s="61" t="str">
        <f>VLOOKUP(Table18911[[#This Row],[Information Asset Reference Number]],ia,11,FALSE)</f>
        <v>Stuart Richardson ( STRI1 )</v>
      </c>
      <c r="AM185" s="59"/>
      <c r="AN185" s="61" t="b">
        <f>ISERROR(FIND("Direction",Table18911[[#This Row],[Legal basis for the processing]]))</f>
        <v>1</v>
      </c>
      <c r="AO185" s="61" t="b">
        <f>ISERROR(FIND("Act",Table18911[[#This Row],[Legal basis for the processing]]))</f>
        <v>1</v>
      </c>
      <c r="AP185" s="61" t="b">
        <f>ISERROR(FIND("Article",Table18911[[#This Row],[Legal basis for the processing]]))</f>
        <v>1</v>
      </c>
      <c r="AQ185" s="59"/>
      <c r="AR185"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85"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85"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85"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85"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85"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85"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85"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85" s="61">
        <f>COUNTIF(Table18911[[#This Row],[Right to be informed]:[profiling]],"FALSE")</f>
        <v>4</v>
      </c>
      <c r="BA185"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185" s="59"/>
      <c r="BC185" s="59"/>
      <c r="BD185" s="61" t="str">
        <f>Table18911[[#This Row],[Information Asset Title]]</f>
        <v xml:space="preserve"> DSCRO </v>
      </c>
      <c r="BE185" s="61" t="s">
        <v>889</v>
      </c>
      <c r="BF185"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Ln, Leeds LS1 6AE0300 303 5678Catherine Nicholson </v>
      </c>
      <c r="BG185" s="59" t="str">
        <f>IF(Table18911[[#This Row],[Purpose for the processing]]="",Table18911[[#This Row],[Purpose for the processing3]],Table18911[[#This Row],[Purpose for the processing]])</f>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
      <c r="BH185" s="59" t="str">
        <f>IF(Table18911[[#This Row],[Legal basis for the processing]]="",Table18911[[#This Row],[Legal basis for the processing4]],Table18911[[#This Row],[Legal basis for the processing]])</f>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185" s="61"/>
      <c r="BJ185" s="59" t="str">
        <f>IF(Table18911[[#This Row],[Categories of personal data being processed]]="",Table18911[[#This Row],[Categories of personal data being processed5]],Table18911[[#This Row],[Categories of personal data being processed]])</f>
        <v xml:space="preserve">Health data </v>
      </c>
      <c r="BK185" s="59"/>
      <c r="BL185"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M185" s="59"/>
      <c r="BN185" s="59" t="str">
        <f>IF(Table18911[[#This Row],[Recipients or categories of recipients of the personal data.]]="",Table18911[[#This Row],[Recipients or categories of recipients of the personal data.6]],Table18911[[#This Row],[Recipients or categories of recipients of the personal data.]])</f>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
      <c r="BO185"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10 years</v>
      </c>
      <c r="BP185" s="64" t="b">
        <f>Table18911[[#This Row],[Right to be informed]]</f>
        <v>1</v>
      </c>
      <c r="BQ185" s="63" t="b">
        <f>Table18911[[#This Row],[Right of access]]</f>
        <v>1</v>
      </c>
      <c r="BR185" s="63" t="b">
        <f>Table18911[[#This Row],[Right to rectification]]</f>
        <v>1</v>
      </c>
      <c r="BS185" s="63" t="b">
        <f>Table18911[[#This Row],[Right to erasure]]</f>
        <v>0</v>
      </c>
      <c r="BT185" s="63" t="b">
        <f>Table18911[[#This Row],[Right to restrict processing]]</f>
        <v>1</v>
      </c>
      <c r="BU185" s="63" t="b">
        <f>Table18911[[#This Row],[Right to data portability]]</f>
        <v>0</v>
      </c>
      <c r="BV185" s="63" t="b">
        <f>Table18911[[#This Row],[Right to object]]</f>
        <v>0</v>
      </c>
      <c r="BW185" s="59" t="b">
        <f>Table18911[[#This Row],[profiling]]</f>
        <v>0</v>
      </c>
      <c r="BX185"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185" s="59" t="str">
        <f>IF(Table18911[[#This Row],[The source of the personal data.]]="",Table18911[[#This Row],[The source of the personal data.12]],Table18911[[#This Row],[The source of the personal data.]])</f>
        <v xml:space="preserve">The DSCRO Local Provider Flows (LPFs) are sourced direct from hospitals, clinics, community health bodies, etc.They come into DSCROs from contracting systems/local databases within the above organisations. </v>
      </c>
      <c r="BZ185"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85" s="63"/>
      <c r="CB185" s="63"/>
      <c r="CC185" s="63"/>
      <c r="CD185" s="63"/>
      <c r="CE185" s="63"/>
      <c r="CF185" s="63"/>
      <c r="CG185" s="63"/>
      <c r="CH185" s="63"/>
      <c r="CI185" s="63"/>
      <c r="CJ185" s="63"/>
      <c r="CK185" s="63"/>
      <c r="CL185" s="63"/>
      <c r="CM185" s="63"/>
      <c r="CN185" s="63"/>
      <c r="CO185" s="63"/>
      <c r="CP185" s="63"/>
      <c r="CQ185" s="63"/>
      <c r="CR185" s="63"/>
      <c r="CS185" s="63"/>
      <c r="CT185" s="63"/>
      <c r="CU185" s="63"/>
      <c r="CV185" s="63"/>
      <c r="CW185" s="63"/>
      <c r="CX185" s="63"/>
      <c r="CZ185" s="26" t="s">
        <v>2009</v>
      </c>
      <c r="DB185" s="5" t="s">
        <v>2650</v>
      </c>
      <c r="DG185" s="5" t="s">
        <v>816</v>
      </c>
    </row>
    <row r="186" spans="1:111" s="59" customFormat="1" ht="409.6" hidden="1">
      <c r="A186" s="59" t="s">
        <v>2664</v>
      </c>
      <c r="B186" s="59" t="s">
        <v>110</v>
      </c>
      <c r="P186" s="59" t="s">
        <v>111</v>
      </c>
      <c r="Q186" s="59" t="s">
        <v>813</v>
      </c>
      <c r="R186" s="59" t="s">
        <v>814</v>
      </c>
      <c r="S186" s="59" t="s">
        <v>815</v>
      </c>
      <c r="T186" s="59" t="s">
        <v>816</v>
      </c>
      <c r="U186" s="59" t="s">
        <v>817</v>
      </c>
      <c r="V186" s="59" t="s">
        <v>818</v>
      </c>
      <c r="W186" s="59" t="s">
        <v>819</v>
      </c>
      <c r="X186" s="59" t="s">
        <v>820</v>
      </c>
      <c r="Y186" s="59" t="s">
        <v>821</v>
      </c>
      <c r="Z186" s="59" t="s">
        <v>822</v>
      </c>
      <c r="AA186" s="59" t="s">
        <v>2127</v>
      </c>
      <c r="AC186" s="59" t="s">
        <v>143</v>
      </c>
      <c r="AF186" s="59" t="str">
        <f>VLOOKUP(Table18911[[#This Row],[Information Asset Reference Number16]],livesite,1,FALSE)</f>
        <v>IAR0000536</v>
      </c>
      <c r="AG186" s="61" t="str">
        <f>MID(Table18911[[#This Row],[CLICK HERE TO GO TO FINAL CONTENT FOR CHECKING / EDITING]],14,FIND(".",Table18911[[#This Row],[CLICK HERE TO GO TO FINAL CONTENT FOR CHECKING / EDITING]])-14)</f>
        <v xml:space="preserve"> DSCRO </v>
      </c>
      <c r="AH186" s="61" t="str">
        <f>LEFT(Table18911[[#This Row],[CLICK HERE TO GO TO FINAL CONTENT FOR CHECKING / EDITING]],10)</f>
        <v>IAR0000536</v>
      </c>
      <c r="AI186" s="61" t="str">
        <f>VLOOKUP(Table18911[[#This Row],[Information Asset Reference Number]],ia,1,FALSE)</f>
        <v>IAR0000536</v>
      </c>
      <c r="AJ186" s="61">
        <f>VLOOKUP(Table18911[[#This Row],[Information Asset Reference Number]],ia,7,FALSE)</f>
        <v>41730</v>
      </c>
      <c r="AK186" s="61" t="str">
        <f>VLOOKUP(Table18911[[#This Row],[Information Asset Reference Number]],ia,10,FALSE)</f>
        <v>DSfC SUS Live Service P0563/01</v>
      </c>
      <c r="AL186" s="61" t="str">
        <f>VLOOKUP(Table18911[[#This Row],[Information Asset Reference Number]],ia,11,FALSE)</f>
        <v>Stuart Richardson ( STRI1 )</v>
      </c>
      <c r="AN186" s="61" t="b">
        <f>ISERROR(FIND("Direction",Table18911[[#This Row],[Legal basis for the processing]]))</f>
        <v>1</v>
      </c>
      <c r="AO186" s="61" t="b">
        <f>ISERROR(FIND("Act",Table18911[[#This Row],[Legal basis for the processing]]))</f>
        <v>1</v>
      </c>
      <c r="AP186" s="61" t="b">
        <f>ISERROR(FIND("Article",Table18911[[#This Row],[Legal basis for the processing]]))</f>
        <v>1</v>
      </c>
      <c r="AR186"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86"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86"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86"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86"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86"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86"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86"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86" s="61">
        <f>COUNTIF(Table18911[[#This Row],[Right to be informed]:[profiling]],"FALSE")</f>
        <v>4</v>
      </c>
      <c r="BA186"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D186" s="61" t="str">
        <f>Table18911[[#This Row],[Information Asset Title]]</f>
        <v xml:space="preserve"> DSCRO </v>
      </c>
      <c r="BE186" s="61" t="s">
        <v>893</v>
      </c>
      <c r="BF186"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NHS Digital 1 Trevelyan Square, Boar Ln, Leeds LS1 6AE0300 303 5678Catherine Nicholson </v>
      </c>
      <c r="BG186" s="59" t="str">
        <f>IF(Table18911[[#This Row],[Purpose for the processing]]="",Table18911[[#This Row],[Purpose for the processing3]],Table18911[[#This Row],[Purpose for the processing]])</f>
        <v>Bringing data in and sending it to the people who make decisions on how the health services work. This is known as “commissioning”.Commissioning is about getting the best possible health outcomes for the local population. This involves assessing local needs, deciding priorities and strategies, and then buying services on behalf of the population from providers such as hospitals, clinics, community health bodies, etc. It is an ongoing process. CCGs must constantly respond and adapt to changing local circumstances. They are responsible for the health of their entire population, and measured by how much they improve outcomes.</v>
      </c>
      <c r="BH186" s="59" t="str">
        <f>IF(Table18911[[#This Row],[Legal basis for the processing]]="",Table18911[[#This Row],[Legal basis for the processing4]],Table18911[[#This Row],[Legal basis for the processing]])</f>
        <v>Legal obligation: the processing is necessary for NHS D to comply with the lawSection 254 of the Health and Social Care Act enables the Secretary of State for Health and Social Care to direct the HSCIC (now known as NHS Digital) on matters concerning the provision of health services or adult social care in England. The Secretary of State instructs NHS Digital to put in place systems to collect and analyse information.</v>
      </c>
      <c r="BI186" s="61"/>
      <c r="BJ186" s="59" t="str">
        <f>IF(Table18911[[#This Row],[Categories of personal data being processed]]="",Table18911[[#This Row],[Categories of personal data being processed5]],Table18911[[#This Row],[Categories of personal data being processed]])</f>
        <v xml:space="preserve">Health data </v>
      </c>
      <c r="BL186"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No third country transfers undertaken </v>
      </c>
      <c r="BN186" s="59" t="str">
        <f>IF(Table18911[[#This Row],[Recipients or categories of recipients of the personal data.]]="",Table18911[[#This Row],[Recipients or categories of recipients of the personal data.6]],Table18911[[#This Row],[Recipients or categories of recipients of the personal data.]])</f>
        <v>Clinical Commissioning Groups  and Regional Teams of NHS England Clinical Commissioning GroupsClinical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There are now 195 CCGs in England.Regional bodies of NHS England  Five regional teams regions cover healthcare commissioning and delivery in their area and provide professional leadership on finance, nursing, medical, specialised commissioning, patients and information, human resources, organisational development, assurance and delivery.Regional teams work closely with organisations such as clinical commissioning groups (CCGs), local authorities, health and wellbeing boards as well as GP practices.</v>
      </c>
      <c r="BO186"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maximum of 10 years</v>
      </c>
      <c r="BP186" s="64" t="b">
        <f>Table18911[[#This Row],[Right to be informed]]</f>
        <v>1</v>
      </c>
      <c r="BQ186" s="63" t="b">
        <f>Table18911[[#This Row],[Right of access]]</f>
        <v>1</v>
      </c>
      <c r="BR186" s="63" t="b">
        <f>Table18911[[#This Row],[Right to rectification]]</f>
        <v>1</v>
      </c>
      <c r="BS186" s="63" t="b">
        <f>Table18911[[#This Row],[Right to erasure]]</f>
        <v>0</v>
      </c>
      <c r="BT186" s="63" t="b">
        <f>Table18911[[#This Row],[Right to restrict processing]]</f>
        <v>1</v>
      </c>
      <c r="BU186" s="63" t="b">
        <f>Table18911[[#This Row],[Right to data portability]]</f>
        <v>0</v>
      </c>
      <c r="BV186" s="63" t="b">
        <f>Table18911[[#This Row],[Right to object]]</f>
        <v>0</v>
      </c>
      <c r="BW186" s="59" t="b">
        <f>Table18911[[#This Row],[profiling]]</f>
        <v>0</v>
      </c>
      <c r="BX186"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not used </v>
      </c>
      <c r="BY186" s="59" t="str">
        <f>IF(Table18911[[#This Row],[The source of the personal data.]]="",Table18911[[#This Row],[The source of the personal data.12]],Table18911[[#This Row],[The source of the personal data.]])</f>
        <v xml:space="preserve">The DSCRO Local Provider Flows (LPFs) are sourced direct from hospitals, clinics, community health bodies, etc.They come into DSCROs from contracting systems/local databases within the above organisations. </v>
      </c>
      <c r="BZ186"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86" s="63"/>
      <c r="CB186" s="63"/>
      <c r="CC186" s="63"/>
      <c r="CD186" s="63"/>
      <c r="CE186" s="63"/>
      <c r="CF186" s="63"/>
      <c r="CG186" s="63"/>
      <c r="CH186" s="63"/>
      <c r="CI186" s="63"/>
      <c r="CJ186" s="63"/>
      <c r="CK186" s="63"/>
      <c r="CL186" s="63"/>
      <c r="CM186" s="63"/>
      <c r="CN186" s="63"/>
      <c r="CO186" s="63"/>
      <c r="CP186" s="63"/>
      <c r="CQ186" s="63"/>
      <c r="CR186" s="63"/>
      <c r="CS186" s="63"/>
      <c r="CT186" s="63"/>
      <c r="CU186" s="63"/>
      <c r="CV186" s="63"/>
      <c r="CW186" s="63"/>
      <c r="CX186" s="63"/>
      <c r="CY186" s="5"/>
      <c r="CZ186" s="26" t="s">
        <v>2009</v>
      </c>
      <c r="DB186" s="59" t="s">
        <v>2650</v>
      </c>
      <c r="DG186" s="59" t="s">
        <v>816</v>
      </c>
    </row>
    <row r="187" spans="1:111" ht="195" hidden="1">
      <c r="A187" s="59" t="s">
        <v>2665</v>
      </c>
      <c r="B187" s="59" t="s">
        <v>110</v>
      </c>
      <c r="C187" s="59"/>
      <c r="D187" s="59"/>
      <c r="E187" s="59"/>
      <c r="F187" s="59"/>
      <c r="G187" s="59"/>
      <c r="H187" s="59"/>
      <c r="I187" s="59"/>
      <c r="J187" s="59"/>
      <c r="K187" s="59"/>
      <c r="L187" s="59"/>
      <c r="M187" s="59"/>
      <c r="N187" s="59"/>
      <c r="O187" s="59"/>
      <c r="P187" s="59" t="s">
        <v>111</v>
      </c>
      <c r="Q187" s="59" t="s">
        <v>221</v>
      </c>
      <c r="R187" s="59" t="s">
        <v>897</v>
      </c>
      <c r="S187" s="59" t="s">
        <v>898</v>
      </c>
      <c r="T187" s="59" t="s">
        <v>899</v>
      </c>
      <c r="U187" s="59" t="s">
        <v>900</v>
      </c>
      <c r="V187" s="59" t="s">
        <v>901</v>
      </c>
      <c r="W187" s="59" t="s">
        <v>902</v>
      </c>
      <c r="X187" s="59" t="s">
        <v>623</v>
      </c>
      <c r="Y187" s="59" t="s">
        <v>836</v>
      </c>
      <c r="Z187" s="59" t="s">
        <v>276</v>
      </c>
      <c r="AA187" s="59" t="s">
        <v>903</v>
      </c>
      <c r="AB187" s="59"/>
      <c r="AC187" s="59" t="s">
        <v>904</v>
      </c>
      <c r="AD187" s="59"/>
      <c r="AE187" s="59"/>
      <c r="AF187" s="59" t="str">
        <f>VLOOKUP(Table18911[[#This Row],[Information Asset Reference Number16]],livesite,1,FALSE)</f>
        <v>IAR0000538</v>
      </c>
      <c r="AG187" s="61" t="str">
        <f>MID(Table18911[[#This Row],[CLICK HERE TO GO TO FINAL CONTENT FOR CHECKING / EDITING]],14,FIND(".",Table18911[[#This Row],[CLICK HERE TO GO TO FINAL CONTENT FOR CHECKING / EDITING]])-14)</f>
        <v xml:space="preserve">HSCN Network Monitoring Service (NMS) </v>
      </c>
      <c r="AH187" s="61" t="str">
        <f>LEFT(Table18911[[#This Row],[CLICK HERE TO GO TO FINAL CONTENT FOR CHECKING / EDITING]],10)</f>
        <v>IAR0000538</v>
      </c>
      <c r="AI187" s="61" t="str">
        <f>VLOOKUP(Table18911[[#This Row],[Information Asset Reference Number]],ia,1,FALSE)</f>
        <v>IAR0000538</v>
      </c>
      <c r="AJ187" s="61">
        <f>VLOOKUP(Table18911[[#This Row],[Information Asset Reference Number]],ia,7,FALSE)</f>
        <v>43221</v>
      </c>
      <c r="AK187" s="61" t="str">
        <f>VLOOKUP(Table18911[[#This Row],[Information Asset Reference Number]],ia,10,FALSE)</f>
        <v>HSCN Delivery - SA P0190/14</v>
      </c>
      <c r="AL187" s="61" t="str">
        <f>VLOOKUP(Table18911[[#This Row],[Information Asset Reference Number]],ia,11,FALSE)</f>
        <v>Nick Sykes ( NISY )</v>
      </c>
      <c r="AM187" s="59"/>
      <c r="AN187" s="61" t="b">
        <f>ISERROR(FIND("Direction",Table18911[[#This Row],[Legal basis for the processing]]))</f>
        <v>1</v>
      </c>
      <c r="AO187" s="61" t="b">
        <f>ISERROR(FIND("Act",Table18911[[#This Row],[Legal basis for the processing]]))</f>
        <v>1</v>
      </c>
      <c r="AP187" s="61" t="b">
        <f>ISERROR(FIND("Article",Table18911[[#This Row],[Legal basis for the processing]]))</f>
        <v>1</v>
      </c>
      <c r="AQ187" s="59"/>
      <c r="AR187"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87"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87"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87"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187"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87"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87"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87"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87" s="61">
        <f>COUNTIF(Table18911[[#This Row],[Right to be informed]:[profiling]],"FALSE")</f>
        <v>4</v>
      </c>
      <c r="BA187"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87" s="59"/>
      <c r="BC187" s="59"/>
      <c r="BD187" s="61" t="str">
        <f>Table18911[[#This Row],[Information Asset Title]]</f>
        <v xml:space="preserve">HSCN Network Monitoring Service (NMS) </v>
      </c>
      <c r="BE187" s="61" t="s">
        <v>906</v>
      </c>
      <c r="BF187"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187" s="59" t="str">
        <f>IF(Table18911[[#This Row],[Purpose for the processing]]="",Table18911[[#This Row],[Purpose for the processing3]],Table18911[[#This Row],[Purpose for the processing]])</f>
        <v>Data is processed in order to identify and resolve networking issues as quickly as possible. Ultimately this service shall ensure NHS Services are available / less un-available to the Customers.</v>
      </c>
      <c r="BH187" s="59" t="str">
        <f>IF(Table18911[[#This Row],[Legal basis for the processing]]="",Table18911[[#This Row],[Legal basis for the processing4]],Table18911[[#This Row],[Legal basis for the processing]])</f>
        <v>Direction from Seceretary of State under sections 254(1) and (6), 274(2), 304(9) and (10) of the Health and Social Care Act 2012 to establish and operate informatics systems for the collection or analysis of information, and to exercise systems delivery functions.</v>
      </c>
      <c r="BI187" s="61"/>
      <c r="BJ187" s="59" t="str">
        <f>IF(Table18911[[#This Row],[Categories of personal data being processed]]="",Table18911[[#This Row],[Categories of personal data being processed5]],Table18911[[#This Row],[Categories of personal data being processed]])</f>
        <v>NMS collects personal data in the form of IP addresses as standard.Where approval is gained, NMS has the potential to capture more personal data including sensitive personal data of the content of the data packet. This information is used to resolve serious networking incidents.</v>
      </c>
      <c r="BK187" s="59"/>
      <c r="BL187"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 no data is transferred to third countries.</v>
      </c>
      <c r="BM187" s="59"/>
      <c r="BN187" s="59" t="str">
        <f>IF(Table18911[[#This Row],[Recipients or categories of recipients of the personal data.]]="",Table18911[[#This Row],[Recipients or categories of recipients of the personal data.6]],Table18911[[#This Row],[Recipients or categories of recipients of the personal data.]])</f>
        <v>N/A: NMS data is not transferred to any parties external to NHS Digital</v>
      </c>
      <c r="BO187"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The ‘normal’ data captured (header ) information’ shall be stored for period of 6 months.The ‘full payload’ capture shall be stored for no more than 2 weeks then destroyed.</v>
      </c>
      <c r="BP187" s="64" t="b">
        <f>Table18911[[#This Row],[Right to be informed]]</f>
        <v>1</v>
      </c>
      <c r="BQ187" s="63" t="b">
        <f>Table18911[[#This Row],[Right of access]]</f>
        <v>1</v>
      </c>
      <c r="BR187" s="63" t="b">
        <f>Table18911[[#This Row],[Right to rectification]]</f>
        <v>0</v>
      </c>
      <c r="BS187" s="63" t="b">
        <f>Table18911[[#This Row],[Right to erasure]]</f>
        <v>1</v>
      </c>
      <c r="BT187" s="63" t="b">
        <f>Table18911[[#This Row],[Right to restrict processing]]</f>
        <v>1</v>
      </c>
      <c r="BU187" s="63" t="b">
        <f>Table18911[[#This Row],[Right to data portability]]</f>
        <v>0</v>
      </c>
      <c r="BV187" s="63" t="b">
        <f>Table18911[[#This Row],[Right to object]]</f>
        <v>0</v>
      </c>
      <c r="BW187" s="59" t="b">
        <f>Table18911[[#This Row],[profiling]]</f>
        <v>0</v>
      </c>
      <c r="BX187"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187" s="59" t="str">
        <f>IF(Table18911[[#This Row],[The source of the personal data.]]="",Table18911[[#This Row],[The source of the personal data.12]],Table18911[[#This Row],[The source of the personal data.]])</f>
        <v>The Peering Exchange Service (PES) – this is the core of the networking infrastructure to allow suppliers to communicate with one another. At the core, we intercept network traffic/information for analysis.</v>
      </c>
      <c r="BZ187"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no automated decision making is undertaken by the NMS.</v>
      </c>
      <c r="CA187" s="63"/>
      <c r="CB187" s="63"/>
      <c r="CC187" s="63"/>
      <c r="CD187" s="63"/>
      <c r="CE187" s="63"/>
      <c r="CF187" s="63"/>
      <c r="CG187" s="63"/>
      <c r="CH187" s="63"/>
      <c r="CI187" s="63"/>
      <c r="CJ187" s="63"/>
      <c r="CK187" s="63"/>
      <c r="CL187" s="63"/>
      <c r="CM187" s="63"/>
      <c r="CN187" s="63"/>
      <c r="CO187" s="63"/>
      <c r="CP187" s="63"/>
      <c r="CQ187" s="63"/>
      <c r="CR187" s="63"/>
      <c r="CS187" s="63"/>
      <c r="CT187" s="63"/>
      <c r="CU187" s="63"/>
      <c r="CV187" s="63"/>
      <c r="CW187" s="63"/>
      <c r="CX187" s="63"/>
      <c r="CZ187" s="26" t="s">
        <v>2009</v>
      </c>
      <c r="DB187" s="5" t="s">
        <v>2666</v>
      </c>
      <c r="DG187" s="5" t="s">
        <v>899</v>
      </c>
    </row>
    <row r="188" spans="1:111" ht="79.5" hidden="1" customHeight="1">
      <c r="A188" s="59" t="s">
        <v>2667</v>
      </c>
      <c r="B188" s="59" t="s">
        <v>110</v>
      </c>
      <c r="C188" s="59" t="s">
        <v>221</v>
      </c>
      <c r="D188" s="59" t="s">
        <v>913</v>
      </c>
      <c r="E188" s="59" t="s">
        <v>898</v>
      </c>
      <c r="F188" s="59"/>
      <c r="G188" s="59" t="s">
        <v>914</v>
      </c>
      <c r="H188" s="59" t="s">
        <v>915</v>
      </c>
      <c r="I188" s="59" t="s">
        <v>916</v>
      </c>
      <c r="J188" s="59" t="s">
        <v>917</v>
      </c>
      <c r="K188" s="59" t="s">
        <v>228</v>
      </c>
      <c r="L188" s="59" t="s">
        <v>918</v>
      </c>
      <c r="M188" s="59"/>
      <c r="N188" s="59" t="s">
        <v>919</v>
      </c>
      <c r="O188" s="59" t="s">
        <v>920</v>
      </c>
      <c r="P188" s="59" t="s">
        <v>111</v>
      </c>
      <c r="Q188" s="59"/>
      <c r="R188" s="59"/>
      <c r="S188" s="59"/>
      <c r="T188" s="59"/>
      <c r="U188" s="59"/>
      <c r="V188" s="59"/>
      <c r="W188" s="59"/>
      <c r="X188" s="59"/>
      <c r="Y188" s="59"/>
      <c r="Z188" s="59"/>
      <c r="AA188" s="59" t="s">
        <v>921</v>
      </c>
      <c r="AB188" s="59"/>
      <c r="AC188" s="59"/>
      <c r="AD188" s="59"/>
      <c r="AE188" s="59"/>
      <c r="AF188" s="59" t="str">
        <f>VLOOKUP(Table18911[[#This Row],[Information Asset Reference Number16]],livesite,1,FALSE)</f>
        <v>IAR0000540</v>
      </c>
      <c r="AG188" s="61" t="str">
        <f>MID(Table18911[[#This Row],[CLICK HERE TO GO TO FINAL CONTENT FOR CHECKING / EDITING]],14,FIND(".",Table18911[[#This Row],[CLICK HERE TO GO TO FINAL CONTENT FOR CHECKING / EDITING]])-14)</f>
        <v>HSCN Connectivity Procurement Prj_1200 v0</v>
      </c>
      <c r="AH188" s="61" t="str">
        <f>LEFT(Table18911[[#This Row],[CLICK HERE TO GO TO FINAL CONTENT FOR CHECKING / EDITING]],10)</f>
        <v>IAR0000540</v>
      </c>
      <c r="AI188" s="61" t="str">
        <f>VLOOKUP(Table18911[[#This Row],[Information Asset Reference Number]],ia,1,FALSE)</f>
        <v>IAR0000540</v>
      </c>
      <c r="AJ188" s="61">
        <f>VLOOKUP(Table18911[[#This Row],[Information Asset Reference Number]],ia,7,FALSE)</f>
        <v>43191</v>
      </c>
      <c r="AK188" s="61" t="str">
        <f>VLOOKUP(Table18911[[#This Row],[Information Asset Reference Number]],ia,10,FALSE)</f>
        <v>HSCN Delivery P0190/13</v>
      </c>
      <c r="AL188" s="61" t="str">
        <f>VLOOKUP(Table18911[[#This Row],[Information Asset Reference Number]],ia,11,FALSE)</f>
        <v>Timothy Arnold ( TIAR1 )</v>
      </c>
      <c r="AM188" s="59"/>
      <c r="AN188" s="61" t="b">
        <f>ISERROR(FIND("Direction",Table18911[[#This Row],[Legal basis for the processing]]))</f>
        <v>0</v>
      </c>
      <c r="AO188" s="61" t="b">
        <f>ISERROR(FIND("Act",Table18911[[#This Row],[Legal basis for the processing]]))</f>
        <v>0</v>
      </c>
      <c r="AP188" s="61" t="b">
        <f>ISERROR(FIND("Article",Table18911[[#This Row],[Legal basis for the processing]]))</f>
        <v>1</v>
      </c>
      <c r="AQ188" s="59"/>
      <c r="AR188"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88"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88"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88"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88"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88"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88"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88"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88" s="61">
        <f>COUNTIF(Table18911[[#This Row],[Right to be informed]:[profiling]],"FALSE")</f>
        <v>4</v>
      </c>
      <c r="BA188"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188" s="59"/>
      <c r="BC188" s="59"/>
      <c r="BD188" s="61" t="str">
        <f>Table18911[[#This Row],[Information Asset Title]]</f>
        <v>HSCN Connectivity Procurement Prj_1200 v0</v>
      </c>
      <c r="BE188" s="61" t="s">
        <v>923</v>
      </c>
      <c r="BF188"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188" s="59" t="str">
        <f>IF(Table18911[[#This Row],[Purpose for the processing]]="",Table18911[[#This Row],[Purpose for the processing3]],Table18911[[#This Row],[Purpose for the processing]])</f>
        <v>The scope relates only to Personal Data processed in restricted countries (means any country or countries that are not within the EEA and which have not been determined to be adequate by the European Commission pursuant to Article 25(6) of Directive 95/46/EC) by the supplier of the Prj_1200 contract. The Personal Data in question encompasses site contact names and customer representative details i.e. customer contact details that the supplier needs to collect for the purposes of their ordering systems and to provide service incident support.The data in question would be the customer’s site addresses and telephone details that are publically available via the internet and the NHS’s ODS database and the name of the customer contract representative</v>
      </c>
      <c r="BH188" s="59" t="str">
        <f>IF(Table18911[[#This Row],[Legal basis for the processing]]="",Table18911[[#This Row],[Legal basis for the processing4]],Table18911[[#This Row],[Legal basis for the processing]])</f>
        <v>Direction from Seceretary of State under sections 254(1) and (6), 274(2), 304(9) and (10) of the Health and Social Care Act 2012 to establish and operate informatics systems for the collection or analysis of information, and to exercise systems delivery functions.</v>
      </c>
      <c r="BI188" s="61"/>
      <c r="BJ188" s="59">
        <f>IF(Table18911[[#This Row],[Categories of personal data being processed]]="",Table18911[[#This Row],[Categories of personal data being processed5]],Table18911[[#This Row],[Categories of personal data being processed]])</f>
        <v>0</v>
      </c>
      <c r="BK188" s="59"/>
      <c r="BL188"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Access provided to India and the Philippines. All data hosted in the EEA. See the DPIA for information on supplier controls and safeguards.</v>
      </c>
      <c r="BM188" s="59"/>
      <c r="BN188" s="59" t="str">
        <f>IF(Table18911[[#This Row],[Recipients or categories of recipients of the personal data.]]="",Table18911[[#This Row],[Recipients or categories of recipients of the personal data.6]],Table18911[[#This Row],[Recipients or categories of recipients of the personal data.]])</f>
        <v>Where necessary for the operation of the services the supplier will share the data with its supply chain.</v>
      </c>
      <c r="BO188"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It would be expected that the data will be retained for the duration of the contract (i.e. up to 5 years).</v>
      </c>
      <c r="BP188" s="64" t="b">
        <f>Table18911[[#This Row],[Right to be informed]]</f>
        <v>1</v>
      </c>
      <c r="BQ188" s="63" t="b">
        <f>Table18911[[#This Row],[Right of access]]</f>
        <v>1</v>
      </c>
      <c r="BR188" s="63" t="b">
        <f>Table18911[[#This Row],[Right to rectification]]</f>
        <v>1</v>
      </c>
      <c r="BS188" s="63" t="b">
        <f>Table18911[[#This Row],[Right to erasure]]</f>
        <v>0</v>
      </c>
      <c r="BT188" s="63" t="b">
        <f>Table18911[[#This Row],[Right to restrict processing]]</f>
        <v>1</v>
      </c>
      <c r="BU188" s="63" t="b">
        <f>Table18911[[#This Row],[Right to data portability]]</f>
        <v>0</v>
      </c>
      <c r="BV188" s="63" t="b">
        <f>Table18911[[#This Row],[Right to object]]</f>
        <v>0</v>
      </c>
      <c r="BW188" s="59" t="b">
        <f>Table18911[[#This Row],[profiling]]</f>
        <v>0</v>
      </c>
      <c r="BX188"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188" s="59" t="str">
        <f>IF(Table18911[[#This Row],[The source of the personal data.]]="",Table18911[[#This Row],[The source of the personal data.12]],Table18911[[#This Row],[The source of the personal data.]])</f>
        <v>NHS Digital staff may provide the contact details of other relevant NHS Digital staff to the supplier. For example, the contract manager’s contact details may be provided by another member of NHS Digital staff.</v>
      </c>
      <c r="BZ188"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applied to the data.</v>
      </c>
      <c r="CA188" s="63"/>
      <c r="CB188" s="63"/>
      <c r="CC188" s="63"/>
      <c r="CD188" s="63"/>
      <c r="CE188" s="63"/>
      <c r="CF188" s="63"/>
      <c r="CG188" s="63"/>
      <c r="CH188" s="63"/>
      <c r="CI188" s="63"/>
      <c r="CJ188" s="63"/>
      <c r="CK188" s="63"/>
      <c r="CL188" s="63"/>
      <c r="CM188" s="63"/>
      <c r="CN188" s="63"/>
      <c r="CO188" s="63"/>
      <c r="CP188" s="63"/>
      <c r="CQ188" s="63"/>
      <c r="CR188" s="63"/>
      <c r="CS188" s="63"/>
      <c r="CT188" s="63"/>
      <c r="CU188" s="63"/>
      <c r="CV188" s="63"/>
      <c r="CW188" s="63"/>
      <c r="CX188" s="63"/>
      <c r="CZ188" s="26" t="s">
        <v>2009</v>
      </c>
      <c r="DB188" s="5" t="s">
        <v>2668</v>
      </c>
    </row>
    <row r="189" spans="1:111" ht="46.5" hidden="1" customHeight="1">
      <c r="A189" s="59" t="s">
        <v>2669</v>
      </c>
      <c r="B189" s="59" t="s">
        <v>110</v>
      </c>
      <c r="C189" s="59" t="s">
        <v>221</v>
      </c>
      <c r="D189" s="59" t="s">
        <v>930</v>
      </c>
      <c r="E189" s="59" t="s">
        <v>898</v>
      </c>
      <c r="F189" s="59"/>
      <c r="G189" s="59" t="s">
        <v>931</v>
      </c>
      <c r="H189" s="59" t="s">
        <v>932</v>
      </c>
      <c r="I189" s="59" t="s">
        <v>933</v>
      </c>
      <c r="J189" s="59" t="s">
        <v>623</v>
      </c>
      <c r="K189" s="59" t="s">
        <v>228</v>
      </c>
      <c r="L189" s="59" t="s">
        <v>276</v>
      </c>
      <c r="M189" s="59"/>
      <c r="N189" s="59" t="s">
        <v>934</v>
      </c>
      <c r="O189" s="59" t="s">
        <v>935</v>
      </c>
      <c r="P189" s="59" t="s">
        <v>111</v>
      </c>
      <c r="Q189" s="59"/>
      <c r="R189" s="59"/>
      <c r="S189" s="59"/>
      <c r="T189" s="59"/>
      <c r="U189" s="59"/>
      <c r="V189" s="59"/>
      <c r="W189" s="59"/>
      <c r="X189" s="59"/>
      <c r="Y189" s="59"/>
      <c r="Z189" s="59"/>
      <c r="AA189" s="59"/>
      <c r="AB189" s="59"/>
      <c r="AC189" s="59"/>
      <c r="AD189" s="59"/>
      <c r="AE189" s="59"/>
      <c r="AF189" s="59" t="str">
        <f>VLOOKUP(Table18911[[#This Row],[Information Asset Reference Number16]],livesite,1,FALSE)</f>
        <v>IAR0000548</v>
      </c>
      <c r="AG189" s="61" t="str">
        <f>MID(Table18911[[#This Row],[CLICK HERE TO GO TO FINAL CONTENT FOR CHECKING / EDITING]],14,FIND(".",Table18911[[#This Row],[CLICK HERE TO GO TO FINAL CONTENT FOR CHECKING / EDITING]])-14)</f>
        <v>CN Trust Funding v1</v>
      </c>
      <c r="AH189" s="61" t="str">
        <f>LEFT(Table18911[[#This Row],[CLICK HERE TO GO TO FINAL CONTENT FOR CHECKING / EDITING]],10)</f>
        <v>IAR0000548</v>
      </c>
      <c r="AI189" s="61" t="str">
        <f>VLOOKUP(Table18911[[#This Row],[Information Asset Reference Number]],ia,1,FALSE)</f>
        <v>IAR0000548</v>
      </c>
      <c r="AJ189" s="61">
        <f>VLOOKUP(Table18911[[#This Row],[Information Asset Reference Number]],ia,7,FALSE)</f>
        <v>42736</v>
      </c>
      <c r="AK189" s="61" t="str">
        <f>VLOOKUP(Table18911[[#This Row],[Information Asset Reference Number]],ia,10,FALSE)</f>
        <v>HSCN Delivery P0190/13</v>
      </c>
      <c r="AL189" s="61" t="str">
        <f>VLOOKUP(Table18911[[#This Row],[Information Asset Reference Number]],ia,11,FALSE)</f>
        <v>Lee Augustin ( LEAU1 )</v>
      </c>
      <c r="AM189" s="59"/>
      <c r="AN189" s="61" t="b">
        <f>ISERROR(FIND("Direction",Table18911[[#This Row],[Legal basis for the processing]]))</f>
        <v>0</v>
      </c>
      <c r="AO189" s="61" t="b">
        <f>ISERROR(FIND("Act",Table18911[[#This Row],[Legal basis for the processing]]))</f>
        <v>0</v>
      </c>
      <c r="AP189" s="61" t="b">
        <f>ISERROR(FIND("Article",Table18911[[#This Row],[Legal basis for the processing]]))</f>
        <v>1</v>
      </c>
      <c r="AQ189" s="59"/>
      <c r="AR189"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89"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89"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89"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189"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89"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89"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89"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89" s="61">
        <f>COUNTIF(Table18911[[#This Row],[Right to be informed]:[profiling]],"FALSE")</f>
        <v>4</v>
      </c>
      <c r="BA189"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89" s="59"/>
      <c r="BC189" s="59"/>
      <c r="BD189" s="61" t="str">
        <f>Table18911[[#This Row],[Information Asset Title]]</f>
        <v>CN Trust Funding v1</v>
      </c>
      <c r="BE189" s="61" t="s">
        <v>937</v>
      </c>
      <c r="BF189"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189" s="59" t="str">
        <f>IF(Table18911[[#This Row],[Purpose for the processing]]="",Table18911[[#This Row],[Purpose for the processing3]],Table18911[[#This Row],[Purpose for the processing]])</f>
        <v>The Trust Funding application process was developed by the HSCN Programme as a means for Trusts to continue to apply for and receive Funding in the short-term to cover migration and an initial period of operations.</v>
      </c>
      <c r="BH189" s="59" t="str">
        <f>IF(Table18911[[#This Row],[Legal basis for the processing]]="",Table18911[[#This Row],[Legal basis for the processing4]],Table18911[[#This Row],[Legal basis for the processing]])</f>
        <v>Direction from Seceretary of State under sections 254(1) and (6), 274(2), 304(9) and (10) of the Health and Social Care Act 2012 to establish and operate informatics systems for the collection or analysis of information, and to exercise systems delivery functions.</v>
      </c>
      <c r="BI189" s="61"/>
      <c r="BJ189" s="59">
        <f>IF(Table18911[[#This Row],[Categories of personal data being processed]]="",Table18911[[#This Row],[Categories of personal data being processed5]],Table18911[[#This Row],[Categories of personal data being processed]])</f>
        <v>0</v>
      </c>
      <c r="BK189" s="59"/>
      <c r="BL189"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 HSCN Trust Funding data is not transferred to third countries.</v>
      </c>
      <c r="BM189" s="59"/>
      <c r="BN189" s="59" t="str">
        <f>IF(Table18911[[#This Row],[Recipients or categories of recipients of the personal data.]]="",Table18911[[#This Row],[Recipients or categories of recipients of the personal data.6]],Table18911[[#This Row],[Recipients or categories of recipients of the personal data.]])</f>
        <v>N/A: the personal data related to Trust Funding Applications is not shared with any party outside the HSCN Programme / other parts of NHS Digitial who are acting on behalf of the HSCN Programme, e.g. the Finance Team as part of the Trust Funding Process.</v>
      </c>
      <c r="BO189"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The HSCN Trust Funding data shall not be retained for a period greater than 8 years.</v>
      </c>
      <c r="BP189" s="64" t="b">
        <f>Table18911[[#This Row],[Right to be informed]]</f>
        <v>1</v>
      </c>
      <c r="BQ189" s="63" t="b">
        <f>Table18911[[#This Row],[Right of access]]</f>
        <v>1</v>
      </c>
      <c r="BR189" s="63" t="b">
        <f>Table18911[[#This Row],[Right to rectification]]</f>
        <v>0</v>
      </c>
      <c r="BS189" s="63" t="b">
        <f>Table18911[[#This Row],[Right to erasure]]</f>
        <v>1</v>
      </c>
      <c r="BT189" s="63" t="b">
        <f>Table18911[[#This Row],[Right to restrict processing]]</f>
        <v>1</v>
      </c>
      <c r="BU189" s="63" t="b">
        <f>Table18911[[#This Row],[Right to data portability]]</f>
        <v>0</v>
      </c>
      <c r="BV189" s="63" t="b">
        <f>Table18911[[#This Row],[Right to object]]</f>
        <v>0</v>
      </c>
      <c r="BW189" s="59" t="b">
        <f>Table18911[[#This Row],[profiling]]</f>
        <v>0</v>
      </c>
      <c r="BX189"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189" s="59">
        <f>IF(Table18911[[#This Row],[The source of the personal data.]]="",Table18911[[#This Row],[The source of the personal data.12]],Table18911[[#This Row],[The source of the personal data.]])</f>
        <v>0</v>
      </c>
      <c r="BZ189"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applied to the HSCN Trust Funding information.</v>
      </c>
      <c r="CA189" s="63"/>
      <c r="CB189" s="63"/>
      <c r="CC189" s="63"/>
      <c r="CD189" s="63"/>
      <c r="CE189" s="63"/>
      <c r="CF189" s="63"/>
      <c r="CG189" s="63"/>
      <c r="CH189" s="63"/>
      <c r="CI189" s="63"/>
      <c r="CJ189" s="63"/>
      <c r="CK189" s="63"/>
      <c r="CL189" s="63"/>
      <c r="CM189" s="63"/>
      <c r="CN189" s="63"/>
      <c r="CO189" s="63"/>
      <c r="CP189" s="63"/>
      <c r="CQ189" s="63"/>
      <c r="CR189" s="63"/>
      <c r="CS189" s="63"/>
      <c r="CT189" s="63"/>
      <c r="CU189" s="63"/>
      <c r="CV189" s="63"/>
      <c r="CW189" s="63"/>
      <c r="CX189" s="63"/>
      <c r="CZ189" s="26" t="s">
        <v>2009</v>
      </c>
      <c r="DB189" s="5" t="s">
        <v>2670</v>
      </c>
    </row>
    <row r="190" spans="1:111" ht="409.6" hidden="1">
      <c r="A190" s="59" t="s">
        <v>941</v>
      </c>
      <c r="B190" s="59" t="s">
        <v>110</v>
      </c>
      <c r="C190" s="59" t="s">
        <v>221</v>
      </c>
      <c r="D190" s="59" t="s">
        <v>942</v>
      </c>
      <c r="E190" s="59" t="s">
        <v>749</v>
      </c>
      <c r="F190" s="59"/>
      <c r="G190" s="59" t="s">
        <v>943</v>
      </c>
      <c r="H190" s="59" t="s">
        <v>944</v>
      </c>
      <c r="I190" s="59" t="s">
        <v>945</v>
      </c>
      <c r="J190" s="59" t="s">
        <v>623</v>
      </c>
      <c r="K190" s="59" t="s">
        <v>228</v>
      </c>
      <c r="L190" s="59" t="s">
        <v>276</v>
      </c>
      <c r="M190" s="59"/>
      <c r="N190" s="59" t="s">
        <v>946</v>
      </c>
      <c r="O190" s="59" t="s">
        <v>947</v>
      </c>
      <c r="P190" s="59" t="s">
        <v>111</v>
      </c>
      <c r="Q190" s="59"/>
      <c r="R190" s="59"/>
      <c r="S190" s="59"/>
      <c r="T190" s="59"/>
      <c r="U190" s="59"/>
      <c r="V190" s="59"/>
      <c r="W190" s="59"/>
      <c r="X190" s="59"/>
      <c r="Y190" s="59"/>
      <c r="Z190" s="59"/>
      <c r="AA190" s="59"/>
      <c r="AB190" s="59"/>
      <c r="AC190" s="59"/>
      <c r="AD190" s="59"/>
      <c r="AE190" s="59"/>
      <c r="AF190" s="59" t="str">
        <f>VLOOKUP(Table18911[[#This Row],[Information Asset Reference Number16]],livesite,1,FALSE)</f>
        <v>IAR0000549</v>
      </c>
      <c r="AG190" s="61" t="str">
        <f>MID(Table18911[[#This Row],[CLICK HERE TO GO TO FINAL CONTENT FOR CHECKING / EDITING]],14,FIND(".",Table18911[[#This Row],[CLICK HERE TO GO TO FINAL CONTENT FOR CHECKING / EDITING]])-14)</f>
        <v>HSCN Supplier Contacts</v>
      </c>
      <c r="AH190" s="61" t="str">
        <f>LEFT(Table18911[[#This Row],[CLICK HERE TO GO TO FINAL CONTENT FOR CHECKING / EDITING]],10)</f>
        <v>IAR0000549</v>
      </c>
      <c r="AI190" s="61" t="str">
        <f>VLOOKUP(Table18911[[#This Row],[Information Asset Reference Number]],ia,1,FALSE)</f>
        <v>IAR0000549</v>
      </c>
      <c r="AJ190" s="61">
        <f>VLOOKUP(Table18911[[#This Row],[Information Asset Reference Number]],ia,7,FALSE)</f>
        <v>42979</v>
      </c>
      <c r="AK190" s="61" t="str">
        <f>VLOOKUP(Table18911[[#This Row],[Information Asset Reference Number]],ia,10,FALSE)</f>
        <v>Business and Operations Activities P0046/01</v>
      </c>
      <c r="AL190" s="61" t="str">
        <f>VLOOKUP(Table18911[[#This Row],[Information Asset Reference Number]],ia,11,FALSE)</f>
        <v>Darren Doney ( DADO1 )</v>
      </c>
      <c r="AM190" s="59"/>
      <c r="AN190" s="61" t="b">
        <f>ISERROR(FIND("Direction",Table18911[[#This Row],[Legal basis for the processing]]))</f>
        <v>0</v>
      </c>
      <c r="AO190" s="61" t="b">
        <f>ISERROR(FIND("Act",Table18911[[#This Row],[Legal basis for the processing]]))</f>
        <v>0</v>
      </c>
      <c r="AP190" s="61" t="b">
        <f>ISERROR(FIND("Article",Table18911[[#This Row],[Legal basis for the processing]]))</f>
        <v>1</v>
      </c>
      <c r="AQ190" s="59"/>
      <c r="AR190"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90"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90"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90"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190"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90"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90"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90"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90" s="61">
        <f>COUNTIF(Table18911[[#This Row],[Right to be informed]:[profiling]],"FALSE")</f>
        <v>4</v>
      </c>
      <c r="BA190"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90" s="59"/>
      <c r="BC190" s="59"/>
      <c r="BD190" s="61" t="str">
        <f>Table18911[[#This Row],[Information Asset Title]]</f>
        <v>HSCN Supplier Contacts</v>
      </c>
      <c r="BE190" s="61" t="s">
        <v>949</v>
      </c>
      <c r="BF190"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190" s="59" t="str">
        <f>IF(Table18911[[#This Row],[Purpose for the processing]]="",Table18911[[#This Row],[Purpose for the processing3]],Table18911[[#This Row],[Purpose for the processing]])</f>
        <v>The HSCN Cell holds data about suppliers who provide HSCN Services - including those provided under the Transition Network. CN-SP data was obtained during the initial evaluation of CN-SP Compliance and there after directly from CN-SPs during ongoing activities to ensure compliance (a Contact list is sent by CN-SPs on a weekly basis). Contracted supplier data from BT for the Transition Network, Capita/Updata for the provision of Advanced Network Monitoring and Redcentric for the provision of the Peering Exchange was obtained as part of the onboarding proicess of those suppliers in the delivery of their services. These details are updated on an as required basis by the supplier.Customers provide this information to enable: contact details to be freely available to the HSCN Cell for use during the resolution of incidents or ongoing Service Management activities.</v>
      </c>
      <c r="BH190" s="59" t="str">
        <f>IF(Table18911[[#This Row],[Legal basis for the processing]]="",Table18911[[#This Row],[Legal basis for the processing4]],Table18911[[#This Row],[Legal basis for the processing]])</f>
        <v>Direction from Secretary of State under sections 254(1) and (6), 274(2), 304(9) and (10) of the Health and Social Care Act 2012 to establish and operate informatics systems for the collection or analysis of information, and to exercise systems delivery functions.</v>
      </c>
      <c r="BI190" s="61"/>
      <c r="BJ190" s="59">
        <f>IF(Table18911[[#This Row],[Categories of personal data being processed]]="",Table18911[[#This Row],[Categories of personal data being processed5]],Table18911[[#This Row],[Categories of personal data being processed]])</f>
        <v>0</v>
      </c>
      <c r="BK190" s="59"/>
      <c r="BL190"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 HSCN Supplier Contact data is not transferred to third countries.</v>
      </c>
      <c r="BM190" s="59"/>
      <c r="BN190" s="59" t="str">
        <f>IF(Table18911[[#This Row],[Recipients or categories of recipients of the personal data.]]="",Table18911[[#This Row],[Recipients or categories of recipients of the personal data.6]],Table18911[[#This Row],[Recipients or categories of recipients of the personal data.]])</f>
        <v>N/A: the Supplier Contact data is not shared with any party outside the HSCN Cell / HSCN Programme / or other parts of NHS Digitial who are acting on behalf of the HSCN Cell / HSCN Programme.</v>
      </c>
      <c r="BO190"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The HSCN Supplier Contact lists are continually updated based of the ‘live’ data provided by CN-SP on a weekly basis.</v>
      </c>
      <c r="BP190" s="64" t="b">
        <f>Table18911[[#This Row],[Right to be informed]]</f>
        <v>1</v>
      </c>
      <c r="BQ190" s="63" t="b">
        <f>Table18911[[#This Row],[Right of access]]</f>
        <v>1</v>
      </c>
      <c r="BR190" s="63" t="b">
        <f>Table18911[[#This Row],[Right to rectification]]</f>
        <v>0</v>
      </c>
      <c r="BS190" s="63" t="b">
        <f>Table18911[[#This Row],[Right to erasure]]</f>
        <v>1</v>
      </c>
      <c r="BT190" s="63" t="b">
        <f>Table18911[[#This Row],[Right to restrict processing]]</f>
        <v>1</v>
      </c>
      <c r="BU190" s="63" t="b">
        <f>Table18911[[#This Row],[Right to data portability]]</f>
        <v>0</v>
      </c>
      <c r="BV190" s="63" t="b">
        <f>Table18911[[#This Row],[Right to object]]</f>
        <v>0</v>
      </c>
      <c r="BW190" s="59" t="b">
        <f>Table18911[[#This Row],[profiling]]</f>
        <v>0</v>
      </c>
      <c r="BX190"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190" s="59">
        <f>IF(Table18911[[#This Row],[The source of the personal data.]]="",Table18911[[#This Row],[The source of the personal data.12]],Table18911[[#This Row],[The source of the personal data.]])</f>
        <v>0</v>
      </c>
      <c r="BZ190"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applied to the CN-SP Contact information.</v>
      </c>
      <c r="CA190" s="63"/>
      <c r="CB190" s="63"/>
      <c r="CC190" s="63"/>
      <c r="CD190" s="63"/>
      <c r="CE190" s="63"/>
      <c r="CF190" s="63"/>
      <c r="CG190" s="63"/>
      <c r="CH190" s="63"/>
      <c r="CI190" s="63"/>
      <c r="CJ190" s="63"/>
      <c r="CK190" s="63"/>
      <c r="CL190" s="63"/>
      <c r="CM190" s="63"/>
      <c r="CN190" s="63"/>
      <c r="CO190" s="63"/>
      <c r="CP190" s="63"/>
      <c r="CQ190" s="63"/>
      <c r="CR190" s="63"/>
      <c r="CS190" s="63"/>
      <c r="CT190" s="63"/>
      <c r="CU190" s="63"/>
      <c r="CV190" s="63"/>
      <c r="CW190" s="63"/>
      <c r="CX190" s="63"/>
      <c r="CZ190" s="26" t="s">
        <v>2009</v>
      </c>
      <c r="DB190" s="5" t="s">
        <v>948</v>
      </c>
    </row>
    <row r="191" spans="1:111" ht="35.25" hidden="1" customHeight="1">
      <c r="A191" s="59" t="s">
        <v>955</v>
      </c>
      <c r="B191" s="59" t="s">
        <v>110</v>
      </c>
      <c r="C191" s="59" t="s">
        <v>221</v>
      </c>
      <c r="D191" s="59" t="s">
        <v>956</v>
      </c>
      <c r="E191" s="59" t="s">
        <v>898</v>
      </c>
      <c r="F191" s="59"/>
      <c r="G191" s="59" t="s">
        <v>957</v>
      </c>
      <c r="H191" s="59" t="s">
        <v>958</v>
      </c>
      <c r="I191" s="59" t="s">
        <v>959</v>
      </c>
      <c r="J191" s="59" t="s">
        <v>623</v>
      </c>
      <c r="K191" s="59" t="s">
        <v>228</v>
      </c>
      <c r="L191" s="59" t="s">
        <v>276</v>
      </c>
      <c r="M191" s="59"/>
      <c r="N191" s="59" t="s">
        <v>960</v>
      </c>
      <c r="O191" s="59" t="s">
        <v>961</v>
      </c>
      <c r="P191" s="59" t="s">
        <v>111</v>
      </c>
      <c r="Q191" s="59"/>
      <c r="R191" s="59"/>
      <c r="S191" s="59"/>
      <c r="T191" s="59"/>
      <c r="U191" s="59"/>
      <c r="V191" s="59"/>
      <c r="W191" s="59"/>
      <c r="X191" s="59"/>
      <c r="Y191" s="59"/>
      <c r="Z191" s="59"/>
      <c r="AA191" s="59"/>
      <c r="AB191" s="59"/>
      <c r="AC191" s="59"/>
      <c r="AD191" s="59"/>
      <c r="AE191" s="59"/>
      <c r="AF191" s="59" t="str">
        <f>VLOOKUP(Table18911[[#This Row],[Information Asset Reference Number16]],livesite,1,FALSE)</f>
        <v>IAR0000550</v>
      </c>
      <c r="AG191" s="61" t="str">
        <f>MID(Table18911[[#This Row],[CLICK HERE TO GO TO FINAL CONTENT FOR CHECKING / EDITING]],14,FIND(".",Table18911[[#This Row],[CLICK HERE TO GO TO FINAL CONTENT FOR CHECKING / EDITING]])-14)</f>
        <v>HSCN Complaint Information</v>
      </c>
      <c r="AH191" s="61" t="str">
        <f>LEFT(Table18911[[#This Row],[CLICK HERE TO GO TO FINAL CONTENT FOR CHECKING / EDITING]],10)</f>
        <v>IAR0000550</v>
      </c>
      <c r="AI191" s="61" t="str">
        <f>VLOOKUP(Table18911[[#This Row],[Information Asset Reference Number]],ia,1,FALSE)</f>
        <v>IAR0000550</v>
      </c>
      <c r="AJ191" s="61">
        <f>VLOOKUP(Table18911[[#This Row],[Information Asset Reference Number]],ia,7,FALSE)</f>
        <v>42979</v>
      </c>
      <c r="AK191" s="61" t="str">
        <f>VLOOKUP(Table18911[[#This Row],[Information Asset Reference Number]],ia,10,FALSE)</f>
        <v>Business and Operations Activities P0046/01</v>
      </c>
      <c r="AL191" s="61" t="str">
        <f>VLOOKUP(Table18911[[#This Row],[Information Asset Reference Number]],ia,11,FALSE)</f>
        <v>Darren Doney ( DADO1 )</v>
      </c>
      <c r="AM191" s="59"/>
      <c r="AN191" s="61" t="b">
        <f>ISERROR(FIND("Direction",Table18911[[#This Row],[Legal basis for the processing]]))</f>
        <v>0</v>
      </c>
      <c r="AO191" s="61" t="b">
        <f>ISERROR(FIND("Act",Table18911[[#This Row],[Legal basis for the processing]]))</f>
        <v>0</v>
      </c>
      <c r="AP191" s="61" t="b">
        <f>ISERROR(FIND("Article",Table18911[[#This Row],[Legal basis for the processing]]))</f>
        <v>1</v>
      </c>
      <c r="AQ191" s="59"/>
      <c r="AR191"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91"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91"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91"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191"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91"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91"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91"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91" s="61">
        <f>COUNTIF(Table18911[[#This Row],[Right to be informed]:[profiling]],"FALSE")</f>
        <v>4</v>
      </c>
      <c r="BA191"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91" s="59"/>
      <c r="BC191" s="59"/>
      <c r="BD191" s="61" t="str">
        <f>Table18911[[#This Row],[Information Asset Title]]</f>
        <v>HSCN Complaint Information</v>
      </c>
      <c r="BE191" s="61" t="s">
        <v>963</v>
      </c>
      <c r="BF191"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191" s="59" t="str">
        <f>IF(Table18911[[#This Row],[Purpose for the processing]]="",Table18911[[#This Row],[Purpose for the processing3]],Table18911[[#This Row],[Purpose for the processing]])</f>
        <v>The HSCN Cell (Service Management) receives and holds data about the Complaints. The Complaints data may contain the Personal Details of the individual who made the complaint in order to resolve. Complaints data (Name, Address, Mobile Telephone Number, Email Address).</v>
      </c>
      <c r="BH191" s="59" t="str">
        <f>IF(Table18911[[#This Row],[Legal basis for the processing]]="",Table18911[[#This Row],[Legal basis for the processing4]],Table18911[[#This Row],[Legal basis for the processing]])</f>
        <v>Direction from Seceretary of State under sections 254(1) and (6), 274(2), 304(9) and (10) of the Health and Social Care Act 2012 to establish and operate informatics systems for the collection or analysis of information, and to exercise systems delivery functions.</v>
      </c>
      <c r="BI191" s="61"/>
      <c r="BJ191" s="59">
        <f>IF(Table18911[[#This Row],[Categories of personal data being processed]]="",Table18911[[#This Row],[Categories of personal data being processed5]],Table18911[[#This Row],[Categories of personal data being processed]])</f>
        <v>0</v>
      </c>
      <c r="BK191" s="59"/>
      <c r="BL191"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 Complaints data is not transferred to third countries.</v>
      </c>
      <c r="BM191" s="59"/>
      <c r="BN191" s="59" t="str">
        <f>IF(Table18911[[#This Row],[Recipients or categories of recipients of the personal data.]]="",Table18911[[#This Row],[Recipients or categories of recipients of the personal data.6]],Table18911[[#This Row],[Recipients or categories of recipients of the personal data.]])</f>
        <v>N/A: the Complaint (Personal) data is not shared with any party outside the HSCN Cell / HSCN Programme / other parts of NHS Digitial who are acting on behalf of the HSCN Cell, e.g. Commercial / Legal Teams.</v>
      </c>
      <c r="BO191"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The Complaints data shall be retained for 3 years.</v>
      </c>
      <c r="BP191" s="64" t="b">
        <f>Table18911[[#This Row],[Right to be informed]]</f>
        <v>1</v>
      </c>
      <c r="BQ191" s="63" t="b">
        <f>Table18911[[#This Row],[Right of access]]</f>
        <v>1</v>
      </c>
      <c r="BR191" s="63" t="b">
        <f>Table18911[[#This Row],[Right to rectification]]</f>
        <v>0</v>
      </c>
      <c r="BS191" s="63" t="b">
        <f>Table18911[[#This Row],[Right to erasure]]</f>
        <v>1</v>
      </c>
      <c r="BT191" s="63" t="b">
        <f>Table18911[[#This Row],[Right to restrict processing]]</f>
        <v>1</v>
      </c>
      <c r="BU191" s="63" t="b">
        <f>Table18911[[#This Row],[Right to data portability]]</f>
        <v>0</v>
      </c>
      <c r="BV191" s="63" t="b">
        <f>Table18911[[#This Row],[Right to object]]</f>
        <v>0</v>
      </c>
      <c r="BW191" s="59" t="b">
        <f>Table18911[[#This Row],[profiling]]</f>
        <v>0</v>
      </c>
      <c r="BX191"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191" s="59">
        <f>IF(Table18911[[#This Row],[The source of the personal data.]]="",Table18911[[#This Row],[The source of the personal data.12]],Table18911[[#This Row],[The source of the personal data.]])</f>
        <v>0</v>
      </c>
      <c r="BZ191"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applied to the Complaint information.</v>
      </c>
      <c r="CA191" s="63"/>
      <c r="CB191" s="63"/>
      <c r="CC191" s="63"/>
      <c r="CD191" s="63"/>
      <c r="CE191" s="63"/>
      <c r="CF191" s="63"/>
      <c r="CG191" s="63"/>
      <c r="CH191" s="63"/>
      <c r="CI191" s="63"/>
      <c r="CJ191" s="63"/>
      <c r="CK191" s="63"/>
      <c r="CL191" s="63"/>
      <c r="CM191" s="63"/>
      <c r="CN191" s="63"/>
      <c r="CO191" s="63"/>
      <c r="CP191" s="63"/>
      <c r="CQ191" s="63"/>
      <c r="CR191" s="63"/>
      <c r="CS191" s="63"/>
      <c r="CT191" s="63"/>
      <c r="CU191" s="63"/>
      <c r="CV191" s="63"/>
      <c r="CW191" s="63"/>
      <c r="CX191" s="63"/>
      <c r="CZ191" s="26" t="s">
        <v>2009</v>
      </c>
      <c r="DB191" s="5" t="s">
        <v>962</v>
      </c>
    </row>
    <row r="192" spans="1:111" ht="66" hidden="1" customHeight="1">
      <c r="A192" s="59" t="s">
        <v>2671</v>
      </c>
      <c r="B192" s="59" t="s">
        <v>110</v>
      </c>
      <c r="C192" s="59" t="s">
        <v>221</v>
      </c>
      <c r="D192" s="59" t="s">
        <v>970</v>
      </c>
      <c r="E192" s="59" t="s">
        <v>971</v>
      </c>
      <c r="F192" s="59"/>
      <c r="G192" s="59" t="s">
        <v>972</v>
      </c>
      <c r="H192" s="59" t="s">
        <v>973</v>
      </c>
      <c r="I192" s="59" t="s">
        <v>974</v>
      </c>
      <c r="J192" s="59" t="s">
        <v>623</v>
      </c>
      <c r="K192" s="59" t="s">
        <v>228</v>
      </c>
      <c r="L192" s="59" t="s">
        <v>276</v>
      </c>
      <c r="M192" s="59"/>
      <c r="N192" s="59" t="s">
        <v>975</v>
      </c>
      <c r="O192" s="59" t="s">
        <v>754</v>
      </c>
      <c r="P192" s="59" t="s">
        <v>111</v>
      </c>
      <c r="Q192" s="59"/>
      <c r="R192" s="59"/>
      <c r="S192" s="59"/>
      <c r="T192" s="59"/>
      <c r="U192" s="59"/>
      <c r="V192" s="59"/>
      <c r="W192" s="59"/>
      <c r="X192" s="59"/>
      <c r="Y192" s="59"/>
      <c r="Z192" s="59"/>
      <c r="AA192" s="59"/>
      <c r="AB192" s="59"/>
      <c r="AC192" s="59"/>
      <c r="AD192" s="59"/>
      <c r="AE192" s="59"/>
      <c r="AF192" s="59" t="str">
        <f>VLOOKUP(Table18911[[#This Row],[Information Asset Reference Number16]],livesite,1,FALSE)</f>
        <v>IAR0000560</v>
      </c>
      <c r="AG192" s="61" t="str">
        <f>MID(Table18911[[#This Row],[CLICK HERE TO GO TO FINAL CONTENT FOR CHECKING / EDITING]],14,FIND(".",Table18911[[#This Row],[CLICK HERE TO GO TO FINAL CONTENT FOR CHECKING / EDITING]])-14)</f>
        <v>CN Procurement and Migration</v>
      </c>
      <c r="AH192" s="61" t="str">
        <f>LEFT(Table18911[[#This Row],[CLICK HERE TO GO TO FINAL CONTENT FOR CHECKING / EDITING]],10)</f>
        <v>IAR0000560</v>
      </c>
      <c r="AI192" s="61" t="str">
        <f>VLOOKUP(Table18911[[#This Row],[Information Asset Reference Number]],ia,1,FALSE)</f>
        <v>IAR0000560</v>
      </c>
      <c r="AJ192" s="61">
        <f>VLOOKUP(Table18911[[#This Row],[Information Asset Reference Number]],ia,7,FALSE)</f>
        <v>43101</v>
      </c>
      <c r="AK192" s="61" t="str">
        <f>VLOOKUP(Table18911[[#This Row],[Information Asset Reference Number]],ia,10,FALSE)</f>
        <v>HSCN Delivery - Run P0190/19</v>
      </c>
      <c r="AL192" s="61" t="str">
        <f>VLOOKUP(Table18911[[#This Row],[Information Asset Reference Number]],ia,11,FALSE)</f>
        <v>John Wilson ( JOWI57 )</v>
      </c>
      <c r="AM192" s="59"/>
      <c r="AN192" s="61" t="b">
        <f>ISERROR(FIND("Direction",Table18911[[#This Row],[Legal basis for the processing]]))</f>
        <v>0</v>
      </c>
      <c r="AO192" s="61" t="b">
        <f>ISERROR(FIND("Act",Table18911[[#This Row],[Legal basis for the processing]]))</f>
        <v>0</v>
      </c>
      <c r="AP192" s="61" t="b">
        <f>ISERROR(FIND("Article",Table18911[[#This Row],[Legal basis for the processing]]))</f>
        <v>0</v>
      </c>
      <c r="AQ192" s="59"/>
      <c r="AR192"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92"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92"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92"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192"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92"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92"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92"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92" s="61">
        <f>COUNTIF(Table18911[[#This Row],[Right to be informed]:[profiling]],"FALSE")</f>
        <v>4</v>
      </c>
      <c r="BA192"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92" s="59"/>
      <c r="BC192" s="59"/>
      <c r="BD192" s="61" t="str">
        <f>Table18911[[#This Row],[Information Asset Title]]</f>
        <v>CN Procurement and Migration</v>
      </c>
      <c r="BE192" s="61" t="s">
        <v>977</v>
      </c>
      <c r="BF192"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192" s="59" t="str">
        <f>IF(Table18911[[#This Row],[Purpose for the processing]]="",Table18911[[#This Row],[Purpose for the processing3]],Table18911[[#This Row],[Purpose for the processing]])</f>
        <v>The HSCN Programme holds data about Customers who currently consume HSCN Services - including those provided under the Transition Network, or those who are considering the use of HSCN in the future. Customer data was obtained during the initial procurement of Services from N3 (now the Transition Network) and directly from customers during ongoing customer management activities. Customers provide this information to enable the: discussion of HSCN and it's Services; implementation of new services; resolution of incidents and issues; management of exit and migration activities; discussions and allocation of funding.</v>
      </c>
      <c r="BH192" s="59" t="str">
        <f>IF(Table18911[[#This Row],[Legal basis for the processing]]="",Table18911[[#This Row],[Legal basis for the processing4]],Table18911[[#This Row],[Legal basis for the processing]])</f>
        <v>Direction from Secretary of State under sections 254(1) and (6), 274(2), 304(9) and (10) of the Health and Social Care Act 2012 to establish and operate informatics systems for the collection or analysis of information, and to exercise systems delivery functions.Article 6 (1c) –processing is necessary for compliance with a legal obligation to which the controller is subject</v>
      </c>
      <c r="BI192" s="61"/>
      <c r="BJ192" s="59">
        <f>IF(Table18911[[#This Row],[Categories of personal data being processed]]="",Table18911[[#This Row],[Categories of personal data being processed5]],Table18911[[#This Row],[Categories of personal data being processed]])</f>
        <v>0</v>
      </c>
      <c r="BK192" s="59"/>
      <c r="BL192"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 HSCN Contact data is not transferred to third countries.</v>
      </c>
      <c r="BM192" s="59"/>
      <c r="BN192" s="59" t="str">
        <f>IF(Table18911[[#This Row],[Recipients or categories of recipients of the personal data.]]="",Table18911[[#This Row],[Recipients or categories of recipients of the personal data.6]],Table18911[[#This Row],[Recipients or categories of recipients of the personal data.]])</f>
        <v>N/A: the Contact data is not shared with any party outside the HSCN Programme / other parts of NHS Digitial who are acting on behalf of the HSCN Programme, e.g. the CRM Team as part of the Connection Agreement Process.</v>
      </c>
      <c r="BO192"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The HSCN Customer Contact lists are continually updated based on the 'live' Services provided by HSCN - Customers who no longer consume HSCN Services are removed from lists.</v>
      </c>
      <c r="BP192" s="64" t="b">
        <f>Table18911[[#This Row],[Right to be informed]]</f>
        <v>1</v>
      </c>
      <c r="BQ192" s="63" t="b">
        <f>Table18911[[#This Row],[Right of access]]</f>
        <v>1</v>
      </c>
      <c r="BR192" s="63" t="b">
        <f>Table18911[[#This Row],[Right to rectification]]</f>
        <v>0</v>
      </c>
      <c r="BS192" s="63" t="b">
        <f>Table18911[[#This Row],[Right to erasure]]</f>
        <v>1</v>
      </c>
      <c r="BT192" s="63" t="b">
        <f>Table18911[[#This Row],[Right to restrict processing]]</f>
        <v>1</v>
      </c>
      <c r="BU192" s="63" t="b">
        <f>Table18911[[#This Row],[Right to data portability]]</f>
        <v>0</v>
      </c>
      <c r="BV192" s="63" t="b">
        <f>Table18911[[#This Row],[Right to object]]</f>
        <v>0</v>
      </c>
      <c r="BW192" s="59" t="b">
        <f>Table18911[[#This Row],[profiling]]</f>
        <v>0</v>
      </c>
      <c r="BX192"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192" s="59">
        <f>IF(Table18911[[#This Row],[The source of the personal data.]]="",Table18911[[#This Row],[The source of the personal data.12]],Table18911[[#This Row],[The source of the personal data.]])</f>
        <v>0</v>
      </c>
      <c r="BZ192"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applied to the Contact information.</v>
      </c>
      <c r="CA192" s="63"/>
      <c r="CB192" s="63"/>
      <c r="CC192" s="63"/>
      <c r="CD192" s="63"/>
      <c r="CE192" s="63"/>
      <c r="CF192" s="63"/>
      <c r="CG192" s="63"/>
      <c r="CH192" s="63"/>
      <c r="CI192" s="63"/>
      <c r="CJ192" s="63"/>
      <c r="CK192" s="63"/>
      <c r="CL192" s="63"/>
      <c r="CM192" s="63"/>
      <c r="CN192" s="63"/>
      <c r="CO192" s="63"/>
      <c r="CP192" s="63"/>
      <c r="CQ192" s="63"/>
      <c r="CR192" s="63"/>
      <c r="CS192" s="63"/>
      <c r="CT192" s="63"/>
      <c r="CU192" s="63"/>
      <c r="CV192" s="63"/>
      <c r="CW192" s="63"/>
      <c r="CX192" s="63"/>
      <c r="CZ192" s="26" t="s">
        <v>2009</v>
      </c>
      <c r="DB192" s="5" t="s">
        <v>2672</v>
      </c>
    </row>
    <row r="193" spans="1:111" ht="66" hidden="1" customHeight="1">
      <c r="A193" s="59" t="s">
        <v>983</v>
      </c>
      <c r="B193" s="59" t="s">
        <v>110</v>
      </c>
      <c r="C193" s="59" t="s">
        <v>221</v>
      </c>
      <c r="D193" s="59" t="s">
        <v>984</v>
      </c>
      <c r="E193" s="59" t="s">
        <v>223</v>
      </c>
      <c r="F193" s="59"/>
      <c r="G193" s="59" t="s">
        <v>254</v>
      </c>
      <c r="H193" s="59" t="s">
        <v>254</v>
      </c>
      <c r="I193" s="59" t="s">
        <v>985</v>
      </c>
      <c r="J193" s="59" t="s">
        <v>227</v>
      </c>
      <c r="K193" s="59" t="s">
        <v>986</v>
      </c>
      <c r="L193" s="59" t="s">
        <v>154</v>
      </c>
      <c r="M193" s="59"/>
      <c r="N193" s="59" t="s">
        <v>229</v>
      </c>
      <c r="O193" s="59" t="s">
        <v>225</v>
      </c>
      <c r="P193" s="59" t="s">
        <v>111</v>
      </c>
      <c r="Q193" s="59" t="s">
        <v>225</v>
      </c>
      <c r="R193" s="59" t="s">
        <v>225</v>
      </c>
      <c r="S193" s="59"/>
      <c r="T193" s="59"/>
      <c r="U193" s="59"/>
      <c r="V193" s="59"/>
      <c r="W193" s="59"/>
      <c r="X193" s="59"/>
      <c r="Y193" s="59"/>
      <c r="Z193" s="59"/>
      <c r="AA193" s="59"/>
      <c r="AB193" s="59"/>
      <c r="AC193" s="59" t="s">
        <v>225</v>
      </c>
      <c r="AD193" s="59"/>
      <c r="AE193" s="59"/>
      <c r="AF193" s="59" t="str">
        <f>VLOOKUP(Table18911[[#This Row],[Information Asset Reference Number16]],livesite,1,FALSE)</f>
        <v>IAR0000568</v>
      </c>
      <c r="AG193" s="61" t="str">
        <f>MID(Table18911[[#This Row],[CLICK HERE TO GO TO FINAL CONTENT FOR CHECKING / EDITING]],14,FIND(".",Table18911[[#This Row],[CLICK HERE TO GO TO FINAL CONTENT FOR CHECKING / EDITING]])-14)</f>
        <v>Websense</v>
      </c>
      <c r="AH193" s="61" t="str">
        <f>LEFT(Table18911[[#This Row],[CLICK HERE TO GO TO FINAL CONTENT FOR CHECKING / EDITING]],10)</f>
        <v>IAR0000568</v>
      </c>
      <c r="AI193" s="61" t="str">
        <f>VLOOKUP(Table18911[[#This Row],[Information Asset Reference Number]],ia,1,FALSE)</f>
        <v>IAR0000568</v>
      </c>
      <c r="AJ193" s="61" t="e">
        <f>VLOOKUP(Table18911[[#This Row],[Information Asset Reference Number]],ia,7,FALSE)</f>
        <v>#REF!</v>
      </c>
      <c r="AK193" s="61" t="str">
        <f>VLOOKUP(Table18911[[#This Row],[Information Asset Reference Number]],ia,10,FALSE)</f>
        <v>Corporate ICT P0424/09</v>
      </c>
      <c r="AL193" s="61" t="str">
        <f>VLOOKUP(Table18911[[#This Row],[Information Asset Reference Number]],ia,11,FALSE)</f>
        <v>Paul Smith ( PASM2 )</v>
      </c>
      <c r="AM193" s="59"/>
      <c r="AN193" s="61" t="b">
        <f>ISERROR(FIND("Direction",Table18911[[#This Row],[Legal basis for the processing]]))</f>
        <v>1</v>
      </c>
      <c r="AO193" s="61" t="b">
        <f>ISERROR(FIND("Act",Table18911[[#This Row],[Legal basis for the processing]]))</f>
        <v>0</v>
      </c>
      <c r="AP193" s="61" t="b">
        <f>ISERROR(FIND("Article",Table18911[[#This Row],[Legal basis for the processing]]))</f>
        <v>0</v>
      </c>
      <c r="AQ193" s="59"/>
      <c r="AR193"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93"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93"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93"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93"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93"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93"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193"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93" s="61">
        <f>COUNTIF(Table18911[[#This Row],[Right to be informed]:[profiling]],"FALSE")</f>
        <v>3</v>
      </c>
      <c r="BA193"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93" s="59"/>
      <c r="BC193" s="59"/>
      <c r="BD193" s="61" t="str">
        <f>Table18911[[#This Row],[Information Asset Title]]</f>
        <v>Websense</v>
      </c>
      <c r="BE193" s="61" t="s">
        <v>988</v>
      </c>
      <c r="BF193"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193" s="59" t="str">
        <f>IF(Table18911[[#This Row],[Purpose for the processing]]="",Table18911[[#This Row],[Purpose for the processing3]],Table18911[[#This Row],[Purpose for the processing]])</f>
        <v>Usernames and IP address are collected to monitor potential breaches in network security and employee policy whilst accessing external websites.</v>
      </c>
      <c r="BH193" s="59" t="str">
        <f>IF(Table18911[[#This Row],[Legal basis for the processing]]="",Table18911[[#This Row],[Legal basis for the processing4]],Table18911[[#This Row],[Legal basis for the processing]])</f>
        <v>Health and Social Care Act (2012) – Schedule 18, part 10 (1)Processing is necessary for the performance of a task carried out in the public interest or in the exercise of official authority vested in the controller (GDPR Article 6(1)(e))</v>
      </c>
      <c r="BI193" s="61"/>
      <c r="BJ193" s="59">
        <f>IF(Table18911[[#This Row],[Categories of personal data being processed]]="",Table18911[[#This Row],[Categories of personal data being processed5]],Table18911[[#This Row],[Categories of personal data being processed]])</f>
        <v>0</v>
      </c>
      <c r="BK193" s="59"/>
      <c r="BL193"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193" s="59"/>
      <c r="BN193" s="59" t="str">
        <f>IF(Table18911[[#This Row],[Recipients or categories of recipients of the personal data.]]="",Table18911[[#This Row],[Recipients or categories of recipients of the personal data.6]],Table18911[[#This Row],[Recipients or categories of recipients of the personal data.]])</f>
        <v>N/A</v>
      </c>
      <c r="BO193"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90 Days</v>
      </c>
      <c r="BP193" s="64" t="b">
        <f>Table18911[[#This Row],[Right to be informed]]</f>
        <v>1</v>
      </c>
      <c r="BQ193" s="63" t="b">
        <f>Table18911[[#This Row],[Right of access]]</f>
        <v>1</v>
      </c>
      <c r="BR193" s="63" t="b">
        <f>Table18911[[#This Row],[Right to rectification]]</f>
        <v>1</v>
      </c>
      <c r="BS193" s="63" t="b">
        <f>Table18911[[#This Row],[Right to erasure]]</f>
        <v>0</v>
      </c>
      <c r="BT193" s="63" t="b">
        <f>Table18911[[#This Row],[Right to restrict processing]]</f>
        <v>1</v>
      </c>
      <c r="BU193" s="63" t="b">
        <f>Table18911[[#This Row],[Right to data portability]]</f>
        <v>0</v>
      </c>
      <c r="BV193" s="63" t="b">
        <f>Table18911[[#This Row],[Right to object]]</f>
        <v>1</v>
      </c>
      <c r="BW193" s="59" t="b">
        <f>Table18911[[#This Row],[profiling]]</f>
        <v>0</v>
      </c>
      <c r="BX193"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is given with initial employment and required for continued access to this corporate system. Consent is withdrawn at the end of employment. </v>
      </c>
      <c r="BY193" s="59">
        <f>IF(Table18911[[#This Row],[The source of the personal data.]]="",Table18911[[#This Row],[The source of the personal data.12]],Table18911[[#This Row],[The source of the personal data.]])</f>
        <v>0</v>
      </c>
      <c r="BZ193"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93" s="63"/>
      <c r="CB193" s="63"/>
      <c r="CC193" s="63"/>
      <c r="CD193" s="63"/>
      <c r="CE193" s="63"/>
      <c r="CF193" s="63"/>
      <c r="CG193" s="63"/>
      <c r="CH193" s="63"/>
      <c r="CI193" s="63"/>
      <c r="CJ193" s="63"/>
      <c r="CK193" s="63"/>
      <c r="CL193" s="63"/>
      <c r="CM193" s="63"/>
      <c r="CN193" s="63"/>
      <c r="CO193" s="63"/>
      <c r="CP193" s="63"/>
      <c r="CQ193" s="63"/>
      <c r="CR193" s="63"/>
      <c r="CS193" s="63"/>
      <c r="CT193" s="63"/>
      <c r="CU193" s="63"/>
      <c r="CV193" s="63"/>
      <c r="CW193" s="63"/>
      <c r="CX193" s="63"/>
      <c r="CZ193" s="26" t="s">
        <v>2009</v>
      </c>
      <c r="DB193" s="5" t="s">
        <v>987</v>
      </c>
    </row>
    <row r="194" spans="1:111" s="59" customFormat="1" ht="75.75" hidden="1" customHeight="1">
      <c r="A194" s="59" t="s">
        <v>2673</v>
      </c>
      <c r="B194" s="59" t="s">
        <v>110</v>
      </c>
      <c r="C194" s="59" t="s">
        <v>221</v>
      </c>
      <c r="D194" s="59" t="s">
        <v>984</v>
      </c>
      <c r="E194" s="59" t="s">
        <v>223</v>
      </c>
      <c r="G194" s="59" t="s">
        <v>254</v>
      </c>
      <c r="H194" s="59" t="s">
        <v>254</v>
      </c>
      <c r="I194" s="59" t="s">
        <v>985</v>
      </c>
      <c r="J194" s="59" t="s">
        <v>227</v>
      </c>
      <c r="K194" s="59" t="s">
        <v>986</v>
      </c>
      <c r="L194" s="59" t="s">
        <v>154</v>
      </c>
      <c r="N194" s="59" t="s">
        <v>229</v>
      </c>
      <c r="O194" s="59" t="s">
        <v>225</v>
      </c>
      <c r="P194" s="59" t="s">
        <v>111</v>
      </c>
      <c r="Q194" s="59" t="s">
        <v>225</v>
      </c>
      <c r="R194" s="59" t="s">
        <v>225</v>
      </c>
      <c r="AC194" s="59" t="s">
        <v>225</v>
      </c>
      <c r="AF194" s="59" t="str">
        <f>VLOOKUP(Table18911[[#This Row],[Information Asset Reference Number16]],livesite,1,FALSE)</f>
        <v>IAR0000568</v>
      </c>
      <c r="AG194" s="61" t="str">
        <f>MID(Table18911[[#This Row],[CLICK HERE TO GO TO FINAL CONTENT FOR CHECKING / EDITING]],14,FIND(".",Table18911[[#This Row],[CLICK HERE TO GO TO FINAL CONTENT FOR CHECKING / EDITING]])-14)</f>
        <v>ebsenseTransparency Checklist</v>
      </c>
      <c r="AH194" s="61" t="str">
        <f>LEFT(Table18911[[#This Row],[CLICK HERE TO GO TO FINAL CONTENT FOR CHECKING / EDITING]],10)</f>
        <v>IAR0000568</v>
      </c>
      <c r="AI194" s="61" t="str">
        <f>VLOOKUP(Table18911[[#This Row],[Information Asset Reference Number]],ia,1,FALSE)</f>
        <v>IAR0000568</v>
      </c>
      <c r="AJ194" s="61" t="e">
        <f>VLOOKUP(Table18911[[#This Row],[Information Asset Reference Number]],ia,7,FALSE)</f>
        <v>#REF!</v>
      </c>
      <c r="AK194" s="61" t="str">
        <f>VLOOKUP(Table18911[[#This Row],[Information Asset Reference Number]],ia,10,FALSE)</f>
        <v>Corporate ICT P0424/09</v>
      </c>
      <c r="AL194" s="61" t="str">
        <f>VLOOKUP(Table18911[[#This Row],[Information Asset Reference Number]],ia,11,FALSE)</f>
        <v>Paul Smith ( PASM2 )</v>
      </c>
      <c r="AN194" s="61" t="b">
        <f>ISERROR(FIND("Direction",Table18911[[#This Row],[Legal basis for the processing]]))</f>
        <v>1</v>
      </c>
      <c r="AO194" s="61" t="b">
        <f>ISERROR(FIND("Act",Table18911[[#This Row],[Legal basis for the processing]]))</f>
        <v>0</v>
      </c>
      <c r="AP194" s="61" t="b">
        <f>ISERROR(FIND("Article",Table18911[[#This Row],[Legal basis for the processing]]))</f>
        <v>0</v>
      </c>
      <c r="AR194"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94"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94"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194"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94"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94"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94"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194"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94" s="61">
        <f>COUNTIF(Table18911[[#This Row],[Right to be informed]:[profiling]],"FALSE")</f>
        <v>3</v>
      </c>
      <c r="BA194"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94" s="61" t="str">
        <f>Table18911[[#This Row],[Information Asset Title]]</f>
        <v>ebsenseTransparency Checklist</v>
      </c>
      <c r="BE194" s="61" t="s">
        <v>988</v>
      </c>
      <c r="BF194"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194" s="59" t="str">
        <f>IF(Table18911[[#This Row],[Purpose for the processing]]="",Table18911[[#This Row],[Purpose for the processing3]],Table18911[[#This Row],[Purpose for the processing]])</f>
        <v>Usernames and IP address are collected to monitor potential breaches in network security and employee policy whilst accessing external websites.</v>
      </c>
      <c r="BH194" s="59" t="str">
        <f>IF(Table18911[[#This Row],[Legal basis for the processing]]="",Table18911[[#This Row],[Legal basis for the processing4]],Table18911[[#This Row],[Legal basis for the processing]])</f>
        <v>Health and Social Care Act (2012) – Schedule 18, part 10 (1)Processing is necessary for the performance of a task carried out in the public interest or in the exercise of official authority vested in the controller (GDPR Article 6(1)(e))</v>
      </c>
      <c r="BI194" s="61"/>
      <c r="BJ194" s="59">
        <f>IF(Table18911[[#This Row],[Categories of personal data being processed]]="",Table18911[[#This Row],[Categories of personal data being processed5]],Table18911[[#This Row],[Categories of personal data being processed]])</f>
        <v>0</v>
      </c>
      <c r="BL194"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N194" s="59" t="str">
        <f>IF(Table18911[[#This Row],[Recipients or categories of recipients of the personal data.]]="",Table18911[[#This Row],[Recipients or categories of recipients of the personal data.6]],Table18911[[#This Row],[Recipients or categories of recipients of the personal data.]])</f>
        <v>N/A</v>
      </c>
      <c r="BO194"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90 Days</v>
      </c>
      <c r="BP194" s="64" t="b">
        <f>Table18911[[#This Row],[Right to be informed]]</f>
        <v>1</v>
      </c>
      <c r="BQ194" s="63" t="b">
        <f>Table18911[[#This Row],[Right of access]]</f>
        <v>1</v>
      </c>
      <c r="BR194" s="63" t="b">
        <f>Table18911[[#This Row],[Right to rectification]]</f>
        <v>1</v>
      </c>
      <c r="BS194" s="63" t="b">
        <f>Table18911[[#This Row],[Right to erasure]]</f>
        <v>0</v>
      </c>
      <c r="BT194" s="63" t="b">
        <f>Table18911[[#This Row],[Right to restrict processing]]</f>
        <v>1</v>
      </c>
      <c r="BU194" s="63" t="b">
        <f>Table18911[[#This Row],[Right to data portability]]</f>
        <v>0</v>
      </c>
      <c r="BV194" s="63" t="b">
        <f>Table18911[[#This Row],[Right to object]]</f>
        <v>1</v>
      </c>
      <c r="BW194" s="59" t="b">
        <f>Table18911[[#This Row],[profiling]]</f>
        <v>0</v>
      </c>
      <c r="BX194"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Consent is given with initial employment and required for continued access to this corporate system. Consent is withdrawn at the end of employment. </v>
      </c>
      <c r="BY194" s="59">
        <f>IF(Table18911[[#This Row],[The source of the personal data.]]="",Table18911[[#This Row],[The source of the personal data.12]],Table18911[[#This Row],[The source of the personal data.]])</f>
        <v>0</v>
      </c>
      <c r="BZ194"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194" s="63"/>
      <c r="CB194" s="63"/>
      <c r="CC194" s="63"/>
      <c r="CD194" s="63"/>
      <c r="CE194" s="63"/>
      <c r="CF194" s="63"/>
      <c r="CG194" s="63"/>
      <c r="CH194" s="63"/>
      <c r="CI194" s="63"/>
      <c r="CJ194" s="63"/>
      <c r="CK194" s="63"/>
      <c r="CL194" s="63"/>
      <c r="CM194" s="63"/>
      <c r="CN194" s="63"/>
      <c r="CO194" s="63"/>
      <c r="CP194" s="63"/>
      <c r="CQ194" s="63"/>
      <c r="CR194" s="63"/>
      <c r="CS194" s="63"/>
      <c r="CT194" s="63"/>
      <c r="CU194" s="63"/>
      <c r="CV194" s="63"/>
      <c r="CW194" s="63"/>
      <c r="CX194" s="63"/>
      <c r="CY194" s="5"/>
      <c r="CZ194" s="26" t="s">
        <v>2009</v>
      </c>
      <c r="DB194" s="59" t="s">
        <v>2674</v>
      </c>
    </row>
    <row r="195" spans="1:111" ht="79.5" hidden="1" customHeight="1">
      <c r="A195" s="59" t="s">
        <v>2675</v>
      </c>
      <c r="B195" s="59" t="s">
        <v>110</v>
      </c>
      <c r="C195" s="59" t="s">
        <v>993</v>
      </c>
      <c r="D195" s="59"/>
      <c r="E195" s="59"/>
      <c r="F195" s="59"/>
      <c r="G195" s="59"/>
      <c r="H195" s="59"/>
      <c r="I195" s="59"/>
      <c r="J195" s="59" t="s">
        <v>993</v>
      </c>
      <c r="K195" s="59"/>
      <c r="L195" s="59" t="s">
        <v>276</v>
      </c>
      <c r="M195" s="59"/>
      <c r="N195" s="59"/>
      <c r="O195" s="59" t="s">
        <v>754</v>
      </c>
      <c r="P195" s="59" t="s">
        <v>111</v>
      </c>
      <c r="Q195" s="59" t="s">
        <v>221</v>
      </c>
      <c r="R195" s="59" t="s">
        <v>994</v>
      </c>
      <c r="S195" s="59" t="s">
        <v>2676</v>
      </c>
      <c r="T195" s="59" t="s">
        <v>2677</v>
      </c>
      <c r="U195" s="59" t="s">
        <v>995</v>
      </c>
      <c r="V195" s="59" t="s">
        <v>996</v>
      </c>
      <c r="W195" s="59" t="s">
        <v>997</v>
      </c>
      <c r="X195" s="59" t="s">
        <v>998</v>
      </c>
      <c r="Y195" s="59" t="s">
        <v>999</v>
      </c>
      <c r="Z195" s="59"/>
      <c r="AA195" s="59" t="s">
        <v>2678</v>
      </c>
      <c r="AB195" s="59" t="s">
        <v>2679</v>
      </c>
      <c r="AC195" s="59"/>
      <c r="AD195" s="59"/>
      <c r="AE195" s="59"/>
      <c r="AF195" s="59" t="str">
        <f>VLOOKUP(Table18911[[#This Row],[Information Asset Reference Number16]],livesite,1,FALSE)</f>
        <v>IAR0000588</v>
      </c>
      <c r="AG195" s="61" t="str">
        <f>MID(Table18911[[#This Row],[CLICK HERE TO GO TO FINAL CONTENT FOR CHECKING / EDITING]],14,FIND(".",Table18911[[#This Row],[CLICK HERE TO GO TO FINAL CONTENT FOR CHECKING / EDITING]])-14)</f>
        <v>QAM - Quest Archive Manager v1</v>
      </c>
      <c r="AH195" s="61" t="str">
        <f>LEFT(Table18911[[#This Row],[CLICK HERE TO GO TO FINAL CONTENT FOR CHECKING / EDITING]],10)</f>
        <v>IAR0000588</v>
      </c>
      <c r="AI195" s="61" t="str">
        <f>VLOOKUP(Table18911[[#This Row],[Information Asset Reference Number]],ia,1,FALSE)</f>
        <v>IAR0000588</v>
      </c>
      <c r="AJ195" s="61" t="e">
        <f>VLOOKUP(Table18911[[#This Row],[Information Asset Reference Number]],ia,7,FALSE)</f>
        <v>#REF!</v>
      </c>
      <c r="AK195" s="61" t="str">
        <f>VLOOKUP(Table18911[[#This Row],[Information Asset Reference Number]],ia,10,FALSE)</f>
        <v>Corporate ICT P0424/09</v>
      </c>
      <c r="AL195" s="61" t="str">
        <f>VLOOKUP(Table18911[[#This Row],[Information Asset Reference Number]],ia,11,FALSE)</f>
        <v>Michael Flintoft ( MIFL )</v>
      </c>
      <c r="AM195" s="59"/>
      <c r="AN195" s="61" t="b">
        <f>ISERROR(FIND("Direction",Table18911[[#This Row],[Legal basis for the processing]]))</f>
        <v>1</v>
      </c>
      <c r="AO195" s="61" t="b">
        <f>ISERROR(FIND("Act",Table18911[[#This Row],[Legal basis for the processing]]))</f>
        <v>1</v>
      </c>
      <c r="AP195" s="61" t="b">
        <f>ISERROR(FIND("Article",Table18911[[#This Row],[Legal basis for the processing]]))</f>
        <v>1</v>
      </c>
      <c r="AQ195" s="59"/>
      <c r="AR195"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95"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95"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95"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95"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95"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95"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95"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95" s="61">
        <f>COUNTIF(Table18911[[#This Row],[Right to be informed]:[profiling]],"FALSE")</f>
        <v>8</v>
      </c>
      <c r="BA195"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95" s="59"/>
      <c r="BC195" s="59"/>
      <c r="BD195" s="61" t="str">
        <f>Table18911[[#This Row],[Information Asset Title]]</f>
        <v>QAM - Quest Archive Manager v1</v>
      </c>
      <c r="BE195" s="61" t="s">
        <v>1002</v>
      </c>
      <c r="BF195"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 </v>
      </c>
      <c r="BG195" s="59" t="str">
        <f>IF(Table18911[[#This Row],[Purpose for the processing]]="",Table18911[[#This Row],[Purpose for the processing3]],Table18911[[#This Row],[Purpose for the processing]])</f>
        <v>As part of the operational activity undertaken by QAM, internal NHS Digital corporate e-mails can be stored indefinitely. Data obtained: E-mails must be selected and placed into QAM manually by our staff members. Policies are in placed that must be agreed to stating clearly that PID is not the be stored within QAM.Excluding policies / awareness local ICT can not stop what data is placed into QAM.</v>
      </c>
      <c r="BH195" s="59" t="str">
        <f>IF(Table18911[[#This Row],[Legal basis for the processing]]="",Table18911[[#This Row],[Legal basis for the processing4]],Table18911[[#This Row],[Legal basis for the processing]])</f>
        <v>Health and Social Care Act (2012) – Schedule 18, part 10 (1) Processing is necessary for the performance of a task carried out in the public interest or in the exercise of official authority vested in the controller (GDPR Article 6(1)(e))</v>
      </c>
      <c r="BI195" s="61"/>
      <c r="BJ195" s="59" t="str">
        <f>IF(Table18911[[#This Row],[Categories of personal data being processed]]="",Table18911[[#This Row],[Categories of personal data being processed5]],Table18911[[#This Row],[Categories of personal data being processed]])</f>
        <v>Emails containing information of a confidential or personal nature to NHS Digital staff.  Data items included as as follows:  First Name Surname Email Address Work Phone Number (mobile and landline) Email send/receive date</v>
      </c>
      <c r="BK195" s="59"/>
      <c r="BL195"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Data is not transferred to third countries.</v>
      </c>
      <c r="BM195" s="59"/>
      <c r="BN195" s="59" t="str">
        <f>IF(Table18911[[#This Row],[Recipients or categories of recipients of the personal data.]]="",Table18911[[#This Row],[Recipients or categories of recipients of the personal data.6]],Table18911[[#This Row],[Recipients or categories of recipients of the personal data.]])</f>
        <v>N/A:  AirWatch data is not shared with any party outside NHS Digitial.</v>
      </c>
      <c r="BO195"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QAM data is stored indefinitely as per design / purpose. Retention policies can be enabled if required.  </v>
      </c>
      <c r="BP195" s="64" t="b">
        <f>Table18911[[#This Row],[Right to be informed]]</f>
        <v>0</v>
      </c>
      <c r="BQ195" s="63" t="b">
        <f>Table18911[[#This Row],[Right of access]]</f>
        <v>0</v>
      </c>
      <c r="BR195" s="63" t="b">
        <f>Table18911[[#This Row],[Right to rectification]]</f>
        <v>0</v>
      </c>
      <c r="BS195" s="63" t="b">
        <f>Table18911[[#This Row],[Right to erasure]]</f>
        <v>0</v>
      </c>
      <c r="BT195" s="63" t="b">
        <f>Table18911[[#This Row],[Right to restrict processing]]</f>
        <v>0</v>
      </c>
      <c r="BU195" s="63" t="b">
        <f>Table18911[[#This Row],[Right to data portability]]</f>
        <v>0</v>
      </c>
      <c r="BV195" s="63" t="b">
        <f>Table18911[[#This Row],[Right to object]]</f>
        <v>0</v>
      </c>
      <c r="BW195" s="59" t="b">
        <f>Table18911[[#This Row],[profiling]]</f>
        <v>0</v>
      </c>
      <c r="BX195"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Data is not moved into QAM automatically and requires a manual process to be performed by staff / end user of the system. </v>
      </c>
      <c r="BY195" s="59" t="str">
        <f>IF(Table18911[[#This Row],[The source of the personal data.]]="",Table18911[[#This Row],[The source of the personal data.12]],Table18911[[#This Row],[The source of the personal data.]])</f>
        <v>NHS Digital staff/teams and external parties involved in health an social care e.g. NHS Digital Programmes including Child Protection Information Service may exchange information about vulnerable patients using the NHSmail system and these may be archived in the QAM Email Archive.</v>
      </c>
      <c r="BZ195"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applied to the Contact information.</v>
      </c>
      <c r="CA195" s="63"/>
      <c r="CB195" s="63"/>
      <c r="CC195" s="63"/>
      <c r="CD195" s="63"/>
      <c r="CE195" s="63"/>
      <c r="CF195" s="63"/>
      <c r="CG195" s="63"/>
      <c r="CH195" s="63"/>
      <c r="CI195" s="63"/>
      <c r="CJ195" s="63"/>
      <c r="CK195" s="63"/>
      <c r="CL195" s="63"/>
      <c r="CM195" s="63"/>
      <c r="CN195" s="63"/>
      <c r="CO195" s="63"/>
      <c r="CP195" s="63"/>
      <c r="CQ195" s="63"/>
      <c r="CR195" s="63"/>
      <c r="CS195" s="63"/>
      <c r="CT195" s="63"/>
      <c r="CU195" s="63"/>
      <c r="CV195" s="63"/>
      <c r="CW195" s="63"/>
      <c r="CX195" s="63"/>
      <c r="CZ195" s="26" t="s">
        <v>2009</v>
      </c>
      <c r="DB195" s="5" t="s">
        <v>2680</v>
      </c>
      <c r="DG195" s="5" t="s">
        <v>2677</v>
      </c>
    </row>
    <row r="196" spans="1:111" ht="195" hidden="1">
      <c r="A196" s="59" t="s">
        <v>2681</v>
      </c>
      <c r="B196" s="59" t="s">
        <v>110</v>
      </c>
      <c r="C196" s="59" t="s">
        <v>993</v>
      </c>
      <c r="D196" s="59"/>
      <c r="E196" s="59"/>
      <c r="F196" s="59"/>
      <c r="G196" s="59"/>
      <c r="H196" s="59"/>
      <c r="I196" s="59"/>
      <c r="J196" s="59" t="s">
        <v>993</v>
      </c>
      <c r="K196" s="59"/>
      <c r="L196" s="59"/>
      <c r="M196" s="59"/>
      <c r="N196" s="59"/>
      <c r="O196" s="59" t="s">
        <v>754</v>
      </c>
      <c r="P196" s="59" t="s">
        <v>111</v>
      </c>
      <c r="Q196" s="59" t="s">
        <v>221</v>
      </c>
      <c r="R196" s="59" t="s">
        <v>1008</v>
      </c>
      <c r="S196" s="59"/>
      <c r="T196" s="59"/>
      <c r="U196" s="59" t="s">
        <v>995</v>
      </c>
      <c r="V196" s="59" t="s">
        <v>996</v>
      </c>
      <c r="W196" s="59" t="s">
        <v>1009</v>
      </c>
      <c r="X196" s="59" t="s">
        <v>1010</v>
      </c>
      <c r="Y196" s="59" t="s">
        <v>1011</v>
      </c>
      <c r="Z196" s="59"/>
      <c r="AA196" s="59"/>
      <c r="AB196" s="59" t="s">
        <v>1012</v>
      </c>
      <c r="AC196" s="59"/>
      <c r="AD196" s="59"/>
      <c r="AE196" s="59"/>
      <c r="AF196" s="59" t="str">
        <f>VLOOKUP(Table18911[[#This Row],[Information Asset Reference Number16]],livesite,1,FALSE)</f>
        <v>IAR0000592</v>
      </c>
      <c r="AG196" s="61" t="str">
        <f>MID(Table18911[[#This Row],[CLICK HERE TO GO TO FINAL CONTENT FOR CHECKING / EDITING]],14,FIND(".",Table18911[[#This Row],[CLICK HERE TO GO TO FINAL CONTENT FOR CHECKING / EDITING]])-14)</f>
        <v>VMware AirWatch v1</v>
      </c>
      <c r="AH196" s="61" t="str">
        <f>LEFT(Table18911[[#This Row],[CLICK HERE TO GO TO FINAL CONTENT FOR CHECKING / EDITING]],10)</f>
        <v>IAR0000592</v>
      </c>
      <c r="AI196" s="61" t="str">
        <f>VLOOKUP(Table18911[[#This Row],[Information Asset Reference Number]],ia,1,FALSE)</f>
        <v>IAR0000592</v>
      </c>
      <c r="AJ196" s="61" t="e">
        <f>VLOOKUP(Table18911[[#This Row],[Information Asset Reference Number]],ia,7,FALSE)</f>
        <v>#REF!</v>
      </c>
      <c r="AK196" s="61" t="str">
        <f>VLOOKUP(Table18911[[#This Row],[Information Asset Reference Number]],ia,10,FALSE)</f>
        <v>Corporate ICT P0424/09</v>
      </c>
      <c r="AL196" s="61" t="str">
        <f>VLOOKUP(Table18911[[#This Row],[Information Asset Reference Number]],ia,11,FALSE)</f>
        <v>Michael Flintoft ( MIFL )</v>
      </c>
      <c r="AM196" s="59"/>
      <c r="AN196" s="61" t="b">
        <f>ISERROR(FIND("Direction",Table18911[[#This Row],[Legal basis for the processing]]))</f>
        <v>1</v>
      </c>
      <c r="AO196" s="61" t="b">
        <f>ISERROR(FIND("Act",Table18911[[#This Row],[Legal basis for the processing]]))</f>
        <v>1</v>
      </c>
      <c r="AP196" s="61" t="b">
        <f>ISERROR(FIND("Article",Table18911[[#This Row],[Legal basis for the processing]]))</f>
        <v>1</v>
      </c>
      <c r="AQ196" s="59"/>
      <c r="AR196"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96"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96"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96"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96"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96"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96"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96"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96" s="61">
        <f>COUNTIF(Table18911[[#This Row],[Right to be informed]:[profiling]],"FALSE")</f>
        <v>8</v>
      </c>
      <c r="BA196"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96" s="59"/>
      <c r="BC196" s="59"/>
      <c r="BD196" s="61" t="str">
        <f>Table18911[[#This Row],[Information Asset Title]]</f>
        <v>VMware AirWatch v1</v>
      </c>
      <c r="BE196" s="61" t="s">
        <v>1014</v>
      </c>
      <c r="BF196"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 </v>
      </c>
      <c r="BG196" s="59" t="str">
        <f>IF(Table18911[[#This Row],[Purpose for the processing]]="",Table18911[[#This Row],[Purpose for the processing3]],Table18911[[#This Row],[Purpose for the processing]])</f>
        <v xml:space="preserve">As part of the operational activity undertaken by AirWatch, corporate staff member data is collected and stored for 30 days.  Data obtained: Username, Device Name, Device IMEI, Mobile Phone Number to identitfy device. Location Data in the event that the mobile device is lost / stolen. </v>
      </c>
      <c r="BH196" s="59">
        <f>IF(Table18911[[#This Row],[Legal basis for the processing]]="",Table18911[[#This Row],[Legal basis for the processing4]],Table18911[[#This Row],[Legal basis for the processing]])</f>
        <v>0</v>
      </c>
      <c r="BI196" s="61"/>
      <c r="BJ196" s="59">
        <f>IF(Table18911[[#This Row],[Categories of personal data being processed]]="",Table18911[[#This Row],[Categories of personal data being processed5]],Table18911[[#This Row],[Categories of personal data being processed]])</f>
        <v>0</v>
      </c>
      <c r="BK196" s="59"/>
      <c r="BL196"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Data is not transferred to third countries.</v>
      </c>
      <c r="BM196" s="59"/>
      <c r="BN196" s="59" t="str">
        <f>IF(Table18911[[#This Row],[Recipients or categories of recipients of the personal data.]]="",Table18911[[#This Row],[Recipients or categories of recipients of the personal data.6]],Table18911[[#This Row],[Recipients or categories of recipients of the personal data.]])</f>
        <v>N/A:  AirWatch data is not shared with any party outside NHS Digitial.</v>
      </c>
      <c r="BO196"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AirWatch data is stored for 30 days as per default. </v>
      </c>
      <c r="BP196" s="64" t="b">
        <f>Table18911[[#This Row],[Right to be informed]]</f>
        <v>0</v>
      </c>
      <c r="BQ196" s="63" t="b">
        <f>Table18911[[#This Row],[Right of access]]</f>
        <v>0</v>
      </c>
      <c r="BR196" s="63" t="b">
        <f>Table18911[[#This Row],[Right to rectification]]</f>
        <v>0</v>
      </c>
      <c r="BS196" s="63" t="b">
        <f>Table18911[[#This Row],[Right to erasure]]</f>
        <v>0</v>
      </c>
      <c r="BT196" s="63" t="b">
        <f>Table18911[[#This Row],[Right to restrict processing]]</f>
        <v>0</v>
      </c>
      <c r="BU196" s="63" t="b">
        <f>Table18911[[#This Row],[Right to data portability]]</f>
        <v>0</v>
      </c>
      <c r="BV196" s="63" t="b">
        <f>Table18911[[#This Row],[Right to object]]</f>
        <v>0</v>
      </c>
      <c r="BW196" s="59" t="b">
        <f>Table18911[[#This Row],[profiling]]</f>
        <v>0</v>
      </c>
      <c r="BX196"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We provide an alternative in which staff members may use their personal mobile device and a set ammount is reimbursed.</v>
      </c>
      <c r="BY196" s="59">
        <f>IF(Table18911[[#This Row],[The source of the personal data.]]="",Table18911[[#This Row],[The source of the personal data.12]],Table18911[[#This Row],[The source of the personal data.]])</f>
        <v>0</v>
      </c>
      <c r="BZ196"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no automated decision making is applied to the Contact information.</v>
      </c>
      <c r="CA196" s="63"/>
      <c r="CB196" s="63"/>
      <c r="CC196" s="63"/>
      <c r="CD196" s="63"/>
      <c r="CE196" s="63"/>
      <c r="CF196" s="63"/>
      <c r="CG196" s="63"/>
      <c r="CH196" s="63"/>
      <c r="CI196" s="63"/>
      <c r="CJ196" s="63"/>
      <c r="CK196" s="63"/>
      <c r="CL196" s="63"/>
      <c r="CM196" s="63"/>
      <c r="CN196" s="63"/>
      <c r="CO196" s="63"/>
      <c r="CP196" s="63"/>
      <c r="CQ196" s="63"/>
      <c r="CR196" s="63"/>
      <c r="CS196" s="63"/>
      <c r="CT196" s="63"/>
      <c r="CU196" s="63"/>
      <c r="CV196" s="63"/>
      <c r="CW196" s="63"/>
      <c r="CX196" s="63"/>
      <c r="CZ196" s="26" t="s">
        <v>2009</v>
      </c>
      <c r="DB196" s="5" t="s">
        <v>2682</v>
      </c>
    </row>
    <row r="197" spans="1:111" ht="409.6" hidden="1">
      <c r="A197" s="59" t="s">
        <v>1020</v>
      </c>
      <c r="B197" s="59"/>
      <c r="C197" s="59"/>
      <c r="D197" s="59"/>
      <c r="E197" s="59"/>
      <c r="F197" s="59"/>
      <c r="G197" s="59"/>
      <c r="H197" s="59"/>
      <c r="I197" s="59"/>
      <c r="J197" s="59"/>
      <c r="K197" s="59"/>
      <c r="L197" s="59"/>
      <c r="M197" s="59"/>
      <c r="N197" s="59"/>
      <c r="O197" s="59" t="s">
        <v>2349</v>
      </c>
      <c r="P197" s="59" t="s">
        <v>1021</v>
      </c>
      <c r="Q197" s="59" t="s">
        <v>1022</v>
      </c>
      <c r="R197" s="59" t="s">
        <v>1023</v>
      </c>
      <c r="S197" s="59" t="s">
        <v>1024</v>
      </c>
      <c r="T197" s="59" t="s">
        <v>1025</v>
      </c>
      <c r="U197" s="59" t="s">
        <v>150</v>
      </c>
      <c r="V197" s="59" t="s">
        <v>1026</v>
      </c>
      <c r="W197" s="59" t="s">
        <v>175</v>
      </c>
      <c r="X197" s="59" t="s">
        <v>1027</v>
      </c>
      <c r="Y197" s="59" t="s">
        <v>154</v>
      </c>
      <c r="Z197" s="59" t="s">
        <v>155</v>
      </c>
      <c r="AA197" s="59"/>
      <c r="AB197" s="59" t="s">
        <v>150</v>
      </c>
      <c r="AC197" s="59" t="s">
        <v>2350</v>
      </c>
      <c r="AD197" s="59"/>
      <c r="AE197" s="59"/>
      <c r="AF197" s="59" t="str">
        <f>VLOOKUP(Table18911[[#This Row],[Information Asset Reference Number16]],livesite,1,FALSE)</f>
        <v>IAR0000603</v>
      </c>
      <c r="AG197" s="61" t="str">
        <f>MID(Table18911[[#This Row],[CLICK HERE TO GO TO FINAL CONTENT FOR CHECKING / EDITING]],14,FIND(".",Table18911[[#This Row],[CLICK HERE TO GO TO FINAL CONTENT FOR CHECKING / EDITING]])-14)</f>
        <v>GP Appointments Data in support of Winter Pressures - Transparancy Checklist</v>
      </c>
      <c r="AH197" s="61" t="str">
        <f>LEFT(Table18911[[#This Row],[CLICK HERE TO GO TO FINAL CONTENT FOR CHECKING / EDITING]],10)</f>
        <v>IAR0000603</v>
      </c>
      <c r="AI197" s="61" t="str">
        <f>VLOOKUP(Table18911[[#This Row],[Information Asset Reference Number]],ia,1,FALSE)</f>
        <v>IAR0000603</v>
      </c>
      <c r="AJ197" s="61">
        <f>VLOOKUP(Table18911[[#This Row],[Information Asset Reference Number]],ia,7,FALSE)</f>
        <v>43010</v>
      </c>
      <c r="AK197" s="61" t="str">
        <f>VLOOKUP(Table18911[[#This Row],[Information Asset Reference Number]],ia,10,FALSE)</f>
        <v>Primary Care Domain Service P0349/01</v>
      </c>
      <c r="AL197" s="61" t="str">
        <f>VLOOKUP(Table18911[[#This Row],[Information Asset Reference Number]],ia,11,FALSE)</f>
        <v>Dave Roberts ( DARO1 )</v>
      </c>
      <c r="AM197" s="59"/>
      <c r="AN197" s="61" t="b">
        <f>ISERROR(FIND("Direction",Table18911[[#This Row],[Legal basis for the processing]]))</f>
        <v>1</v>
      </c>
      <c r="AO197" s="61" t="b">
        <f>ISERROR(FIND("Act",Table18911[[#This Row],[Legal basis for the processing]]))</f>
        <v>1</v>
      </c>
      <c r="AP197" s="61" t="b">
        <f>ISERROR(FIND("Article",Table18911[[#This Row],[Legal basis for the processing]]))</f>
        <v>1</v>
      </c>
      <c r="AQ197" s="59"/>
      <c r="AR197"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97"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97"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97"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97"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97"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97"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97"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97" s="61">
        <f>COUNTIF(Table18911[[#This Row],[Right to be informed]:[profiling]],"FALSE")</f>
        <v>8</v>
      </c>
      <c r="BA197"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197" s="59"/>
      <c r="BC197" s="59"/>
      <c r="BD197" s="61" t="str">
        <f>Table18911[[#This Row],[Information Asset Title]]</f>
        <v>GP Appointments Data in support of Winter Pressures - Transparancy Checklist</v>
      </c>
      <c r="BE197" s="61" t="s">
        <v>1029</v>
      </c>
      <c r="BF197"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England requires NHS Digital to collect appointment and utilisation data from all general practices in England.  This is primarily to provide a forward look at planned appointments capacity, but also to look at what happened with those appointment slots.Each week, data will be collected to show a forward look of planned appointments capacity over the next three months. Therefore each week, there will be one additional week of new data looking forward and the remainder will just be a delta of previous returns.A backward look will also be collected to show what happened to those planned appointments going back to the start of the collection.</v>
      </c>
      <c r="BG197" s="59" t="str">
        <f>IF(Table18911[[#This Row],[Purpose for the processing]]="",Table18911[[#This Row],[Purpose for the processing3]],Table18911[[#This Row],[Purpose for the processing]])</f>
        <v>The direction issued from NHSE, to NHS Digital under section 254 of the Health and Social Care Act (HSCA) 2012 will provide the legal basis to collect the appointment information.</v>
      </c>
      <c r="BH197" s="59" t="str">
        <f>IF(Table18911[[#This Row],[Legal basis for the processing]]="",Table18911[[#This Row],[Legal basis for the processing4]],Table18911[[#This Row],[Legal basis for the processing]])</f>
        <v>No personal data are being collected.However, the data item ‘appointment type’ is a free text, user definable field in some systems which can be populated by the GP. There is a risk that this field will be populated with patient identiable data.In the event that this happens, NHS Digital is required to remove and delete that identifiable data as soon as possible and prior to any analysis being undertaken. If identifiable data is inadvertently received within the ‘appointment type’ data field (or otherwise), NHS Digital will take all reasonable actions to ensure this is removed.</v>
      </c>
      <c r="BI197" s="61"/>
      <c r="BJ197" s="59" t="str">
        <f>IF(Table18911[[#This Row],[Categories of personal data being processed]]="",Table18911[[#This Row],[Categories of personal data being processed5]],Table18911[[#This Row],[Categories of personal data being processed]])</f>
        <v>NHS Digital are the only potential recipients of personal data.</v>
      </c>
      <c r="BK197" s="59"/>
      <c r="BL197"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NHS Digital is required to remove and delete that identifiable data as soon as possible and prior to any analysis being undertaken. If identifiable data is inadvertently received within the ‘appointment type’ data field (or otherwise), NHS Digital will take all reasonable actions to ensure this is removed.</v>
      </c>
      <c r="BM197" s="59"/>
      <c r="BN197" s="59" t="str">
        <f>IF(Table18911[[#This Row],[Recipients or categories of recipients of the personal data.]]="",Table18911[[#This Row],[Recipients or categories of recipients of the personal data.6]],Table18911[[#This Row],[Recipients or categories of recipients of the personal data.]])</f>
        <v>Not applicable.</v>
      </c>
      <c r="BO197"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For Directed collections, NHS Digital have a legal obligation to process the data and therefore individuals can exercise the following rights:Right to be informedRight of accessRight to rectificationRight to restrict processing – where an individual contests the accuracy of the personal data, processing should be restricted until accuracy has been verifiedMore detail on each right can be found on the ICO’s website: https://ico.org.uk/for-organisations/guide-to-the-general-data-protection-regulation-gdpr/individual-rights/ </v>
      </c>
      <c r="BP197" s="64" t="b">
        <f>Table18911[[#This Row],[Right to be informed]]</f>
        <v>0</v>
      </c>
      <c r="BQ197" s="63" t="b">
        <f>Table18911[[#This Row],[Right of access]]</f>
        <v>0</v>
      </c>
      <c r="BR197" s="63" t="b">
        <f>Table18911[[#This Row],[Right to rectification]]</f>
        <v>0</v>
      </c>
      <c r="BS197" s="63" t="b">
        <f>Table18911[[#This Row],[Right to erasure]]</f>
        <v>0</v>
      </c>
      <c r="BT197" s="63" t="b">
        <f>Table18911[[#This Row],[Right to restrict processing]]</f>
        <v>0</v>
      </c>
      <c r="BU197" s="63" t="b">
        <f>Table18911[[#This Row],[Right to data portability]]</f>
        <v>0</v>
      </c>
      <c r="BV197" s="63" t="b">
        <f>Table18911[[#This Row],[Right to object]]</f>
        <v>0</v>
      </c>
      <c r="BW197" s="59" t="b">
        <f>Table18911[[#This Row],[profiling]]</f>
        <v>0</v>
      </c>
      <c r="BX197"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If you wish to lodge a complaint with the supervisory authority about how we have managed your data then the relevant body to contact is the Information Commissioner’s Office, Wycliffe House Water Lane, Wilmslow SK9 5AF www.ico.gov.uk </v>
      </c>
      <c r="BY197" s="59">
        <f>IF(Table18911[[#This Row],[The source of the personal data.]]="",Table18911[[#This Row],[The source of the personal data.12]],Table18911[[#This Row],[The source of the personal data.]])</f>
        <v>0</v>
      </c>
      <c r="BZ197"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At the time data are obtained</v>
      </c>
      <c r="CA197" s="63"/>
      <c r="CB197" s="63"/>
      <c r="CC197" s="63"/>
      <c r="CD197" s="63"/>
      <c r="CE197" s="63"/>
      <c r="CF197" s="63"/>
      <c r="CG197" s="63"/>
      <c r="CH197" s="63"/>
      <c r="CI197" s="63"/>
      <c r="CJ197" s="63"/>
      <c r="CK197" s="63"/>
      <c r="CL197" s="63"/>
      <c r="CM197" s="63"/>
      <c r="CN197" s="63"/>
      <c r="CO197" s="63"/>
      <c r="CP197" s="63"/>
      <c r="CQ197" s="63"/>
      <c r="CR197" s="63"/>
      <c r="CS197" s="63"/>
      <c r="CT197" s="63"/>
      <c r="CU197" s="63"/>
      <c r="CV197" s="63"/>
      <c r="CW197" s="63"/>
      <c r="CX197" s="63"/>
      <c r="CZ197" s="26" t="s">
        <v>2009</v>
      </c>
      <c r="DB197" s="5" t="s">
        <v>1028</v>
      </c>
      <c r="DG197" s="5" t="s">
        <v>1025</v>
      </c>
    </row>
    <row r="198" spans="1:111" s="59" customFormat="1" ht="240" hidden="1">
      <c r="A198" s="59" t="s">
        <v>2683</v>
      </c>
      <c r="B198" s="59" t="s">
        <v>110</v>
      </c>
      <c r="C198" s="59" t="s">
        <v>1036</v>
      </c>
      <c r="D198" s="59" t="s">
        <v>1037</v>
      </c>
      <c r="E198" s="59" t="s">
        <v>223</v>
      </c>
      <c r="G198" s="59" t="s">
        <v>1038</v>
      </c>
      <c r="H198" s="59" t="s">
        <v>1039</v>
      </c>
      <c r="I198" s="59" t="s">
        <v>1040</v>
      </c>
      <c r="J198" s="59" t="s">
        <v>1041</v>
      </c>
      <c r="K198" s="59" t="s">
        <v>254</v>
      </c>
      <c r="L198" s="59" t="s">
        <v>1042</v>
      </c>
      <c r="N198" s="59" t="s">
        <v>1043</v>
      </c>
      <c r="O198" s="59" t="s">
        <v>1044</v>
      </c>
      <c r="P198" s="59" t="s">
        <v>111</v>
      </c>
      <c r="AF198" s="26" t="str">
        <f>VLOOKUP(Table18911[[#This Row],[Information Asset Reference Number16]],livesite,1,FALSE)</f>
        <v>IAR0000606</v>
      </c>
      <c r="AG198" s="61" t="str">
        <f>MID(Table18911[[#This Row],[CLICK HERE TO GO TO FINAL CONTENT FOR CHECKING / EDITING]],14,FIND(".",Table18911[[#This Row],[CLICK HERE TO GO TO FINAL CONTENT FOR CHECKING / EDITING]])-14)</f>
        <v>A2SI Profile Updater</v>
      </c>
      <c r="AH198" s="61" t="str">
        <f>LEFT(Table18911[[#This Row],[CLICK HERE TO GO TO FINAL CONTENT FOR CHECKING / EDITING]],10)</f>
        <v>IAR0000606</v>
      </c>
      <c r="AI198" s="61" t="str">
        <f>VLOOKUP(Table18911[[#This Row],[Information Asset Reference Number]],ia,1,FALSE)</f>
        <v>IAR0000606</v>
      </c>
      <c r="AJ198" s="61">
        <f>VLOOKUP(Table18911[[#This Row],[Information Asset Reference Number]],ia,7,FALSE)</f>
        <v>43202</v>
      </c>
      <c r="AK198" s="61" t="str">
        <f>VLOOKUP(Table18911[[#This Row],[Information Asset Reference Number]],ia,10,FALSE)</f>
        <v>Access To Service Information activities P0516/01</v>
      </c>
      <c r="AL198" s="61" t="str">
        <f>VLOOKUP(Table18911[[#This Row],[Information Asset Reference Number]],ia,11,FALSE)</f>
        <v>James Spirit ( JASP1 )</v>
      </c>
      <c r="AN198" s="61" t="b">
        <f>ISERROR(FIND("Direction",Table18911[[#This Row],[Legal basis for the processing]]))</f>
        <v>1</v>
      </c>
      <c r="AO198" s="61" t="b">
        <f>ISERROR(FIND("Act",Table18911[[#This Row],[Legal basis for the processing]]))</f>
        <v>0</v>
      </c>
      <c r="AP198" s="61" t="b">
        <f>ISERROR(FIND("Article",Table18911[[#This Row],[Legal basis for the processing]]))</f>
        <v>0</v>
      </c>
      <c r="AR198"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198"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198"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98"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98"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198"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98"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198"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98" s="61">
        <f>COUNTIF(Table18911[[#This Row],[Right to be informed]:[profiling]],"FALSE")</f>
        <v>4</v>
      </c>
      <c r="BA198"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98" s="61" t="str">
        <f>Table18911[[#This Row],[Information Asset Title]]</f>
        <v>A2SI Profile Updater</v>
      </c>
      <c r="BE198" s="61" t="s">
        <v>1046</v>
      </c>
      <c r="BF198"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Digital1 Trevelyan SquareBoar LaneLeedsLS1 6AEData Protection Officer: Catherine Nicholson</v>
      </c>
      <c r="BG198" s="59" t="str">
        <f>IF(Table18911[[#This Row],[Purpose for the processing]]="",Table18911[[#This Row],[Purpose for the processing3]],Table18911[[#This Row],[Purpose for the processing]])</f>
        <v>Profile updater holds contact details – name, tel number and alternative email address for the person completing a review of service information which includes demographics, opening and closing times.  This is currenly only used by pharmacies who update their DoS information as part of NHS Englands Quarterly Payment scheme</v>
      </c>
      <c r="BH198" s="59" t="str">
        <f>IF(Table18911[[#This Row],[Legal basis for the processing]]="",Table18911[[#This Row],[Legal basis for the processing4]],Table18911[[#This Row],[Legal basis for the processing]])</f>
        <v>Health and Social Care Act (2012) – Schedule 18, part 10 (1)Processing is necessary for the performance of a task carried out in the public interest or in the exercise of official authority vested in the controller (GDPR Article 6(1)(e))</v>
      </c>
      <c r="BI198" s="61"/>
      <c r="BJ198" s="59">
        <f>IF(Table18911[[#This Row],[Categories of personal data being processed]]="",Table18911[[#This Row],[Categories of personal data being processed5]],Table18911[[#This Row],[Categories of personal data being processed]])</f>
        <v>0</v>
      </c>
      <c r="BL198"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 Profile Updater data is not transferred to third countries.</v>
      </c>
      <c r="BN198" s="59" t="str">
        <f>IF(Table18911[[#This Row],[Recipients or categories of recipients of the personal data.]]="",Table18911[[#This Row],[Recipients or categories of recipients of the personal data.6]],Table18911[[#This Row],[Recipients or categories of recipients of the personal data.]])</f>
        <v>NHS England Contract Teams, DoS Leads</v>
      </c>
      <c r="BO198"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The period for which the personal data is stored is a maximum of 8 years.</v>
      </c>
      <c r="BP198" s="64" t="b">
        <f>Table18911[[#This Row],[Right to be informed]]</f>
        <v>1</v>
      </c>
      <c r="BQ198" s="63" t="b">
        <f>Table18911[[#This Row],[Right of access]]</f>
        <v>1</v>
      </c>
      <c r="BR198" s="63" t="b">
        <f>Table18911[[#This Row],[Right to rectification]]</f>
        <v>0</v>
      </c>
      <c r="BS198" s="63" t="b">
        <f>Table18911[[#This Row],[Right to erasure]]</f>
        <v>0</v>
      </c>
      <c r="BT198" s="63" t="b">
        <f>Table18911[[#This Row],[Right to restrict processing]]</f>
        <v>1</v>
      </c>
      <c r="BU198" s="63" t="b">
        <f>Table18911[[#This Row],[Right to data portability]]</f>
        <v>0</v>
      </c>
      <c r="BV198" s="63" t="b">
        <f>Table18911[[#This Row],[Right to object]]</f>
        <v>1</v>
      </c>
      <c r="BW198" s="59" t="b">
        <f>Table18911[[#This Row],[profiling]]</f>
        <v>0</v>
      </c>
      <c r="BX198"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198" s="59">
        <f>IF(Table18911[[#This Row],[The source of the personal data.]]="",Table18911[[#This Row],[The source of the personal data.12]],Table18911[[#This Row],[The source of the personal data.]])</f>
        <v>0</v>
      </c>
      <c r="BZ198"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 there is no automated devision making in Profile Updater</v>
      </c>
      <c r="CA198" s="63"/>
      <c r="CB198" s="63"/>
      <c r="CC198" s="63"/>
      <c r="CD198" s="63"/>
      <c r="CE198" s="63"/>
      <c r="CF198" s="63"/>
      <c r="CG198" s="63"/>
      <c r="CH198" s="63"/>
      <c r="CI198" s="63"/>
      <c r="CJ198" s="63"/>
      <c r="CK198" s="63"/>
      <c r="CL198" s="63"/>
      <c r="CM198" s="63"/>
      <c r="CN198" s="63"/>
      <c r="CO198" s="63"/>
      <c r="CP198" s="63"/>
      <c r="CQ198" s="63"/>
      <c r="CR198" s="63"/>
      <c r="CS198" s="63"/>
      <c r="CT198" s="63"/>
      <c r="CU198" s="63"/>
      <c r="CV198" s="63"/>
      <c r="CW198" s="63"/>
      <c r="CX198" s="63"/>
      <c r="CY198" s="5"/>
      <c r="CZ198" s="26" t="s">
        <v>2009</v>
      </c>
      <c r="DB198" s="59" t="s">
        <v>2684</v>
      </c>
    </row>
    <row r="199" spans="1:111" s="59" customFormat="1" ht="409.6" hidden="1">
      <c r="A199" s="59" t="s">
        <v>2685</v>
      </c>
      <c r="B199" s="59" t="s">
        <v>110</v>
      </c>
      <c r="C199" s="59" t="s">
        <v>1054</v>
      </c>
      <c r="D199" s="59" t="s">
        <v>1055</v>
      </c>
      <c r="E199" s="59" t="s">
        <v>1056</v>
      </c>
      <c r="G199" s="59" t="s">
        <v>1057</v>
      </c>
      <c r="H199" s="59" t="s">
        <v>143</v>
      </c>
      <c r="I199" s="59" t="s">
        <v>1058</v>
      </c>
      <c r="J199" s="59" t="s">
        <v>1059</v>
      </c>
      <c r="K199" s="59" t="s">
        <v>1060</v>
      </c>
      <c r="L199" s="59" t="s">
        <v>276</v>
      </c>
      <c r="M199" s="59" t="s">
        <v>254</v>
      </c>
      <c r="N199" s="59" t="s">
        <v>1061</v>
      </c>
      <c r="O199" s="59" t="s">
        <v>143</v>
      </c>
      <c r="P199" s="59" t="s">
        <v>111</v>
      </c>
      <c r="AF199" s="59" t="str">
        <f>VLOOKUP(Table18911[[#This Row],[Information Asset Reference Number16]],livesite,1,FALSE)</f>
        <v>IAR0000609</v>
      </c>
      <c r="AG199" s="61" t="str">
        <f>MID(Table18911[[#This Row],[CLICK HERE TO GO TO FINAL CONTENT FOR CHECKING / EDITING]],14,FIND(".",Table18911[[#This Row],[CLICK HERE TO GO TO FINAL CONTENT FOR CHECKING / EDITING]])-14)</f>
        <v xml:space="preserve">-NHS Digital - CIS </v>
      </c>
      <c r="AH199" s="61" t="str">
        <f>LEFT(Table18911[[#This Row],[CLICK HERE TO GO TO FINAL CONTENT FOR CHECKING / EDITING]],10)</f>
        <v>IAR0000609</v>
      </c>
      <c r="AI199" s="61" t="str">
        <f>VLOOKUP(Table18911[[#This Row],[Information Asset Reference Number]],ia,1,FALSE)</f>
        <v>IAR0000609</v>
      </c>
      <c r="AJ199" s="61">
        <f>VLOOKUP(Table18911[[#This Row],[Information Asset Reference Number]],ia,7,FALSE)</f>
        <v>42050</v>
      </c>
      <c r="AK199" s="61" t="str">
        <f>VLOOKUP(Table18911[[#This Row],[Information Asset Reference Number]],ia,10,FALSE)</f>
        <v>Spine - DDC P0050/12</v>
      </c>
      <c r="AL199" s="61" t="str">
        <f>VLOOKUP(Table18911[[#This Row],[Information Asset Reference Number]],ia,11,FALSE)</f>
        <v>Mike Partridge ( MIPA )</v>
      </c>
      <c r="AN199" s="61" t="b">
        <f>ISERROR(FIND("Direction",Table18911[[#This Row],[Legal basis for the processing]]))</f>
        <v>0</v>
      </c>
      <c r="AO199" s="61" t="b">
        <f>ISERROR(FIND("Act",Table18911[[#This Row],[Legal basis for the processing]]))</f>
        <v>0</v>
      </c>
      <c r="AP199" s="61" t="b">
        <f>ISERROR(FIND("Article",Table18911[[#This Row],[Legal basis for the processing]]))</f>
        <v>1</v>
      </c>
      <c r="AR199"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199"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199"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199"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199"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199"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199"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199"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199" s="61">
        <f>COUNTIF(Table18911[[#This Row],[Right to be informed]:[profiling]],"FALSE")</f>
        <v>8</v>
      </c>
      <c r="BA199"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199" s="61" t="str">
        <f>Table18911[[#This Row],[Information Asset Title]]</f>
        <v xml:space="preserve">-NHS Digital - CIS </v>
      </c>
      <c r="BE199" s="61" t="s">
        <v>1063</v>
      </c>
      <c r="BF199"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Digital1 Trevelyan Square, Boar Lane, Leeds LS1 6AE DPO: Catherine Nicholson</v>
      </c>
      <c r="BG199" s="59" t="str">
        <f>IF(Table18911[[#This Row],[Purpose for the processing]]="",Table18911[[#This Row],[Purpose for the processing3]],Table18911[[#This Row],[Purpose for the processing]])</f>
        <v xml:space="preserve">purpose of managing the applicant’s use of any NHS Care Records Service applications or applications that utilise NHS Care Records Service authentication.Defined in existing Smartcard Terms &amp; Conditions.There is a plan to update the legal basis stated in Terms &amp; Conditions to incorporate the following: i. reference to GDPR 2018, ii. the user’s rights, iii. highlight the Registration Authority is obliged to collect the personal data needed to complete a smartcard registration and access assignment, iv. state the personal data collected includes a Photo image of the applicant, v. a  user profile can be marked closed, but can’t be erased.  Before this planned update can be finalised there will need to be a legal review of the text in the same way there was for the existing Smartcard Terms &amp; Conditions.  </v>
      </c>
      <c r="BH199" s="59" t="str">
        <f>IF(Table18911[[#This Row],[Legal basis for the processing]]="",Table18911[[#This Row],[Legal basis for the processing4]],Table18911[[#This Row],[Legal basis for the processing]])</f>
        <v>Spine 2 Directions ie “Health and Social Care Information Centre (Spine Services) (No. 2) Directions 2014” specifically “J The Care Identity Service (CIS)” and “K Supporting Services”.  See link.Relevant sections of Health &amp; Social Care Act are 254 and 274.  Relevant section of GDPR articles is 6(1c) ie compliance with legal obligation, article 9 i.e. biometric data including Photo’s.The personal data in relation to the applicant will be processed by local Registration Authority/Authorities and may be shared with other Registration Authorities for the purpose of processing this application, in accordance with the requirements of GDPR 2018/Data Protection Act 2018 as amended and supplemented from time to time.</v>
      </c>
      <c r="BI199" s="61"/>
      <c r="BJ199" s="59">
        <f>IF(Table18911[[#This Row],[Categories of personal data being processed]]="",Table18911[[#This Row],[Categories of personal data being processed5]],Table18911[[#This Row],[Categories of personal data being processed]])</f>
        <v>0</v>
      </c>
      <c r="BL199"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None</v>
      </c>
      <c r="BN199" s="59" t="str">
        <f>IF(Table18911[[#This Row],[Recipients or categories of recipients of the personal data.]]="",Table18911[[#This Row],[Recipients or categories of recipients of the personal data.6]],Table18911[[#This Row],[Recipients or categories of recipients of the personal data.]])</f>
        <v>Registration Authority (RA) users can search for and view most data for other users to enable them to carry out registration, access control assignment and card management tasks.  Other members of RA Family (Sponsors, Card Unlockers) can see more details for other users profiles than non RA, but less detail than that available to full RAs, to carry out their specific RA responsibilities.Ordinary smartcard holders can see their own  data entered during registration.   Ordinary smartcard users can search the directory for other users profiles which displays limited data i.e. Name, Organisations they are associated with, Photo, Contact details.</v>
      </c>
      <c r="BO199"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CIS contains user data (not patient data) to support mandatory authentication, that is used during the process of auditing access to the application-data in SPINE databases (&amp; Variances).  This data may be needed in the event of responding to requests for proof of access privileges using audit records.  It may also be needed in the event of court proceedings about specific healthcare treatment events which involve clarifying relevant access privileges by clinicians and clinical administrators.  In support of the above requirements the data must be held throughout the time a user is an active card holder and a subset of the data will be retained for up to 40 years (subject to review) after the smartcard user profile is closed</v>
      </c>
      <c r="BP199" s="64" t="b">
        <f>Table18911[[#This Row],[Right to be informed]]</f>
        <v>0</v>
      </c>
      <c r="BQ199" s="63" t="b">
        <f>Table18911[[#This Row],[Right of access]]</f>
        <v>0</v>
      </c>
      <c r="BR199" s="63" t="b">
        <f>Table18911[[#This Row],[Right to rectification]]</f>
        <v>0</v>
      </c>
      <c r="BS199" s="63" t="b">
        <f>Table18911[[#This Row],[Right to erasure]]</f>
        <v>0</v>
      </c>
      <c r="BT199" s="63" t="b">
        <f>Table18911[[#This Row],[Right to restrict processing]]</f>
        <v>0</v>
      </c>
      <c r="BU199" s="63" t="b">
        <f>Table18911[[#This Row],[Right to data portability]]</f>
        <v>0</v>
      </c>
      <c r="BV199" s="63" t="b">
        <f>Table18911[[#This Row],[Right to object]]</f>
        <v>0</v>
      </c>
      <c r="BW199" s="59" t="b">
        <f>Table18911[[#This Row],[profiling]]</f>
        <v>0</v>
      </c>
      <c r="BX199"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Not applicable.  Consent is not the legal basis for processing.</v>
      </c>
      <c r="BY199" s="59" t="str">
        <f>IF(Table18911[[#This Row],[The source of the personal data.]]="",Table18911[[#This Row],[The source of the personal data.12]],Table18911[[#This Row],[The source of the personal data.]])</f>
        <v>N/A</v>
      </c>
      <c r="BZ199"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199" s="63"/>
      <c r="CB199" s="63"/>
      <c r="CC199" s="63"/>
      <c r="CD199" s="63"/>
      <c r="CE199" s="63"/>
      <c r="CF199" s="63"/>
      <c r="CG199" s="63"/>
      <c r="CH199" s="63"/>
      <c r="CI199" s="63"/>
      <c r="CJ199" s="63"/>
      <c r="CK199" s="63"/>
      <c r="CL199" s="63"/>
      <c r="CM199" s="63"/>
      <c r="CN199" s="63"/>
      <c r="CO199" s="63"/>
      <c r="CP199" s="63"/>
      <c r="CQ199" s="63"/>
      <c r="CR199" s="63"/>
      <c r="CS199" s="63"/>
      <c r="CT199" s="63"/>
      <c r="CU199" s="63"/>
      <c r="CV199" s="63"/>
      <c r="CW199" s="63"/>
      <c r="CX199" s="63"/>
      <c r="CY199" s="5"/>
      <c r="CZ199" s="26" t="s">
        <v>2009</v>
      </c>
      <c r="DB199" s="59" t="s">
        <v>2686</v>
      </c>
    </row>
    <row r="200" spans="1:111" ht="409.6" hidden="1">
      <c r="A200" s="59" t="s">
        <v>2687</v>
      </c>
      <c r="B200" s="59" t="s">
        <v>110</v>
      </c>
      <c r="C200" s="59" t="s">
        <v>1054</v>
      </c>
      <c r="D200" s="59" t="s">
        <v>1055</v>
      </c>
      <c r="E200" s="59" t="s">
        <v>2688</v>
      </c>
      <c r="F200" s="59" t="s">
        <v>2689</v>
      </c>
      <c r="G200" s="59" t="s">
        <v>2690</v>
      </c>
      <c r="H200" s="59" t="s">
        <v>2691</v>
      </c>
      <c r="I200" s="59" t="s">
        <v>2692</v>
      </c>
      <c r="J200" s="59" t="s">
        <v>2693</v>
      </c>
      <c r="K200" s="59" t="s">
        <v>1060</v>
      </c>
      <c r="L200" s="59" t="s">
        <v>276</v>
      </c>
      <c r="M200" s="59" t="s">
        <v>254</v>
      </c>
      <c r="N200" s="59" t="s">
        <v>1061</v>
      </c>
      <c r="O200" s="59" t="s">
        <v>143</v>
      </c>
      <c r="P200" s="59" t="s">
        <v>111</v>
      </c>
      <c r="Q200" s="59"/>
      <c r="R200" s="59"/>
      <c r="S200" s="59"/>
      <c r="T200" s="59"/>
      <c r="U200" s="59"/>
      <c r="V200" s="59"/>
      <c r="W200" s="59"/>
      <c r="X200" s="59"/>
      <c r="Y200" s="59"/>
      <c r="Z200" s="59"/>
      <c r="AA200" s="59"/>
      <c r="AB200" s="59"/>
      <c r="AC200" s="59"/>
      <c r="AD200" s="59"/>
      <c r="AE200" s="59"/>
      <c r="AF200" s="59" t="str">
        <f>VLOOKUP(Table18911[[#This Row],[Information Asset Reference Number16]],livesite,1,FALSE)</f>
        <v>IAR0000609</v>
      </c>
      <c r="AG200" s="61" t="str">
        <f>MID(Table18911[[#This Row],[CLICK HERE TO GO TO FINAL CONTENT FOR CHECKING / EDITING]],14,FIND(".",Table18911[[#This Row],[CLICK HERE TO GO TO FINAL CONTENT FOR CHECKING / EDITING]])-14)</f>
        <v>NHS Digital CIS  V1</v>
      </c>
      <c r="AH200" s="61" t="str">
        <f>LEFT(Table18911[[#This Row],[CLICK HERE TO GO TO FINAL CONTENT FOR CHECKING / EDITING]],10)</f>
        <v>IAR0000609</v>
      </c>
      <c r="AI200" s="61" t="str">
        <f>VLOOKUP(Table18911[[#This Row],[Information Asset Reference Number]],ia,1,FALSE)</f>
        <v>IAR0000609</v>
      </c>
      <c r="AJ200" s="61">
        <f>VLOOKUP(Table18911[[#This Row],[Information Asset Reference Number]],ia,7,FALSE)</f>
        <v>42050</v>
      </c>
      <c r="AK200" s="61" t="str">
        <f>VLOOKUP(Table18911[[#This Row],[Information Asset Reference Number]],ia,10,FALSE)</f>
        <v>Spine - DDC P0050/12</v>
      </c>
      <c r="AL200" s="61" t="str">
        <f>VLOOKUP(Table18911[[#This Row],[Information Asset Reference Number]],ia,11,FALSE)</f>
        <v>Mike Partridge ( MIPA )</v>
      </c>
      <c r="AM200" s="59"/>
      <c r="AN200" s="61" t="b">
        <f>ISERROR(FIND("Direction",Table18911[[#This Row],[Legal basis for the processing]]))</f>
        <v>0</v>
      </c>
      <c r="AO200" s="61" t="b">
        <f>ISERROR(FIND("Act",Table18911[[#This Row],[Legal basis for the processing]]))</f>
        <v>0</v>
      </c>
      <c r="AP200" s="61" t="b">
        <f>ISERROR(FIND("Article",Table18911[[#This Row],[Legal basis for the processing]]))</f>
        <v>1</v>
      </c>
      <c r="AQ200" s="59"/>
      <c r="AR200"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200"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200"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200"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200"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200"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00"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00"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00" s="61">
        <f>COUNTIF(Table18911[[#This Row],[Right to be informed]:[profiling]],"FALSE")</f>
        <v>8</v>
      </c>
      <c r="BA200"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200" s="59"/>
      <c r="BC200" s="59"/>
      <c r="BD200" s="61" t="str">
        <f>Table18911[[#This Row],[Information Asset Title]]</f>
        <v>NHS Digital CIS  V1</v>
      </c>
      <c r="BE200" s="61" t="s">
        <v>1063</v>
      </c>
      <c r="BF200"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Digital1 Trevelyan Square, Boar Lane, Leeds LS1 6AE DPO: Catherine Nicholson</v>
      </c>
      <c r="BG200" s="59" t="str">
        <f>IF(Table18911[[#This Row],[Purpose for the processing]]="",Table18911[[#This Row],[Purpose for the processing3]],Table18911[[#This Row],[Purpose for the processing]])</f>
        <v xml:space="preserve">purpose of managing the applicant’s use of any NHS Care Records Service applications or applications that utilise NHS Care Records Service authentication.Defined in existing Smartcard Terms &amp; Conditions.There is a plan to update the legal basis stated in Terms &amp; Conditions to incorporate the following: i. reference to GDPR 2018, ii. the user’s rights, iii. highlight the Registration Authority is obliged to collect the personal data needed to complete a smartcard registration and access assignment, iv. state the personal data collected includes a Photo image of the applicant, v. a  user profile can be marked closed, but can’t be erased.  Before this planned update can be finalised there will need to be a legal review of the text in the same way there was for the existing Smartcard Terms &amp; Conditions.  </v>
      </c>
      <c r="BH200" s="59" t="str">
        <f>IF(Table18911[[#This Row],[Legal basis for the processing]]="",Table18911[[#This Row],[Legal basis for the processing4]],Table18911[[#This Row],[Legal basis for the processing]])</f>
        <v>Spine 2 Directions ie “Health and Social Care Information Centre (Spine Services) (No. 2) Directions 2014” specifically “J The Care Identity Service (CIS)” and “K Supporting Services”.  See link.Relevant sections of Health &amp; Social Care Act are 254 and 274.  Relevant section of GDPR articles is 6(1c) ie compliance with legal obligation, article 9 H processing of biometric data including Photo’s of members of staff in the SPINE Directory.The personal data in relation to the applicant will be processed by local Registration Authority/Authorities and may be shared with other Registration Authorities for the purpose of processing this application, in accordance with the requirements of GDPR 2018/Data Protection Act 2018 as amended and supplemented from time to time.</v>
      </c>
      <c r="BI200" s="61"/>
      <c r="BJ200" s="59" t="str">
        <f>IF(Table18911[[#This Row],[Categories of personal data being processed]]="",Table18911[[#This Row],[Categories of personal data being processed5]],Table18911[[#This Row],[Categories of personal data being processed]])</f>
        <v>Identifiers: Unique User Identities (UUIDs), IP Address of device used when interacting with CIS.Personal data: Name, DoB, Passport number, Driving Licence number, National Insurance number.Sensitive personal:Biometric data i.e. Photo’s.</v>
      </c>
      <c r="BK200" s="59"/>
      <c r="BL200"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None, except Isle of Man and Jersey are not part of EEA.  However, the European Commission consider that the Isle of Man and Jersey have an adequate level of protection.</v>
      </c>
      <c r="BM200" s="59"/>
      <c r="BN200" s="59" t="str">
        <f>IF(Table18911[[#This Row],[Recipients or categories of recipients of the personal data.]]="",Table18911[[#This Row],[Recipients or categories of recipients of the personal data.6]],Table18911[[#This Row],[Recipients or categories of recipients of the personal data.]])</f>
        <v>Registration Authority (RA) users can search for and view most data for other users to enable them to carry out registration, access control assignment and card management tasks.  Organisational restrictions operate at a system level whereby an RA can only assign access for their own organisation.  Other members of RA Family (Sponsors, Card Unlockers) can see more details for other users profiles than non RA, but less detail than that available to full RAs, to carry out their specific RA related responsibilities.Ordinary smartcard holders can see their own  data entered during registration.   Ordinary smartcard users can search the directory for other users profiles which displays limited data i.e. Name, Organisations they are associated with, Photo, Contact details.</v>
      </c>
      <c r="BO200"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CIS contains user data (not patient data) to support mandatory authentication, that is used during the process of auditing access to the application-data in SPINE databases (&amp; Variances).  This data may be needed in the event of responding to requests for proof of access privileges using audit records.  It may also be needed in the event of court proceedings about specific healthcare treatment events which involve clarifying relevant access privileges by clinicians and clinical administrators.  In support of the above requirements the data must be held throughout the time a user is an active card holder and a subset of the data will be retained for up to 40 years after the smartcard user profile is closed, at which point the data set would be subject to review. </v>
      </c>
      <c r="BP200" s="64" t="b">
        <f>Table18911[[#This Row],[Right to be informed]]</f>
        <v>0</v>
      </c>
      <c r="BQ200" s="63" t="b">
        <f>Table18911[[#This Row],[Right of access]]</f>
        <v>0</v>
      </c>
      <c r="BR200" s="63" t="b">
        <f>Table18911[[#This Row],[Right to rectification]]</f>
        <v>0</v>
      </c>
      <c r="BS200" s="63" t="b">
        <f>Table18911[[#This Row],[Right to erasure]]</f>
        <v>0</v>
      </c>
      <c r="BT200" s="63" t="b">
        <f>Table18911[[#This Row],[Right to restrict processing]]</f>
        <v>0</v>
      </c>
      <c r="BU200" s="63" t="b">
        <f>Table18911[[#This Row],[Right to data portability]]</f>
        <v>0</v>
      </c>
      <c r="BV200" s="63" t="b">
        <f>Table18911[[#This Row],[Right to object]]</f>
        <v>0</v>
      </c>
      <c r="BW200" s="59" t="b">
        <f>Table18911[[#This Row],[profiling]]</f>
        <v>0</v>
      </c>
      <c r="BX200"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Not applicable.  Consent is not the legal basis for processing.</v>
      </c>
      <c r="BY200" s="59" t="str">
        <f>IF(Table18911[[#This Row],[The source of the personal data.]]="",Table18911[[#This Row],[The source of the personal data.12]],Table18911[[#This Row],[The source of the personal data.]])</f>
        <v>N/A</v>
      </c>
      <c r="BZ200"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None</v>
      </c>
      <c r="CA200" s="63"/>
      <c r="CB200" s="63"/>
      <c r="CC200" s="63"/>
      <c r="CD200" s="63"/>
      <c r="CE200" s="63"/>
      <c r="CF200" s="63"/>
      <c r="CG200" s="63"/>
      <c r="CH200" s="63"/>
      <c r="CI200" s="63"/>
      <c r="CJ200" s="63"/>
      <c r="CK200" s="63"/>
      <c r="CL200" s="63"/>
      <c r="CM200" s="63"/>
      <c r="CN200" s="63"/>
      <c r="CO200" s="63"/>
      <c r="CP200" s="63"/>
      <c r="CQ200" s="63"/>
      <c r="CR200" s="63"/>
      <c r="CS200" s="63"/>
      <c r="CT200" s="63"/>
      <c r="CU200" s="63"/>
      <c r="CV200" s="63"/>
      <c r="CW200" s="63"/>
      <c r="CX200" s="63"/>
      <c r="CZ200" s="26" t="s">
        <v>2009</v>
      </c>
      <c r="DB200" s="5" t="s">
        <v>2694</v>
      </c>
    </row>
    <row r="201" spans="1:111" ht="120" hidden="1">
      <c r="A201" s="59" t="s">
        <v>2695</v>
      </c>
      <c r="B201" s="59" t="s">
        <v>110</v>
      </c>
      <c r="C201" s="59"/>
      <c r="D201" s="59"/>
      <c r="E201" s="59"/>
      <c r="F201" s="59"/>
      <c r="G201" s="59"/>
      <c r="H201" s="59"/>
      <c r="I201" s="59"/>
      <c r="J201" s="59"/>
      <c r="K201" s="59"/>
      <c r="L201" s="59"/>
      <c r="M201" s="59"/>
      <c r="N201" s="59"/>
      <c r="O201" s="59"/>
      <c r="P201" s="59" t="s">
        <v>111</v>
      </c>
      <c r="Q201" s="59" t="s">
        <v>1070</v>
      </c>
      <c r="R201" s="59" t="s">
        <v>1071</v>
      </c>
      <c r="S201" s="59" t="s">
        <v>360</v>
      </c>
      <c r="T201" s="59" t="s">
        <v>361</v>
      </c>
      <c r="U201" s="59" t="s">
        <v>1072</v>
      </c>
      <c r="V201" s="59" t="s">
        <v>363</v>
      </c>
      <c r="W201" s="59" t="s">
        <v>364</v>
      </c>
      <c r="X201" s="59" t="s">
        <v>1073</v>
      </c>
      <c r="Y201" s="59" t="s">
        <v>1074</v>
      </c>
      <c r="Z201" s="59" t="s">
        <v>1075</v>
      </c>
      <c r="AA201" s="59" t="s">
        <v>1076</v>
      </c>
      <c r="AB201" s="59"/>
      <c r="AC201" s="59" t="s">
        <v>1077</v>
      </c>
      <c r="AD201" s="59"/>
      <c r="AE201" s="59"/>
      <c r="AF201" s="26" t="str">
        <f>VLOOKUP(Table18911[[#This Row],[Information Asset Reference Number16]],livesite,1,FALSE)</f>
        <v>IAR0000613</v>
      </c>
      <c r="AG201" s="61" t="str">
        <f>MID(Table18911[[#This Row],[CLICK HERE TO GO TO FINAL CONTENT FOR CHECKING / EDITING]],14,FIND(".",Table18911[[#This Row],[CLICK HERE TO GO TO FINAL CONTENT FOR CHECKING / EDITING]])-14)</f>
        <v>AAA</v>
      </c>
      <c r="AH201" s="61" t="str">
        <f>LEFT(Table18911[[#This Row],[CLICK HERE TO GO TO FINAL CONTENT FOR CHECKING / EDITING]],10)</f>
        <v>IAR0000613</v>
      </c>
      <c r="AI201" s="61" t="str">
        <f>VLOOKUP(Table18911[[#This Row],[Information Asset Reference Number]],ia,1,FALSE)</f>
        <v>IAR0000613</v>
      </c>
      <c r="AJ201" s="61">
        <f>VLOOKUP(Table18911[[#This Row],[Information Asset Reference Number]],ia,7,FALSE)</f>
        <v>39995</v>
      </c>
      <c r="AK201" s="61" t="str">
        <f>VLOOKUP(Table18911[[#This Row],[Information Asset Reference Number]],ia,10,FALSE)</f>
        <v>Abdominal Aortic Aneurysm (AAA) SSPI - Release 1-0 P0557/07</v>
      </c>
      <c r="AL201" s="61" t="str">
        <f>VLOOKUP(Table18911[[#This Row],[Information Asset Reference Number]],ia,11,FALSE)</f>
        <v>Mark Hillman ( MZH )</v>
      </c>
      <c r="AM201" s="59"/>
      <c r="AN201" s="61" t="b">
        <f>ISERROR(FIND("Direction",Table18911[[#This Row],[Legal basis for the processing]]))</f>
        <v>1</v>
      </c>
      <c r="AO201" s="61" t="b">
        <f>ISERROR(FIND("Act",Table18911[[#This Row],[Legal basis for the processing]]))</f>
        <v>1</v>
      </c>
      <c r="AP201" s="61" t="b">
        <f>ISERROR(FIND("Article",Table18911[[#This Row],[Legal basis for the processing]]))</f>
        <v>1</v>
      </c>
      <c r="AQ201" s="59"/>
      <c r="AR201"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201"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201"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201"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201"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201"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01"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01"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01" s="61">
        <f>COUNTIF(Table18911[[#This Row],[Right to be informed]:[profiling]],"FALSE")</f>
        <v>8</v>
      </c>
      <c r="BA201"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201" s="59"/>
      <c r="BC201" s="59"/>
      <c r="BD201" s="61" t="str">
        <f>Table18911[[#This Row],[Information Asset Title]]</f>
        <v>AAA</v>
      </c>
      <c r="BE201" s="61" t="s">
        <v>1079</v>
      </c>
      <c r="BF201"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 NHS Adult Screening Programme, Public Health EnglandData Protection Officer: unknown</v>
      </c>
      <c r="BG201" s="59" t="str">
        <f>IF(Table18911[[#This Row],[Purpose for the processing]]="",Table18911[[#This Row],[Purpose for the processing3]],Table18911[[#This Row],[Purpose for the processing]])</f>
        <v>In order to provide and maintain the cohort for the Aortic Abdominal Aneurism Screening Subject Population Index (AAA SSPI).</v>
      </c>
      <c r="BH201" s="59" t="str">
        <f>IF(Table18911[[#This Row],[Legal basis for the processing]]="",Table18911[[#This Row],[Legal basis for the processing4]],Table18911[[#This Row],[Legal basis for the processing]])</f>
        <v>Section 254.</v>
      </c>
      <c r="BI201" s="61"/>
      <c r="BJ201" s="59" t="str">
        <f>IF(Table18911[[#This Row],[Categories of personal data being processed]]="",Table18911[[#This Row],[Categories of personal data being processed5]],Table18911[[#This Row],[Categories of personal data being processed]])</f>
        <v>Personal and sensitive data.</v>
      </c>
      <c r="BK201" s="59"/>
      <c r="BL201"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 data is transferred to third countries.</v>
      </c>
      <c r="BM201" s="59"/>
      <c r="BN201" s="59" t="str">
        <f>IF(Table18911[[#This Row],[Recipients or categories of recipients of the personal data.]]="",Table18911[[#This Row],[Recipients or categories of recipients of the personal data.6]],Table18911[[#This Row],[Recipients or categories of recipients of the personal data.]])</f>
        <v>Public Health England</v>
      </c>
      <c r="BO201"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Indefinitely.</v>
      </c>
      <c r="BP201" s="64" t="b">
        <f>Table18911[[#This Row],[Right to be informed]]</f>
        <v>0</v>
      </c>
      <c r="BQ201" s="63" t="b">
        <f>Table18911[[#This Row],[Right of access]]</f>
        <v>0</v>
      </c>
      <c r="BR201" s="63" t="b">
        <f>Table18911[[#This Row],[Right to rectification]]</f>
        <v>0</v>
      </c>
      <c r="BS201" s="63" t="b">
        <f>Table18911[[#This Row],[Right to erasure]]</f>
        <v>0</v>
      </c>
      <c r="BT201" s="63" t="b">
        <f>Table18911[[#This Row],[Right to restrict processing]]</f>
        <v>0</v>
      </c>
      <c r="BU201" s="63" t="b">
        <f>Table18911[[#This Row],[Right to data portability]]</f>
        <v>0</v>
      </c>
      <c r="BV201" s="63" t="b">
        <f>Table18911[[#This Row],[Right to object]]</f>
        <v>0</v>
      </c>
      <c r="BW201" s="59" t="b">
        <f>Table18911[[#This Row],[profiling]]</f>
        <v>0</v>
      </c>
      <c r="BX201"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The data subject can exercise their right to object by making a request through PHE. PHE will then instruct NHS Digital as necessary. The process is detailed in the PHE Personal information charter, https://www.gov.uk/government/organisations/public-health-england/about/personal-information-charter</v>
      </c>
      <c r="BY201" s="59" t="str">
        <f>IF(Table18911[[#This Row],[The source of the personal data.]]="",Table18911[[#This Row],[The source of the personal data.12]],Table18911[[#This Row],[The source of the personal data.]])</f>
        <v xml:space="preserve">Personal demographic data is sourced from NHAIS Exeter systems (cohort derived from the SSPI). </v>
      </c>
      <c r="BZ201"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The AAA Screening Programme operates to policy defined by PHE, which controls the subjects which are called for screening by age.</v>
      </c>
      <c r="CA201" s="63"/>
      <c r="CB201" s="63"/>
      <c r="CC201" s="63"/>
      <c r="CD201" s="63"/>
      <c r="CE201" s="63"/>
      <c r="CF201" s="63"/>
      <c r="CG201" s="63"/>
      <c r="CH201" s="63"/>
      <c r="CI201" s="63"/>
      <c r="CJ201" s="63"/>
      <c r="CK201" s="63"/>
      <c r="CL201" s="63"/>
      <c r="CM201" s="63"/>
      <c r="CN201" s="63"/>
      <c r="CO201" s="63"/>
      <c r="CP201" s="63"/>
      <c r="CQ201" s="63"/>
      <c r="CR201" s="63"/>
      <c r="CS201" s="63"/>
      <c r="CT201" s="63"/>
      <c r="CU201" s="63"/>
      <c r="CV201" s="63"/>
      <c r="CW201" s="63"/>
      <c r="CX201" s="63"/>
      <c r="CZ201" s="26" t="s">
        <v>2009</v>
      </c>
      <c r="DB201" s="5" t="s">
        <v>2696</v>
      </c>
      <c r="DG201" s="5" t="s">
        <v>361</v>
      </c>
    </row>
    <row r="202" spans="1:111" ht="255" hidden="1">
      <c r="A202" s="59" t="s">
        <v>1085</v>
      </c>
      <c r="B202" s="59" t="s">
        <v>110</v>
      </c>
      <c r="C202" s="59" t="s">
        <v>221</v>
      </c>
      <c r="D202" s="59" t="s">
        <v>1086</v>
      </c>
      <c r="E202" s="59" t="s">
        <v>223</v>
      </c>
      <c r="F202" s="59"/>
      <c r="G202" s="59" t="s">
        <v>1087</v>
      </c>
      <c r="H202" s="59" t="s">
        <v>254</v>
      </c>
      <c r="I202" s="59" t="s">
        <v>1088</v>
      </c>
      <c r="J202" s="59" t="s">
        <v>227</v>
      </c>
      <c r="K202" s="59" t="s">
        <v>1089</v>
      </c>
      <c r="L202" s="59" t="s">
        <v>276</v>
      </c>
      <c r="M202" s="59"/>
      <c r="N202" s="59" t="s">
        <v>1090</v>
      </c>
      <c r="O202" s="59" t="s">
        <v>439</v>
      </c>
      <c r="P202" s="59" t="s">
        <v>111</v>
      </c>
      <c r="Q202" s="59"/>
      <c r="R202" s="59"/>
      <c r="S202" s="59"/>
      <c r="T202" s="59"/>
      <c r="U202" s="59"/>
      <c r="V202" s="59"/>
      <c r="W202" s="59"/>
      <c r="X202" s="59"/>
      <c r="Y202" s="59"/>
      <c r="Z202" s="59"/>
      <c r="AA202" s="59"/>
      <c r="AB202" s="59"/>
      <c r="AC202" s="59"/>
      <c r="AD202" s="59"/>
      <c r="AE202" s="59"/>
      <c r="AF202" s="59" t="str">
        <f>VLOOKUP(Table18911[[#This Row],[Information Asset Reference Number16]],livesite,1,FALSE)</f>
        <v>IAR0000614</v>
      </c>
      <c r="AG202" s="61" t="str">
        <f>MID(Table18911[[#This Row],[CLICK HERE TO GO TO FINAL CONTENT FOR CHECKING / EDITING]],14,FIND(".",Table18911[[#This Row],[CLICK HERE TO GO TO FINAL CONTENT FOR CHECKING / EDITING]])-14)</f>
        <v xml:space="preserve">states Security Systems (Access Control) -Transparency Checklist - </v>
      </c>
      <c r="AH202" s="61" t="str">
        <f>LEFT(Table18911[[#This Row],[CLICK HERE TO GO TO FINAL CONTENT FOR CHECKING / EDITING]],10)</f>
        <v>IAR0000614</v>
      </c>
      <c r="AI202" s="61" t="str">
        <f>VLOOKUP(Table18911[[#This Row],[Information Asset Reference Number]],ia,1,FALSE)</f>
        <v>IAR0000614</v>
      </c>
      <c r="AJ202" s="61" t="e">
        <f>VLOOKUP(Table18911[[#This Row],[Information Asset Reference Number]],ia,7,FALSE)</f>
        <v>#REF!</v>
      </c>
      <c r="AK202" s="61" t="str">
        <f>VLOOKUP(Table18911[[#This Row],[Information Asset Reference Number]],ia,10,FALSE)</f>
        <v>Physical Security and Investigation P0566/02</v>
      </c>
      <c r="AL202" s="61" t="str">
        <f>VLOOKUP(Table18911[[#This Row],[Information Asset Reference Number]],ia,11,FALSE)</f>
        <v>Nicholas Cooney ( NICO5 )</v>
      </c>
      <c r="AM202" s="59"/>
      <c r="AN202" s="61" t="b">
        <f>ISERROR(FIND("Direction",Table18911[[#This Row],[Legal basis for the processing]]))</f>
        <v>1</v>
      </c>
      <c r="AO202" s="61" t="b">
        <f>ISERROR(FIND("Act",Table18911[[#This Row],[Legal basis for the processing]]))</f>
        <v>0</v>
      </c>
      <c r="AP202" s="61" t="b">
        <f>ISERROR(FIND("Article",Table18911[[#This Row],[Legal basis for the processing]]))</f>
        <v>0</v>
      </c>
      <c r="AQ202" s="59"/>
      <c r="AR202"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202"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202"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202"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202"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202"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02"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202"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02" s="61">
        <f>COUNTIF(Table18911[[#This Row],[Right to be informed]:[profiling]],"FALSE")</f>
        <v>3</v>
      </c>
      <c r="BA202"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202" s="59"/>
      <c r="BC202" s="59"/>
      <c r="BD202" s="61" t="str">
        <f>Table18911[[#This Row],[Information Asset Title]]</f>
        <v xml:space="preserve">states Security Systems (Access Control) -Transparency Checklist - </v>
      </c>
      <c r="BE202" s="61" t="s">
        <v>1092</v>
      </c>
      <c r="BF202"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202" s="59" t="str">
        <f>IF(Table18911[[#This Row],[Purpose for the processing]]="",Table18911[[#This Row],[Purpose for the processing3]],Table18911[[#This Row],[Purpose for the processing]])</f>
        <v>To enable staff to securely gain entry to NHS Digital buildings. To record a transaction associated to a personal token (ID card).To maintain effective security at NHS Digital. For the purpose of investigating security incidents.</v>
      </c>
      <c r="BH202" s="59" t="str">
        <f>IF(Table18911[[#This Row],[Legal basis for the processing]]="",Table18911[[#This Row],[Legal basis for the processing4]],Table18911[[#This Row],[Legal basis for the processing]])</f>
        <v>Health and Social Care Act (2012) – Schedule 18, part 10 (1)Processing is necessary for the performance of a task carried out in the public interest or in the exercise of official authority vested in the controller (GDPR Article 6(1)(e))</v>
      </c>
      <c r="BI202" s="61"/>
      <c r="BJ202" s="59">
        <f>IF(Table18911[[#This Row],[Categories of personal data being processed]]="",Table18911[[#This Row],[Categories of personal data being processed5]],Table18911[[#This Row],[Categories of personal data being processed]])</f>
        <v>0</v>
      </c>
      <c r="BK202" s="59"/>
      <c r="BL202"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202" s="59"/>
      <c r="BN202" s="59" t="str">
        <f>IF(Table18911[[#This Row],[Recipients or categories of recipients of the personal data.]]="",Table18911[[#This Row],[Recipients or categories of recipients of the personal data.6]],Table18911[[#This Row],[Recipients or categories of recipients of the personal data.]])</f>
        <v xml:space="preserve">The data is locally stored in a secure ICT server room and can only be accessed by authorised individuals. Access Control data may be disclosed to HR where it is required for an investigation whereby a manager wants to clarirfy when a member of staff entered or left the building for timekeeping purposes under relevant conduct and disciplinary proceedings. </v>
      </c>
      <c r="BO202"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The data will be stored for the duration of employment at NHS Digital as per our starters and leavers process. </v>
      </c>
      <c r="BP202" s="64" t="b">
        <f>Table18911[[#This Row],[Right to be informed]]</f>
        <v>1</v>
      </c>
      <c r="BQ202" s="63" t="b">
        <f>Table18911[[#This Row],[Right of access]]</f>
        <v>1</v>
      </c>
      <c r="BR202" s="63" t="b">
        <f>Table18911[[#This Row],[Right to rectification]]</f>
        <v>1</v>
      </c>
      <c r="BS202" s="63" t="b">
        <f>Table18911[[#This Row],[Right to erasure]]</f>
        <v>0</v>
      </c>
      <c r="BT202" s="63" t="b">
        <f>Table18911[[#This Row],[Right to restrict processing]]</f>
        <v>1</v>
      </c>
      <c r="BU202" s="63" t="b">
        <f>Table18911[[#This Row],[Right to data portability]]</f>
        <v>0</v>
      </c>
      <c r="BV202" s="63" t="b">
        <f>Table18911[[#This Row],[Right to object]]</f>
        <v>1</v>
      </c>
      <c r="BW202" s="59" t="b">
        <f>Table18911[[#This Row],[profiling]]</f>
        <v>0</v>
      </c>
      <c r="BX202"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The existence of Access Control systems within NHS Digital buildings is based on the legal basis of carrying out a public task and is a condition of entry.</v>
      </c>
      <c r="BY202" s="59">
        <f>IF(Table18911[[#This Row],[The source of the personal data.]]="",Table18911[[#This Row],[The source of the personal data.12]],Table18911[[#This Row],[The source of the personal data.]])</f>
        <v>0</v>
      </c>
      <c r="BZ202"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 xml:space="preserve">N/A </v>
      </c>
      <c r="CA202" s="63"/>
      <c r="CB202" s="63"/>
      <c r="CC202" s="63"/>
      <c r="CD202" s="63"/>
      <c r="CE202" s="63"/>
      <c r="CF202" s="63"/>
      <c r="CG202" s="63"/>
      <c r="CH202" s="63"/>
      <c r="CI202" s="63"/>
      <c r="CJ202" s="63"/>
      <c r="CK202" s="63"/>
      <c r="CL202" s="63"/>
      <c r="CM202" s="63"/>
      <c r="CN202" s="63"/>
      <c r="CO202" s="63"/>
      <c r="CP202" s="63"/>
      <c r="CQ202" s="63"/>
      <c r="CR202" s="63"/>
      <c r="CS202" s="63"/>
      <c r="CT202" s="63"/>
      <c r="CU202" s="63"/>
      <c r="CV202" s="63"/>
      <c r="CW202" s="63"/>
      <c r="CX202" s="63"/>
      <c r="CZ202" s="26" t="s">
        <v>2009</v>
      </c>
      <c r="DB202" s="5" t="s">
        <v>1091</v>
      </c>
    </row>
    <row r="203" spans="1:111" ht="105" hidden="1">
      <c r="A203" s="59" t="s">
        <v>2697</v>
      </c>
      <c r="B203" s="59" t="s">
        <v>110</v>
      </c>
      <c r="C203" s="59"/>
      <c r="D203" s="59"/>
      <c r="E203" s="59"/>
      <c r="F203" s="59"/>
      <c r="G203" s="59"/>
      <c r="H203" s="59"/>
      <c r="I203" s="59"/>
      <c r="J203" s="59"/>
      <c r="K203" s="59"/>
      <c r="L203" s="59"/>
      <c r="M203" s="59"/>
      <c r="N203" s="59"/>
      <c r="O203" s="59"/>
      <c r="P203" s="59" t="s">
        <v>111</v>
      </c>
      <c r="Q203" s="59" t="s">
        <v>1098</v>
      </c>
      <c r="R203" s="59" t="s">
        <v>1099</v>
      </c>
      <c r="S203" s="59" t="s">
        <v>1100</v>
      </c>
      <c r="T203" s="59" t="s">
        <v>361</v>
      </c>
      <c r="U203" s="59" t="s">
        <v>1101</v>
      </c>
      <c r="V203" s="59" t="s">
        <v>363</v>
      </c>
      <c r="W203" s="59" t="s">
        <v>364</v>
      </c>
      <c r="X203" s="59" t="s">
        <v>1102</v>
      </c>
      <c r="Y203" s="59" t="s">
        <v>1103</v>
      </c>
      <c r="Z203" s="59" t="s">
        <v>1104</v>
      </c>
      <c r="AA203" s="59" t="s">
        <v>1076</v>
      </c>
      <c r="AB203" s="59"/>
      <c r="AC203" s="59" t="s">
        <v>1077</v>
      </c>
      <c r="AD203" s="59"/>
      <c r="AE203" s="59"/>
      <c r="AF203" s="26" t="str">
        <f>VLOOKUP(Table18911[[#This Row],[Information Asset Reference Number16]],livesite,1,FALSE)</f>
        <v>IAR0000615</v>
      </c>
      <c r="AG203" s="61" t="str">
        <f>MID(Table18911[[#This Row],[CLICK HERE TO GO TO FINAL CONTENT FOR CHECKING / EDITING]],14,FIND(".",Table18911[[#This Row],[CLICK HERE TO GO TO FINAL CONTENT FOR CHECKING / EDITING]])-14)</f>
        <v>AAA NI</v>
      </c>
      <c r="AH203" s="61" t="str">
        <f>LEFT(Table18911[[#This Row],[CLICK HERE TO GO TO FINAL CONTENT FOR CHECKING / EDITING]],10)</f>
        <v>IAR0000615</v>
      </c>
      <c r="AI203" s="61" t="str">
        <f>VLOOKUP(Table18911[[#This Row],[Information Asset Reference Number]],ia,1,FALSE)</f>
        <v>IAR0000615</v>
      </c>
      <c r="AJ203" s="61">
        <f>VLOOKUP(Table18911[[#This Row],[Information Asset Reference Number]],ia,7,FALSE)</f>
        <v>41061</v>
      </c>
      <c r="AK203" s="61" t="str">
        <f>VLOOKUP(Table18911[[#This Row],[Information Asset Reference Number]],ia,10,FALSE)</f>
        <v>Northern Ireland Abdominal Aortic Aneurysm (NI AAA) P0601/01</v>
      </c>
      <c r="AL203" s="61" t="str">
        <f>VLOOKUP(Table18911[[#This Row],[Information Asset Reference Number]],ia,11,FALSE)</f>
        <v>Mark Hillman ( MZH )</v>
      </c>
      <c r="AM203" s="59"/>
      <c r="AN203" s="61" t="b">
        <f>ISERROR(FIND("Direction",Table18911[[#This Row],[Legal basis for the processing]]))</f>
        <v>1</v>
      </c>
      <c r="AO203" s="61" t="b">
        <f>ISERROR(FIND("Act",Table18911[[#This Row],[Legal basis for the processing]]))</f>
        <v>1</v>
      </c>
      <c r="AP203" s="61" t="b">
        <f>ISERROR(FIND("Article",Table18911[[#This Row],[Legal basis for the processing]]))</f>
        <v>1</v>
      </c>
      <c r="AQ203" s="59"/>
      <c r="AR203"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203"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203"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203"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203"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203"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03"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03"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03" s="61">
        <f>COUNTIF(Table18911[[#This Row],[Right to be informed]:[profiling]],"FALSE")</f>
        <v>8</v>
      </c>
      <c r="BA203"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203" s="59"/>
      <c r="BC203" s="59"/>
      <c r="BD203" s="61" t="str">
        <f>Table18911[[#This Row],[Information Asset Title]]</f>
        <v>AAA NI</v>
      </c>
      <c r="BE203" s="61" t="s">
        <v>1106</v>
      </c>
      <c r="BF203"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 Abdominal Aortic Aneurysm Screening Programme, HSC Northern IrelandData Protection Officer: unknown</v>
      </c>
      <c r="BG203" s="59" t="str">
        <f>IF(Table18911[[#This Row],[Purpose for the processing]]="",Table18911[[#This Row],[Purpose for the processing3]],Table18911[[#This Row],[Purpose for the processing]])</f>
        <v>In order to provide and maintain the cohort for the Aortic Abdominal Aneurism Screening Subject Population Index Northern Ireland (AAA SSPI).</v>
      </c>
      <c r="BH203" s="59" t="str">
        <f>IF(Table18911[[#This Row],[Legal basis for the processing]]="",Table18911[[#This Row],[Legal basis for the processing4]],Table18911[[#This Row],[Legal basis for the processing]])</f>
        <v>Health and Social Care Act (Northern Ireland) 2009</v>
      </c>
      <c r="BI203" s="61"/>
      <c r="BJ203" s="59" t="str">
        <f>IF(Table18911[[#This Row],[Categories of personal data being processed]]="",Table18911[[#This Row],[Categories of personal data being processed5]],Table18911[[#This Row],[Categories of personal data being processed]])</f>
        <v>Personal and sensitive data.</v>
      </c>
      <c r="BK203" s="59"/>
      <c r="BL203"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 data is transferred to third countries.</v>
      </c>
      <c r="BM203" s="59"/>
      <c r="BN203" s="59" t="str">
        <f>IF(Table18911[[#This Row],[Recipients or categories of recipients of the personal data.]]="",Table18911[[#This Row],[Recipients or categories of recipients of the personal data.6]],Table18911[[#This Row],[Recipients or categories of recipients of the personal data.]])</f>
        <v>Abdominal Aortic Aneurysm Screening Programme, HSC Northern Ireland</v>
      </c>
      <c r="BO203"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Indefinitely.</v>
      </c>
      <c r="BP203" s="64" t="b">
        <f>Table18911[[#This Row],[Right to be informed]]</f>
        <v>0</v>
      </c>
      <c r="BQ203" s="63" t="b">
        <f>Table18911[[#This Row],[Right of access]]</f>
        <v>0</v>
      </c>
      <c r="BR203" s="63" t="b">
        <f>Table18911[[#This Row],[Right to rectification]]</f>
        <v>0</v>
      </c>
      <c r="BS203" s="63" t="b">
        <f>Table18911[[#This Row],[Right to erasure]]</f>
        <v>0</v>
      </c>
      <c r="BT203" s="63" t="b">
        <f>Table18911[[#This Row],[Right to restrict processing]]</f>
        <v>0</v>
      </c>
      <c r="BU203" s="63" t="b">
        <f>Table18911[[#This Row],[Right to data portability]]</f>
        <v>0</v>
      </c>
      <c r="BV203" s="63" t="b">
        <f>Table18911[[#This Row],[Right to object]]</f>
        <v>0</v>
      </c>
      <c r="BW203" s="59" t="b">
        <f>Table18911[[#This Row],[profiling]]</f>
        <v>0</v>
      </c>
      <c r="BX203"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 xml:space="preserve">The data subject can exercise their right to object by making a request through HSC NI. HSC NI will then instruct NHS Digital as necessary. </v>
      </c>
      <c r="BY203" s="59" t="str">
        <f>IF(Table18911[[#This Row],[The source of the personal data.]]="",Table18911[[#This Row],[The source of the personal data.12]],Table18911[[#This Row],[The source of the personal data.]])</f>
        <v xml:space="preserve">Personal demographic data is sourced from NHAIS Exeter systems (cohort derived from the SSPI). </v>
      </c>
      <c r="BZ203"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The AAA Screening Programme operates to policy defined by PHE, which controls the subjects which are called for screening by age.</v>
      </c>
      <c r="CA203" s="63"/>
      <c r="CB203" s="63"/>
      <c r="CC203" s="63"/>
      <c r="CD203" s="63"/>
      <c r="CE203" s="63"/>
      <c r="CF203" s="63"/>
      <c r="CG203" s="63"/>
      <c r="CH203" s="63"/>
      <c r="CI203" s="63"/>
      <c r="CJ203" s="63"/>
      <c r="CK203" s="63"/>
      <c r="CL203" s="63"/>
      <c r="CM203" s="63"/>
      <c r="CN203" s="63"/>
      <c r="CO203" s="63"/>
      <c r="CP203" s="63"/>
      <c r="CQ203" s="63"/>
      <c r="CR203" s="63"/>
      <c r="CS203" s="63"/>
      <c r="CT203" s="63"/>
      <c r="CU203" s="63"/>
      <c r="CV203" s="63"/>
      <c r="CW203" s="63"/>
      <c r="CX203" s="63"/>
      <c r="CZ203" s="26" t="s">
        <v>2009</v>
      </c>
      <c r="DB203" s="5" t="s">
        <v>2698</v>
      </c>
      <c r="DG203" s="5" t="s">
        <v>361</v>
      </c>
    </row>
    <row r="204" spans="1:111" ht="120" hidden="1">
      <c r="A204" s="59" t="s">
        <v>2699</v>
      </c>
      <c r="B204" s="59" t="s">
        <v>110</v>
      </c>
      <c r="C204" s="59"/>
      <c r="D204" s="59"/>
      <c r="E204" s="59"/>
      <c r="F204" s="59"/>
      <c r="G204" s="59"/>
      <c r="H204" s="59"/>
      <c r="I204" s="59"/>
      <c r="J204" s="59"/>
      <c r="K204" s="59"/>
      <c r="L204" s="59"/>
      <c r="M204" s="59"/>
      <c r="N204" s="59"/>
      <c r="O204" s="59"/>
      <c r="P204" s="59" t="s">
        <v>111</v>
      </c>
      <c r="Q204" s="59" t="s">
        <v>1114</v>
      </c>
      <c r="R204" s="59" t="s">
        <v>1115</v>
      </c>
      <c r="S204" s="59" t="s">
        <v>360</v>
      </c>
      <c r="T204" s="59" t="s">
        <v>361</v>
      </c>
      <c r="U204" s="59" t="s">
        <v>1116</v>
      </c>
      <c r="V204" s="59" t="s">
        <v>363</v>
      </c>
      <c r="W204" s="59" t="s">
        <v>364</v>
      </c>
      <c r="X204" s="59" t="s">
        <v>1073</v>
      </c>
      <c r="Y204" s="59" t="s">
        <v>1074</v>
      </c>
      <c r="Z204" s="59" t="s">
        <v>1075</v>
      </c>
      <c r="AA204" s="59" t="s">
        <v>1117</v>
      </c>
      <c r="AB204" s="59"/>
      <c r="AC204" s="59" t="s">
        <v>1118</v>
      </c>
      <c r="AD204" s="59"/>
      <c r="AE204" s="59"/>
      <c r="AF204" s="59" t="str">
        <f>VLOOKUP(Table18911[[#This Row],[Information Asset Reference Number16]],livesite,1,FALSE)</f>
        <v>IAR0000616</v>
      </c>
      <c r="AG204" s="61" t="str">
        <f>MID(Table18911[[#This Row],[CLICK HERE TO GO TO FINAL CONTENT FOR CHECKING / EDITING]],14,FIND(".",Table18911[[#This Row],[CLICK HERE TO GO TO FINAL CONTENT FOR CHECKING / EDITING]])-14)</f>
        <v>BSIS</v>
      </c>
      <c r="AH204" s="61" t="str">
        <f>LEFT(Table18911[[#This Row],[CLICK HERE TO GO TO FINAL CONTENT FOR CHECKING / EDITING]],10)</f>
        <v>IAR0000616</v>
      </c>
      <c r="AI204" s="61" t="str">
        <f>VLOOKUP(Table18911[[#This Row],[Information Asset Reference Number]],ia,1,FALSE)</f>
        <v>IAR0000616</v>
      </c>
      <c r="AJ204" s="61">
        <f>VLOOKUP(Table18911[[#This Row],[Information Asset Reference Number]],ia,7,FALSE)</f>
        <v>42552</v>
      </c>
      <c r="AK204" s="61" t="str">
        <f>VLOOKUP(Table18911[[#This Row],[Information Asset Reference Number]],ia,10,FALSE)</f>
        <v>Breast Screening P0557/02</v>
      </c>
      <c r="AL204" s="61" t="str">
        <f>VLOOKUP(Table18911[[#This Row],[Information Asset Reference Number]],ia,11,FALSE)</f>
        <v>Mark Hillman ( MZH )</v>
      </c>
      <c r="AM204" s="59"/>
      <c r="AN204" s="61" t="b">
        <f>ISERROR(FIND("Direction",Table18911[[#This Row],[Legal basis for the processing]]))</f>
        <v>1</v>
      </c>
      <c r="AO204" s="61" t="b">
        <f>ISERROR(FIND("Act",Table18911[[#This Row],[Legal basis for the processing]]))</f>
        <v>1</v>
      </c>
      <c r="AP204" s="61" t="b">
        <f>ISERROR(FIND("Article",Table18911[[#This Row],[Legal basis for the processing]]))</f>
        <v>1</v>
      </c>
      <c r="AQ204" s="59"/>
      <c r="AR204"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204"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204"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204"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204"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204"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04"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04"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04" s="61">
        <f>COUNTIF(Table18911[[#This Row],[Right to be informed]:[profiling]],"FALSE")</f>
        <v>8</v>
      </c>
      <c r="BA204"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204" s="59"/>
      <c r="BC204" s="59"/>
      <c r="BD204" s="61" t="str">
        <f>Table18911[[#This Row],[Information Asset Title]]</f>
        <v>BSIS</v>
      </c>
      <c r="BE204" s="61" t="s">
        <v>1120</v>
      </c>
      <c r="BF204"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 Mat Jordan, Public Health England, mat.jordan@phe.gov.ukData Protection Officer: unknown</v>
      </c>
      <c r="BG204" s="59" t="str">
        <f>IF(Table18911[[#This Row],[Purpose for the processing]]="",Table18911[[#This Row],[Purpose for the processing3]],Table18911[[#This Row],[Purpose for the processing]])</f>
        <v>In order to provide the Breast Screening Information System, commissioned by Public Health England.</v>
      </c>
      <c r="BH204" s="59" t="str">
        <f>IF(Table18911[[#This Row],[Legal basis for the processing]]="",Table18911[[#This Row],[Legal basis for the processing4]],Table18911[[#This Row],[Legal basis for the processing]])</f>
        <v>Section 254.</v>
      </c>
      <c r="BI204" s="61"/>
      <c r="BJ204" s="59" t="str">
        <f>IF(Table18911[[#This Row],[Categories of personal data being processed]]="",Table18911[[#This Row],[Categories of personal data being processed5]],Table18911[[#This Row],[Categories of personal data being processed]])</f>
        <v>Personal and sensitive data.</v>
      </c>
      <c r="BK204" s="59"/>
      <c r="BL204"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 data is transferred to third countries.</v>
      </c>
      <c r="BM204" s="59"/>
      <c r="BN204" s="59" t="str">
        <f>IF(Table18911[[#This Row],[Recipients or categories of recipients of the personal data.]]="",Table18911[[#This Row],[Recipients or categories of recipients of the personal data.6]],Table18911[[#This Row],[Recipients or categories of recipients of the personal data.]])</f>
        <v>Public Health England.</v>
      </c>
      <c r="BO204"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Indefinitely.</v>
      </c>
      <c r="BP204" s="64" t="b">
        <f>Table18911[[#This Row],[Right to be informed]]</f>
        <v>0</v>
      </c>
      <c r="BQ204" s="63" t="b">
        <f>Table18911[[#This Row],[Right of access]]</f>
        <v>0</v>
      </c>
      <c r="BR204" s="63" t="b">
        <f>Table18911[[#This Row],[Right to rectification]]</f>
        <v>0</v>
      </c>
      <c r="BS204" s="63" t="b">
        <f>Table18911[[#This Row],[Right to erasure]]</f>
        <v>0</v>
      </c>
      <c r="BT204" s="63" t="b">
        <f>Table18911[[#This Row],[Right to restrict processing]]</f>
        <v>0</v>
      </c>
      <c r="BU204" s="63" t="b">
        <f>Table18911[[#This Row],[Right to data portability]]</f>
        <v>0</v>
      </c>
      <c r="BV204" s="63" t="b">
        <f>Table18911[[#This Row],[Right to object]]</f>
        <v>0</v>
      </c>
      <c r="BW204" s="59" t="b">
        <f>Table18911[[#This Row],[profiling]]</f>
        <v>0</v>
      </c>
      <c r="BX204"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The data subject can exercise their right to object by making a request through PHE. PHE will then instruct NHS Digital as necessary. The process is detailed in the PHE Personal information charter, https://www.gov.uk/government/organisations/public-health-england/about/personal-information-charter</v>
      </c>
      <c r="BY204" s="59" t="str">
        <f>IF(Table18911[[#This Row],[The source of the personal data.]]="",Table18911[[#This Row],[The source of the personal data.12]],Table18911[[#This Row],[The source of the personal data.]])</f>
        <v>Personal demographic data is sourced from the National Breast Screening System (NBSS) supplied by Hitachi and operated by PHE.</v>
      </c>
      <c r="BZ204"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The information provided by the system is used to analyse, report  and improve screening services provided by PHE.</v>
      </c>
      <c r="CA204" s="63"/>
      <c r="CB204" s="63"/>
      <c r="CC204" s="63"/>
      <c r="CD204" s="63"/>
      <c r="CE204" s="63"/>
      <c r="CF204" s="63"/>
      <c r="CG204" s="63"/>
      <c r="CH204" s="63"/>
      <c r="CI204" s="63"/>
      <c r="CJ204" s="63"/>
      <c r="CK204" s="63"/>
      <c r="CL204" s="63"/>
      <c r="CM204" s="63"/>
      <c r="CN204" s="63"/>
      <c r="CO204" s="63"/>
      <c r="CP204" s="63"/>
      <c r="CQ204" s="63"/>
      <c r="CR204" s="63"/>
      <c r="CS204" s="63"/>
      <c r="CT204" s="63"/>
      <c r="CU204" s="63"/>
      <c r="CV204" s="63"/>
      <c r="CW204" s="63"/>
      <c r="CX204" s="63"/>
      <c r="CZ204" s="26" t="s">
        <v>2009</v>
      </c>
      <c r="DB204" s="5" t="s">
        <v>2700</v>
      </c>
      <c r="DG204" s="5" t="s">
        <v>361</v>
      </c>
    </row>
    <row r="205" spans="1:111" s="59" customFormat="1" ht="120" hidden="1">
      <c r="A205" s="59" t="s">
        <v>2701</v>
      </c>
      <c r="B205" s="59" t="s">
        <v>110</v>
      </c>
      <c r="P205" s="59" t="s">
        <v>111</v>
      </c>
      <c r="Q205" s="59" t="s">
        <v>1114</v>
      </c>
      <c r="R205" s="59" t="s">
        <v>407</v>
      </c>
      <c r="S205" s="59" t="s">
        <v>360</v>
      </c>
      <c r="T205" s="59" t="s">
        <v>361</v>
      </c>
      <c r="U205" s="59" t="s">
        <v>1127</v>
      </c>
      <c r="V205" s="59" t="s">
        <v>363</v>
      </c>
      <c r="W205" s="59" t="s">
        <v>364</v>
      </c>
      <c r="X205" s="59" t="s">
        <v>1073</v>
      </c>
      <c r="Y205" s="59" t="s">
        <v>1074</v>
      </c>
      <c r="Z205" s="59" t="s">
        <v>1075</v>
      </c>
      <c r="AA205" s="59" t="s">
        <v>368</v>
      </c>
      <c r="AC205" s="59" t="s">
        <v>409</v>
      </c>
      <c r="AF205" s="26" t="str">
        <f>VLOOKUP(Table18911[[#This Row],[Information Asset Reference Number16]],livesite,1,FALSE)</f>
        <v>IAR0000617</v>
      </c>
      <c r="AG205" s="61" t="str">
        <f>MID(Table18911[[#This Row],[CLICK HERE TO GO TO FINAL CONTENT FOR CHECKING / EDITING]],14,FIND(".",Table18911[[#This Row],[CLICK HERE TO GO TO FINAL CONTENT FOR CHECKING / EDITING]])-14)</f>
        <v>BCSS</v>
      </c>
      <c r="AH205" s="61" t="str">
        <f>LEFT(Table18911[[#This Row],[CLICK HERE TO GO TO FINAL CONTENT FOR CHECKING / EDITING]],10)</f>
        <v>IAR0000617</v>
      </c>
      <c r="AI205" s="61" t="str">
        <f>VLOOKUP(Table18911[[#This Row],[Information Asset Reference Number]],ia,1,FALSE)</f>
        <v>IAR0000617</v>
      </c>
      <c r="AJ205" s="61">
        <f>VLOOKUP(Table18911[[#This Row],[Information Asset Reference Number]],ia,7,FALSE)</f>
        <v>38869</v>
      </c>
      <c r="AK205" s="61" t="str">
        <f>VLOOKUP(Table18911[[#This Row],[Information Asset Reference Number]],ia,10,FALSE)</f>
        <v>Bowel Cancer Screening P0557/01</v>
      </c>
      <c r="AL205" s="61" t="str">
        <f>VLOOKUP(Table18911[[#This Row],[Information Asset Reference Number]],ia,11,FALSE)</f>
        <v>Mark Hillman ( MZH )</v>
      </c>
      <c r="AN205" s="61" t="b">
        <f>ISERROR(FIND("Direction",Table18911[[#This Row],[Legal basis for the processing]]))</f>
        <v>1</v>
      </c>
      <c r="AO205" s="61" t="b">
        <f>ISERROR(FIND("Act",Table18911[[#This Row],[Legal basis for the processing]]))</f>
        <v>1</v>
      </c>
      <c r="AP205" s="61" t="b">
        <f>ISERROR(FIND("Article",Table18911[[#This Row],[Legal basis for the processing]]))</f>
        <v>1</v>
      </c>
      <c r="AR205"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205"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205"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205"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205"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205"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05"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05"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05" s="61">
        <f>COUNTIF(Table18911[[#This Row],[Right to be informed]:[profiling]],"FALSE")</f>
        <v>8</v>
      </c>
      <c r="BA205"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205" s="61" t="str">
        <f>Table18911[[#This Row],[Information Asset Title]]</f>
        <v>BCSS</v>
      </c>
      <c r="BE205" s="61" t="s">
        <v>1129</v>
      </c>
      <c r="BF205"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 Mat Jordan, Public Health England, mat.jordan@phe.gov.ukData Protection Officer: unknown</v>
      </c>
      <c r="BG205" s="59" t="str">
        <f>IF(Table18911[[#This Row],[Purpose for the processing]]="",Table18911[[#This Row],[Purpose for the processing3]],Table18911[[#This Row],[Purpose for the processing]])</f>
        <v>In order to manage and facilitate the NHS Cancer Screening Programme for Bowel Cancer.</v>
      </c>
      <c r="BH205" s="59" t="str">
        <f>IF(Table18911[[#This Row],[Legal basis for the processing]]="",Table18911[[#This Row],[Legal basis for the processing4]],Table18911[[#This Row],[Legal basis for the processing]])</f>
        <v>Section 254.</v>
      </c>
      <c r="BI205" s="61"/>
      <c r="BJ205" s="59" t="str">
        <f>IF(Table18911[[#This Row],[Categories of personal data being processed]]="",Table18911[[#This Row],[Categories of personal data being processed5]],Table18911[[#This Row],[Categories of personal data being processed]])</f>
        <v>Personal and sensitive data.</v>
      </c>
      <c r="BL205"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 data is transferred to third countries.</v>
      </c>
      <c r="BN205" s="59" t="str">
        <f>IF(Table18911[[#This Row],[Recipients or categories of recipients of the personal data.]]="",Table18911[[#This Row],[Recipients or categories of recipients of the personal data.6]],Table18911[[#This Row],[Recipients or categories of recipients of the personal data.]])</f>
        <v>Public Health England, data subjects</v>
      </c>
      <c r="BO205"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Indefinitely.</v>
      </c>
      <c r="BP205" s="64" t="b">
        <f>Table18911[[#This Row],[Right to be informed]]</f>
        <v>0</v>
      </c>
      <c r="BQ205" s="63" t="b">
        <f>Table18911[[#This Row],[Right of access]]</f>
        <v>0</v>
      </c>
      <c r="BR205" s="63" t="b">
        <f>Table18911[[#This Row],[Right to rectification]]</f>
        <v>0</v>
      </c>
      <c r="BS205" s="63" t="b">
        <f>Table18911[[#This Row],[Right to erasure]]</f>
        <v>0</v>
      </c>
      <c r="BT205" s="63" t="b">
        <f>Table18911[[#This Row],[Right to restrict processing]]</f>
        <v>0</v>
      </c>
      <c r="BU205" s="63" t="b">
        <f>Table18911[[#This Row],[Right to data portability]]</f>
        <v>0</v>
      </c>
      <c r="BV205" s="63" t="b">
        <f>Table18911[[#This Row],[Right to object]]</f>
        <v>0</v>
      </c>
      <c r="BW205" s="59" t="b">
        <f>Table18911[[#This Row],[profiling]]</f>
        <v>0</v>
      </c>
      <c r="BX205"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The data subject can exercise their right to object by making a request through PHE. PHE will then instruct NHS Digital as necessary. The process is detailed in the PHE Personal information charter, https://www.gov.uk/government/organisations/public-health-england/about/personal-information-charter</v>
      </c>
      <c r="BY205" s="59" t="str">
        <f>IF(Table18911[[#This Row],[The source of the personal data.]]="",Table18911[[#This Row],[The source of the personal data.12]],Table18911[[#This Row],[The source of the personal data.]])</f>
        <v xml:space="preserve">Personal demographic data is sourced from NHAIS Exeter systems (cohort for screening). </v>
      </c>
      <c r="BZ205"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The Bowel Cancer Screening Programme operates to policy defined by PHE, which controls the subjects which are called for screening by age.</v>
      </c>
      <c r="CA205" s="63"/>
      <c r="CB205" s="63"/>
      <c r="CC205" s="63"/>
      <c r="CD205" s="63"/>
      <c r="CE205" s="63"/>
      <c r="CF205" s="63"/>
      <c r="CG205" s="63"/>
      <c r="CH205" s="63"/>
      <c r="CI205" s="63"/>
      <c r="CJ205" s="63"/>
      <c r="CK205" s="63"/>
      <c r="CL205" s="63"/>
      <c r="CM205" s="63"/>
      <c r="CN205" s="63"/>
      <c r="CO205" s="63"/>
      <c r="CP205" s="63"/>
      <c r="CQ205" s="63"/>
      <c r="CR205" s="63"/>
      <c r="CS205" s="63"/>
      <c r="CT205" s="63"/>
      <c r="CU205" s="63"/>
      <c r="CV205" s="63"/>
      <c r="CW205" s="63"/>
      <c r="CX205" s="63"/>
      <c r="CY205" s="5"/>
      <c r="CZ205" s="26" t="s">
        <v>2009</v>
      </c>
      <c r="DB205" s="59" t="s">
        <v>2702</v>
      </c>
      <c r="DG205" s="59" t="s">
        <v>361</v>
      </c>
    </row>
    <row r="206" spans="1:111" s="59" customFormat="1" ht="120" hidden="1">
      <c r="A206" s="59" t="s">
        <v>2703</v>
      </c>
      <c r="B206" s="59" t="s">
        <v>110</v>
      </c>
      <c r="P206" s="59" t="s">
        <v>111</v>
      </c>
      <c r="Q206" s="59" t="s">
        <v>1114</v>
      </c>
      <c r="R206" s="59" t="s">
        <v>359</v>
      </c>
      <c r="S206" s="59" t="s">
        <v>360</v>
      </c>
      <c r="T206" s="59" t="s">
        <v>361</v>
      </c>
      <c r="U206" s="59" t="s">
        <v>1127</v>
      </c>
      <c r="V206" s="59" t="s">
        <v>363</v>
      </c>
      <c r="W206" s="59" t="s">
        <v>364</v>
      </c>
      <c r="X206" s="59" t="s">
        <v>1073</v>
      </c>
      <c r="Y206" s="59" t="s">
        <v>1074</v>
      </c>
      <c r="Z206" s="59" t="s">
        <v>1075</v>
      </c>
      <c r="AA206" s="59" t="s">
        <v>368</v>
      </c>
      <c r="AC206" s="59" t="s">
        <v>369</v>
      </c>
      <c r="AF206" s="59" t="str">
        <f>VLOOKUP(Table18911[[#This Row],[Information Asset Reference Number16]],livesite,1,FALSE)</f>
        <v>IAR0000618</v>
      </c>
      <c r="AG206" s="61" t="str">
        <f>MID(Table18911[[#This Row],[CLICK HERE TO GO TO FINAL CONTENT FOR CHECKING / EDITING]],14,FIND(".",Table18911[[#This Row],[CLICK HERE TO GO TO FINAL CONTENT FOR CHECKING / EDITING]])-14)</f>
        <v>Breast Screening Select</v>
      </c>
      <c r="AH206" s="61" t="str">
        <f>LEFT(Table18911[[#This Row],[CLICK HERE TO GO TO FINAL CONTENT FOR CHECKING / EDITING]],10)</f>
        <v>IAR0000618</v>
      </c>
      <c r="AI206" s="61" t="str">
        <f>VLOOKUP(Table18911[[#This Row],[Information Asset Reference Number]],ia,1,FALSE)</f>
        <v>IAR0000618</v>
      </c>
      <c r="AJ206" s="61">
        <f>VLOOKUP(Table18911[[#This Row],[Information Asset Reference Number]],ia,7,FALSE)</f>
        <v>42887</v>
      </c>
      <c r="AK206" s="61" t="str">
        <f>VLOOKUP(Table18911[[#This Row],[Information Asset Reference Number]],ia,10,FALSE)</f>
        <v>Breast Screening P0557/02</v>
      </c>
      <c r="AL206" s="61" t="str">
        <f>VLOOKUP(Table18911[[#This Row],[Information Asset Reference Number]],ia,11,FALSE)</f>
        <v>Mark Hillman ( MZH )</v>
      </c>
      <c r="AN206" s="61" t="b">
        <f>ISERROR(FIND("Direction",Table18911[[#This Row],[Legal basis for the processing]]))</f>
        <v>1</v>
      </c>
      <c r="AO206" s="61" t="b">
        <f>ISERROR(FIND("Act",Table18911[[#This Row],[Legal basis for the processing]]))</f>
        <v>1</v>
      </c>
      <c r="AP206" s="61" t="b">
        <f>ISERROR(FIND("Article",Table18911[[#This Row],[Legal basis for the processing]]))</f>
        <v>1</v>
      </c>
      <c r="AR206"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206"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206"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206"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206"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206"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06"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06"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06" s="61">
        <f>COUNTIF(Table18911[[#This Row],[Right to be informed]:[profiling]],"FALSE")</f>
        <v>8</v>
      </c>
      <c r="BA206"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206" s="61" t="str">
        <f>Table18911[[#This Row],[Information Asset Title]]</f>
        <v>Breast Screening Select</v>
      </c>
      <c r="BE206" s="61" t="s">
        <v>1139</v>
      </c>
      <c r="BF206"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 Mat Jordan, Public Health England, mat.jordan@phe.gov.ukData Protection Officer: unknown</v>
      </c>
      <c r="BG206" s="59" t="str">
        <f>IF(Table18911[[#This Row],[Purpose for the processing]]="",Table18911[[#This Row],[Purpose for the processing3]],Table18911[[#This Row],[Purpose for the processing]])</f>
        <v>In order to manage and facilitate the NHS Cancer Screening Programme for Breast Screening.</v>
      </c>
      <c r="BH206" s="59" t="str">
        <f>IF(Table18911[[#This Row],[Legal basis for the processing]]="",Table18911[[#This Row],[Legal basis for the processing4]],Table18911[[#This Row],[Legal basis for the processing]])</f>
        <v>Section 254.</v>
      </c>
      <c r="BI206" s="61"/>
      <c r="BJ206" s="59" t="str">
        <f>IF(Table18911[[#This Row],[Categories of personal data being processed]]="",Table18911[[#This Row],[Categories of personal data being processed5]],Table18911[[#This Row],[Categories of personal data being processed]])</f>
        <v>Personal and sensitive data.</v>
      </c>
      <c r="BL206"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No data is transferred to third countries.</v>
      </c>
      <c r="BN206" s="59" t="str">
        <f>IF(Table18911[[#This Row],[Recipients or categories of recipients of the personal data.]]="",Table18911[[#This Row],[Recipients or categories of recipients of the personal data.6]],Table18911[[#This Row],[Recipients or categories of recipients of the personal data.]])</f>
        <v>Public Health England, data subjects</v>
      </c>
      <c r="BO206"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Indefinitely.</v>
      </c>
      <c r="BP206" s="64" t="b">
        <f>Table18911[[#This Row],[Right to be informed]]</f>
        <v>0</v>
      </c>
      <c r="BQ206" s="63" t="b">
        <f>Table18911[[#This Row],[Right of access]]</f>
        <v>0</v>
      </c>
      <c r="BR206" s="63" t="b">
        <f>Table18911[[#This Row],[Right to rectification]]</f>
        <v>0</v>
      </c>
      <c r="BS206" s="63" t="b">
        <f>Table18911[[#This Row],[Right to erasure]]</f>
        <v>0</v>
      </c>
      <c r="BT206" s="63" t="b">
        <f>Table18911[[#This Row],[Right to restrict processing]]</f>
        <v>0</v>
      </c>
      <c r="BU206" s="63" t="b">
        <f>Table18911[[#This Row],[Right to data portability]]</f>
        <v>0</v>
      </c>
      <c r="BV206" s="63" t="b">
        <f>Table18911[[#This Row],[Right to object]]</f>
        <v>0</v>
      </c>
      <c r="BW206" s="59" t="b">
        <f>Table18911[[#This Row],[profiling]]</f>
        <v>0</v>
      </c>
      <c r="BX206"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The data subject can exercise their right to object by making a request through PHE. PHE will then instruct NHS Digital as necessary. The process is detailed in the PHE Personal information charter, https://www.gov.uk/government/organisations/public-health-england/about/personal-information-charter</v>
      </c>
      <c r="BY206" s="59" t="str">
        <f>IF(Table18911[[#This Row],[The source of the personal data.]]="",Table18911[[#This Row],[The source of the personal data.12]],Table18911[[#This Row],[The source of the personal data.]])</f>
        <v xml:space="preserve">Personal demographic data is sourced from NHAIS Exeter systems (cohort for screening). </v>
      </c>
      <c r="BZ206"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The Breast Screening Programme operates to policy defined by PHE, which controls the subjects which are called for screening by age.</v>
      </c>
      <c r="CA206" s="63"/>
      <c r="CB206" s="63"/>
      <c r="CC206" s="63"/>
      <c r="CD206" s="63"/>
      <c r="CE206" s="63"/>
      <c r="CF206" s="63"/>
      <c r="CG206" s="63"/>
      <c r="CH206" s="63"/>
      <c r="CI206" s="63"/>
      <c r="CJ206" s="63"/>
      <c r="CK206" s="63"/>
      <c r="CL206" s="63"/>
      <c r="CM206" s="63"/>
      <c r="CN206" s="63"/>
      <c r="CO206" s="63"/>
      <c r="CP206" s="63"/>
      <c r="CQ206" s="63"/>
      <c r="CR206" s="63"/>
      <c r="CS206" s="63"/>
      <c r="CT206" s="63"/>
      <c r="CU206" s="63"/>
      <c r="CV206" s="63"/>
      <c r="CW206" s="63"/>
      <c r="CX206" s="63"/>
      <c r="CY206" s="5"/>
      <c r="CZ206" s="26" t="s">
        <v>2009</v>
      </c>
      <c r="DB206" s="59" t="s">
        <v>2704</v>
      </c>
      <c r="DG206" s="59" t="s">
        <v>361</v>
      </c>
    </row>
    <row r="207" spans="1:111" s="59" customFormat="1" ht="255" hidden="1">
      <c r="A207" s="59" t="s">
        <v>1142</v>
      </c>
      <c r="B207" s="59" t="s">
        <v>110</v>
      </c>
      <c r="C207" s="59" t="s">
        <v>221</v>
      </c>
      <c r="D207" s="59" t="s">
        <v>1143</v>
      </c>
      <c r="E207" s="59" t="s">
        <v>223</v>
      </c>
      <c r="G207" s="59" t="s">
        <v>1144</v>
      </c>
      <c r="H207" s="59" t="s">
        <v>439</v>
      </c>
      <c r="I207" s="59" t="s">
        <v>584</v>
      </c>
      <c r="J207" s="59" t="s">
        <v>227</v>
      </c>
      <c r="K207" s="59" t="s">
        <v>1145</v>
      </c>
      <c r="L207" s="59" t="s">
        <v>276</v>
      </c>
      <c r="N207" s="59" t="s">
        <v>254</v>
      </c>
      <c r="O207" s="59" t="s">
        <v>254</v>
      </c>
      <c r="P207" s="59" t="s">
        <v>111</v>
      </c>
      <c r="AF207" s="59" t="str">
        <f>VLOOKUP(Table18911[[#This Row],[Information Asset Reference Number16]],livesite,1,FALSE)</f>
        <v>IAR0000622</v>
      </c>
      <c r="AG207" s="61" t="str">
        <f>MID(Table18911[[#This Row],[CLICK HERE TO GO TO FINAL CONTENT FOR CHECKING / EDITING]],14,FIND(".",Table18911[[#This Row],[CLICK HERE TO GO TO FINAL CONTENT FOR CHECKING / EDITING]])-14)</f>
        <v xml:space="preserve"> NC National Security Vetting -Transparency Checklist </v>
      </c>
      <c r="AH207" s="61" t="str">
        <f>LEFT(Table18911[[#This Row],[CLICK HERE TO GO TO FINAL CONTENT FOR CHECKING / EDITING]],10)</f>
        <v>IAR0000622</v>
      </c>
      <c r="AI207" s="61" t="str">
        <f>VLOOKUP(Table18911[[#This Row],[Information Asset Reference Number]],ia,1,FALSE)</f>
        <v>IAR0000622</v>
      </c>
      <c r="AJ207" s="61" t="e">
        <f>VLOOKUP(Table18911[[#This Row],[Information Asset Reference Number]],ia,7,FALSE)</f>
        <v>#REF!</v>
      </c>
      <c r="AK207" s="61" t="str">
        <f>VLOOKUP(Table18911[[#This Row],[Information Asset Reference Number]],ia,10,FALSE)</f>
        <v>Physical Security and Investigation P0566/02</v>
      </c>
      <c r="AL207" s="61" t="str">
        <f>VLOOKUP(Table18911[[#This Row],[Information Asset Reference Number]],ia,11,FALSE)</f>
        <v>Nicholas Cooney ( NICO5 )</v>
      </c>
      <c r="AN207" s="61" t="b">
        <f>ISERROR(FIND("Direction",Table18911[[#This Row],[Legal basis for the processing]]))</f>
        <v>1</v>
      </c>
      <c r="AO207" s="61" t="b">
        <f>ISERROR(FIND("Act",Table18911[[#This Row],[Legal basis for the processing]]))</f>
        <v>0</v>
      </c>
      <c r="AP207" s="61" t="b">
        <f>ISERROR(FIND("Article",Table18911[[#This Row],[Legal basis for the processing]]))</f>
        <v>0</v>
      </c>
      <c r="AR207"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207"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207"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207"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207"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207"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07"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207"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07" s="61">
        <f>COUNTIF(Table18911[[#This Row],[Right to be informed]:[profiling]],"FALSE")</f>
        <v>3</v>
      </c>
      <c r="BA207"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207" s="61" t="str">
        <f>Table18911[[#This Row],[Information Asset Title]]</f>
        <v xml:space="preserve"> NC National Security Vetting -Transparency Checklist </v>
      </c>
      <c r="BE207" s="61" t="s">
        <v>1147</v>
      </c>
      <c r="BF207"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207" s="59" t="str">
        <f>IF(Table18911[[#This Row],[Purpose for the processing]]="",Table18911[[#This Row],[Purpose for the processing3]],Table18911[[#This Row],[Purpose for the processing]])</f>
        <v xml:space="preserve">To sponsor an applicant to obtain National Security Vetting. To maintain a database of individuals who have been sponsored for National Security Vetting. To maintance compliance with our obligations as a National Security Vetting Sponsor as per HMG and DHSC policy and guidelines.   </v>
      </c>
      <c r="BH207" s="59" t="str">
        <f>IF(Table18911[[#This Row],[Legal basis for the processing]]="",Table18911[[#This Row],[Legal basis for the processing4]],Table18911[[#This Row],[Legal basis for the processing]])</f>
        <v>Health and Social Care Act (2012) – Schedule 18, part 10 (1)Processing is necessary for the performance of a task carried out in the public interest or in the exercise of official authority vested in the controller (GDPR Article 6(1)(e))</v>
      </c>
      <c r="BI207" s="61"/>
      <c r="BJ207" s="59">
        <f>IF(Table18911[[#This Row],[Categories of personal data being processed]]="",Table18911[[#This Row],[Categories of personal data being processed5]],Table18911[[#This Row],[Categories of personal data being processed]])</f>
        <v>0</v>
      </c>
      <c r="BL207"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 xml:space="preserve">N/A </v>
      </c>
      <c r="BN207" s="59" t="str">
        <f>IF(Table18911[[#This Row],[Recipients or categories of recipients of the personal data.]]="",Table18911[[#This Row],[Recipients or categories of recipients of the personal data.6]],Table18911[[#This Row],[Recipients or categories of recipients of the personal data.]])</f>
        <v xml:space="preserve">Personal data is inputted by the individual into an MoD system. Personal data is also collected by the NHS Digital Vetting Officer to maintain the vetting database as per our obligations to be compliant with HMG guidelines and policy. </v>
      </c>
      <c r="BO207"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Only for a reasonable period to carry out its intended purpose and objectives. Retention is dependent on hard disk capacity and usage but will not exceed 30 days. Where images and/or footage has been requested for the purpose of investigating a security incident or following a Subject Access Request or law enforcement request information may be downloaded to a removable media device and retained for the purpose for which has been requested. Once the data has been and the requirement to retain the data has ceased it will be deketed. Where data is used for this purpose and specifically referncing in-house retention requirements – the retention period will be reviewed at least monthly to ensure that the purpose is still valid and necessary. </v>
      </c>
      <c r="BP207" s="64" t="b">
        <f>Table18911[[#This Row],[Right to be informed]]</f>
        <v>1</v>
      </c>
      <c r="BQ207" s="63" t="b">
        <f>Table18911[[#This Row],[Right of access]]</f>
        <v>1</v>
      </c>
      <c r="BR207" s="63" t="b">
        <f>Table18911[[#This Row],[Right to rectification]]</f>
        <v>1</v>
      </c>
      <c r="BS207" s="63" t="b">
        <f>Table18911[[#This Row],[Right to erasure]]</f>
        <v>0</v>
      </c>
      <c r="BT207" s="63" t="b">
        <f>Table18911[[#This Row],[Right to restrict processing]]</f>
        <v>1</v>
      </c>
      <c r="BU207" s="63" t="b">
        <f>Table18911[[#This Row],[Right to data portability]]</f>
        <v>0</v>
      </c>
      <c r="BV207" s="63" t="b">
        <f>Table18911[[#This Row],[Right to object]]</f>
        <v>1</v>
      </c>
      <c r="BW207" s="59" t="b">
        <f>Table18911[[#This Row],[profiling]]</f>
        <v>0</v>
      </c>
      <c r="BX207"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National Security Vetting is not obligatory and subjects do not have to submit to the application. However, this may result in the withdrawal of any offer of employment for new starters or forwarding to the NHS Digital disclosure panel for consideration in respect of existing employees.</v>
      </c>
      <c r="BY207" s="59">
        <f>IF(Table18911[[#This Row],[The source of the personal data.]]="",Table18911[[#This Row],[The source of the personal data.12]],Table18911[[#This Row],[The source of the personal data.]])</f>
        <v>0</v>
      </c>
      <c r="BZ207"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207" s="63"/>
      <c r="CB207" s="63"/>
      <c r="CC207" s="63"/>
      <c r="CD207" s="63"/>
      <c r="CE207" s="63"/>
      <c r="CF207" s="63"/>
      <c r="CG207" s="63"/>
      <c r="CH207" s="63"/>
      <c r="CI207" s="63"/>
      <c r="CJ207" s="63"/>
      <c r="CK207" s="63"/>
      <c r="CL207" s="63"/>
      <c r="CM207" s="63"/>
      <c r="CN207" s="63"/>
      <c r="CO207" s="63"/>
      <c r="CP207" s="63"/>
      <c r="CQ207" s="63"/>
      <c r="CR207" s="63"/>
      <c r="CS207" s="63"/>
      <c r="CT207" s="63"/>
      <c r="CU207" s="63"/>
      <c r="CV207" s="63"/>
      <c r="CW207" s="63"/>
      <c r="CX207" s="63"/>
      <c r="CY207" s="5"/>
      <c r="CZ207" s="26" t="s">
        <v>2009</v>
      </c>
      <c r="DB207" s="59" t="s">
        <v>1146</v>
      </c>
    </row>
    <row r="208" spans="1:111" s="59" customFormat="1" ht="225" hidden="1">
      <c r="A208" s="59" t="s">
        <v>2705</v>
      </c>
      <c r="B208" s="59" t="s">
        <v>110</v>
      </c>
      <c r="C208" s="59" t="s">
        <v>221</v>
      </c>
      <c r="D208" s="59" t="s">
        <v>1154</v>
      </c>
      <c r="E208" s="59" t="s">
        <v>223</v>
      </c>
      <c r="G208" s="59" t="s">
        <v>1155</v>
      </c>
      <c r="H208" s="59" t="s">
        <v>1156</v>
      </c>
      <c r="I208" s="59" t="s">
        <v>1157</v>
      </c>
      <c r="J208" s="59" t="s">
        <v>1158</v>
      </c>
      <c r="K208" s="59" t="s">
        <v>228</v>
      </c>
      <c r="L208" s="59" t="s">
        <v>154</v>
      </c>
      <c r="N208" s="59" t="s">
        <v>229</v>
      </c>
      <c r="O208" s="59" t="s">
        <v>225</v>
      </c>
      <c r="P208" s="59" t="s">
        <v>111</v>
      </c>
      <c r="Q208" s="59" t="s">
        <v>221</v>
      </c>
      <c r="R208" s="59" t="s">
        <v>1154</v>
      </c>
      <c r="S208" s="59" t="s">
        <v>223</v>
      </c>
      <c r="T208" s="59" t="s">
        <v>1159</v>
      </c>
      <c r="U208" s="59" t="s">
        <v>1155</v>
      </c>
      <c r="V208" s="59" t="s">
        <v>1156</v>
      </c>
      <c r="W208" s="59" t="s">
        <v>1157</v>
      </c>
      <c r="X208" s="59" t="s">
        <v>1158</v>
      </c>
      <c r="Z208" s="59" t="s">
        <v>154</v>
      </c>
      <c r="AA208" s="59" t="s">
        <v>1160</v>
      </c>
      <c r="AC208" s="59" t="s">
        <v>225</v>
      </c>
      <c r="AF208" s="59" t="str">
        <f>VLOOKUP(Table18911[[#This Row],[Information Asset Reference Number16]],livesite,1,FALSE)</f>
        <v>IAR0000627</v>
      </c>
      <c r="AG208" s="61" t="str">
        <f>MID(Table18911[[#This Row],[CLICK HERE TO GO TO FINAL CONTENT FOR CHECKING / EDITING]],14,FIND(".",Table18911[[#This Row],[CLICK HERE TO GO TO FINAL CONTENT FOR CHECKING / EDITING]])-14)</f>
        <v>NHSmail Local Organisation</v>
      </c>
      <c r="AH208" s="61" t="str">
        <f>LEFT(Table18911[[#This Row],[CLICK HERE TO GO TO FINAL CONTENT FOR CHECKING / EDITING]],10)</f>
        <v>IAR0000627</v>
      </c>
      <c r="AI208" s="61" t="str">
        <f>VLOOKUP(Table18911[[#This Row],[Information Asset Reference Number]],ia,1,FALSE)</f>
        <v>IAR0000627</v>
      </c>
      <c r="AJ208" s="61">
        <f>VLOOKUP(Table18911[[#This Row],[Information Asset Reference Number]],ia,7,FALSE)</f>
        <v>2004</v>
      </c>
      <c r="AK208" s="61" t="str">
        <f>VLOOKUP(Table18911[[#This Row],[Information Asset Reference Number]],ia,10,FALSE)</f>
        <v>ICT Services Delivery Support Function - DSF P0424/24</v>
      </c>
      <c r="AL208" s="61" t="str">
        <f>VLOOKUP(Table18911[[#This Row],[Information Asset Reference Number]],ia,11,FALSE)</f>
        <v>Paul Smith ( PASM2 )</v>
      </c>
      <c r="AN208" s="61" t="b">
        <f>ISERROR(FIND("Direction",Table18911[[#This Row],[Legal basis for the processing]]))</f>
        <v>1</v>
      </c>
      <c r="AO208" s="61" t="b">
        <f>ISERROR(FIND("Act",Table18911[[#This Row],[Legal basis for the processing]]))</f>
        <v>0</v>
      </c>
      <c r="AP208" s="61" t="b">
        <f>ISERROR(FIND("Article",Table18911[[#This Row],[Legal basis for the processing]]))</f>
        <v>0</v>
      </c>
      <c r="AR208"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208"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208"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208"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208"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208"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08"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08"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08" s="61">
        <f>COUNTIF(Table18911[[#This Row],[Right to be informed]:[profiling]],"FALSE")</f>
        <v>8</v>
      </c>
      <c r="BA208"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D208" s="61" t="str">
        <f>Table18911[[#This Row],[Information Asset Title]]</f>
        <v>NHSmail Local Organisation</v>
      </c>
      <c r="BE208" s="61" t="s">
        <v>1162</v>
      </c>
      <c r="BF208"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1 Trevelyan SquareBoar LaneLeedsLS1 6AEData Protection Officer: Catherine Nicholson</v>
      </c>
      <c r="BG208" s="59" t="str">
        <f>IF(Table18911[[#This Row],[Purpose for the processing]]="",Table18911[[#This Row],[Purpose for the processing3]],Table18911[[#This Row],[Purpose for the processing]])</f>
        <v>To allow for the provision of the NHSmail service</v>
      </c>
      <c r="BH208" s="59" t="str">
        <f>IF(Table18911[[#This Row],[Legal basis for the processing]]="",Table18911[[#This Row],[Legal basis for the processing4]],Table18911[[#This Row],[Legal basis for the processing]])</f>
        <v>Health and Social Care Act (2012) – Schedule 18, part 10 (1)Processing is necessary for the performance of a task carried out in the public interest or in the exercise of official authority vested in the controller (GDPR Article 6(1)(e))</v>
      </c>
      <c r="BI208" s="61"/>
      <c r="BJ208" s="59" t="str">
        <f>IF(Table18911[[#This Row],[Categories of personal data being processed]]="",Table18911[[#This Row],[Categories of personal data being processed5]],Table18911[[#This Row],[Categories of personal data being processed]])</f>
        <v>Information of a confidential or personal nature to staff. Data items included as as follows:NameEmail AddressOnline Identifiers such as IP AddressEmployment/Career History</v>
      </c>
      <c r="BL208"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Users names and email address are stored in azure active directory in the US.Email data is wholly stored in the UK.</v>
      </c>
      <c r="BN208" s="59" t="str">
        <f>IF(Table18911[[#This Row],[Recipients or categories of recipients of the personal data.]]="",Table18911[[#This Row],[Recipients or categories of recipients of the personal data.6]],Table18911[[#This Row],[Recipients or categories of recipients of the personal data.]])</f>
        <v>NHS Digital staff/teams and external  parties involved in health an social care   e.g. NHS Digital Programmes including Child Protection Information Service may exchange information about vulnerable patients using the NHSmail system.</v>
      </c>
      <c r="BO208"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Personal data relevant to the user/organisation held whilst NHSmail account is active. Inactive accounts are deleted after 180 days. NHSmail data stored for 180 days as per data retention policy.</v>
      </c>
      <c r="BP208" s="64" t="b">
        <f>Table18911[[#This Row],[Right to be informed]]</f>
        <v>0</v>
      </c>
      <c r="BQ208" s="63" t="b">
        <f>Table18911[[#This Row],[Right of access]]</f>
        <v>0</v>
      </c>
      <c r="BR208" s="63" t="b">
        <f>Table18911[[#This Row],[Right to rectification]]</f>
        <v>0</v>
      </c>
      <c r="BS208" s="63" t="b">
        <f>Table18911[[#This Row],[Right to erasure]]</f>
        <v>0</v>
      </c>
      <c r="BT208" s="63" t="b">
        <f>Table18911[[#This Row],[Right to restrict processing]]</f>
        <v>0</v>
      </c>
      <c r="BU208" s="63" t="b">
        <f>Table18911[[#This Row],[Right to data portability]]</f>
        <v>0</v>
      </c>
      <c r="BV208" s="63" t="b">
        <f>Table18911[[#This Row],[Right to object]]</f>
        <v>0</v>
      </c>
      <c r="BW208" s="59" t="b">
        <f>Table18911[[#This Row],[profiling]]</f>
        <v>0</v>
      </c>
      <c r="BX208"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 (we are not relying on consent as our processing condition)</v>
      </c>
      <c r="BY208" s="59" t="str">
        <f>IF(Table18911[[#This Row],[The source of the personal data.]]="",Table18911[[#This Row],[The source of the personal data.12]],Table18911[[#This Row],[The source of the personal data.]])</f>
        <v>NHS Digital staff/teams and external  parties involved in health an social care   e.g. NHS Digital Programmes including Child Protection Information Service may exchange information about vulnerable patients using the NHSmail system</v>
      </c>
      <c r="BZ208"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208" s="63"/>
      <c r="CB208" s="63"/>
      <c r="CC208" s="63"/>
      <c r="CD208" s="63"/>
      <c r="CE208" s="63"/>
      <c r="CF208" s="63"/>
      <c r="CG208" s="63"/>
      <c r="CH208" s="63"/>
      <c r="CI208" s="63"/>
      <c r="CJ208" s="63"/>
      <c r="CK208" s="63"/>
      <c r="CL208" s="63"/>
      <c r="CM208" s="63"/>
      <c r="CN208" s="63"/>
      <c r="CO208" s="63"/>
      <c r="CP208" s="63"/>
      <c r="CQ208" s="63"/>
      <c r="CR208" s="63"/>
      <c r="CS208" s="63"/>
      <c r="CT208" s="63"/>
      <c r="CU208" s="63"/>
      <c r="CV208" s="63"/>
      <c r="CW208" s="63"/>
      <c r="CX208" s="63"/>
      <c r="CY208" s="5"/>
      <c r="CZ208" s="26" t="s">
        <v>2009</v>
      </c>
      <c r="DB208" s="59" t="s">
        <v>2706</v>
      </c>
      <c r="DG208" s="59" t="s">
        <v>1159</v>
      </c>
    </row>
    <row r="209" spans="1:125" ht="330" hidden="1">
      <c r="A209" s="59" t="s">
        <v>2707</v>
      </c>
      <c r="B209" s="59" t="s">
        <v>110</v>
      </c>
      <c r="C209" s="59" t="s">
        <v>1172</v>
      </c>
      <c r="D209" s="59" t="s">
        <v>1173</v>
      </c>
      <c r="E209" s="59" t="s">
        <v>1174</v>
      </c>
      <c r="F209" s="59"/>
      <c r="G209" s="59" t="s">
        <v>1175</v>
      </c>
      <c r="H209" s="59" t="s">
        <v>254</v>
      </c>
      <c r="I209" s="59" t="s">
        <v>1176</v>
      </c>
      <c r="J209" s="59" t="s">
        <v>1177</v>
      </c>
      <c r="K209" s="59" t="s">
        <v>1178</v>
      </c>
      <c r="L209" s="59" t="s">
        <v>1179</v>
      </c>
      <c r="M209" s="59"/>
      <c r="N209" s="59" t="s">
        <v>254</v>
      </c>
      <c r="O209" s="59" t="s">
        <v>254</v>
      </c>
      <c r="P209" s="59" t="s">
        <v>111</v>
      </c>
      <c r="Q209" s="59"/>
      <c r="R209" s="59"/>
      <c r="S209" s="59"/>
      <c r="T209" s="59"/>
      <c r="U209" s="59"/>
      <c r="V209" s="59"/>
      <c r="W209" s="59"/>
      <c r="X209" s="59"/>
      <c r="Y209" s="59"/>
      <c r="Z209" s="59"/>
      <c r="AA209" s="59"/>
      <c r="AB209" s="59"/>
      <c r="AC209" s="59"/>
      <c r="AD209" s="59"/>
      <c r="AE209" s="59"/>
      <c r="AF209" s="59" t="str">
        <f>VLOOKUP(Table18911[[#This Row],[Information Asset Reference Number16]],livesite,1,FALSE)</f>
        <v>IAR0000660</v>
      </c>
      <c r="AG209" s="61" t="str">
        <f>MID(Table18911[[#This Row],[CLICK HERE TO GO TO FINAL CONTENT FOR CHECKING / EDITING]],14,FIND(".",Table18911[[#This Row],[CLICK HERE TO GO TO FINAL CONTENT FOR CHECKING / EDITING]])-14)</f>
        <v>S Digital Communications Shadowing Programme</v>
      </c>
      <c r="AH209" s="61" t="str">
        <f>LEFT(Table18911[[#This Row],[CLICK HERE TO GO TO FINAL CONTENT FOR CHECKING / EDITING]],10)</f>
        <v>IAR0000660</v>
      </c>
      <c r="AI209" s="61" t="str">
        <f>VLOOKUP(Table18911[[#This Row],[Information Asset Reference Number]],ia,1,FALSE)</f>
        <v>IAR0000660</v>
      </c>
      <c r="AJ209" s="61">
        <f>VLOOKUP(Table18911[[#This Row],[Information Asset Reference Number]],ia,7,FALSE)</f>
        <v>43223</v>
      </c>
      <c r="AK209" s="61" t="str">
        <f>VLOOKUP(Table18911[[#This Row],[Information Asset Reference Number]],ia,10,FALSE)</f>
        <v>External Affairs P0404/06</v>
      </c>
      <c r="AL209" s="61" t="str">
        <f>VLOOKUP(Table18911[[#This Row],[Information Asset Reference Number]],ia,11,FALSE)</f>
        <v>Kristina Wilcock ( KRWI1 )</v>
      </c>
      <c r="AM209" s="59"/>
      <c r="AN209" s="61" t="b">
        <f>ISERROR(FIND("Direction",Table18911[[#This Row],[Legal basis for the processing]]))</f>
        <v>1</v>
      </c>
      <c r="AO209" s="61" t="b">
        <f>ISERROR(FIND("Act",Table18911[[#This Row],[Legal basis for the processing]]))</f>
        <v>1</v>
      </c>
      <c r="AP209" s="61" t="b">
        <f>ISERROR(FIND("Article",Table18911[[#This Row],[Legal basis for the processing]]))</f>
        <v>0</v>
      </c>
      <c r="AQ209" s="59"/>
      <c r="AR209"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209"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209"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209"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209"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209"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1</v>
      </c>
      <c r="AX209"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09"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09" s="61">
        <f>COUNTIF(Table18911[[#This Row],[Right to be informed]:[profiling]],"FALSE")</f>
        <v>2</v>
      </c>
      <c r="BA209"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Contract</v>
      </c>
      <c r="BB209" s="59"/>
      <c r="BC209" s="59"/>
      <c r="BD209" s="61" t="str">
        <f>Table18911[[#This Row],[Information Asset Title]]</f>
        <v>S Digital Communications Shadowing Programme</v>
      </c>
      <c r="BE209" s="61" t="s">
        <v>1181</v>
      </c>
      <c r="BF209"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Kristina Wilcock - kristina.wilcock@nhs.netHannah Jackson – Hannah.jackson2@nhs.net</v>
      </c>
      <c r="BG209" s="59" t="str">
        <f>IF(Table18911[[#This Row],[Purpose for the processing]]="",Table18911[[#This Row],[Purpose for the processing3]],Table18911[[#This Row],[Purpose for the processing]])</f>
        <v>A shadowing programme for external communications professionals at other national bodies involved in health and care, apply to spend a day (or longer) at NHS Digital to learn about what we do. We then process the applications and data to chose the successful candidates.We need to know their name and contact details to contact them about the programme and we need to know their organisation in order to establish whether it is right for our colleagues to partner up with them.</v>
      </c>
      <c r="BH209" s="59" t="str">
        <f>IF(Table18911[[#This Row],[Legal basis for the processing]]="",Table18911[[#This Row],[Legal basis for the processing4]],Table18911[[#This Row],[Legal basis for the processing]])</f>
        <v>Article 6, 1(a) consent - the data subject has given consent to the processing of his or her personal data for one or more specific purposes</v>
      </c>
      <c r="BI209" s="61"/>
      <c r="BJ209" s="59">
        <f>IF(Table18911[[#This Row],[Categories of personal data being processed]]="",Table18911[[#This Row],[Categories of personal data being processed5]],Table18911[[#This Row],[Categories of personal data being processed]])</f>
        <v>0</v>
      </c>
      <c r="BK209" s="59"/>
      <c r="BL209"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209" s="59"/>
      <c r="BN209" s="59" t="str">
        <f>IF(Table18911[[#This Row],[Recipients or categories of recipients of the personal data.]]="",Table18911[[#This Row],[Recipients or categories of recipients of the personal data.6]],Table18911[[#This Row],[Recipients or categories of recipients of the personal data.]])</f>
        <v>N/A – only shared with the shadowing board of decision makers and with the internal team who individual is assigned to shadow.</v>
      </c>
      <c r="BO209"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Successful candidates – we will hold their data until their placement is complete, participants will have a time limit of three months to complete their placement.Unsuccessful candidates – we will hold their data for 6 months to put towards the second cohort of shadowing activities.</v>
      </c>
      <c r="BP209" s="64" t="b">
        <f>Table18911[[#This Row],[Right to be informed]]</f>
        <v>1</v>
      </c>
      <c r="BQ209" s="63" t="b">
        <f>Table18911[[#This Row],[Right of access]]</f>
        <v>1</v>
      </c>
      <c r="BR209" s="63" t="b">
        <f>Table18911[[#This Row],[Right to rectification]]</f>
        <v>1</v>
      </c>
      <c r="BS209" s="63" t="b">
        <f>Table18911[[#This Row],[Right to erasure]]</f>
        <v>1</v>
      </c>
      <c r="BT209" s="63" t="b">
        <f>Table18911[[#This Row],[Right to restrict processing]]</f>
        <v>1</v>
      </c>
      <c r="BU209" s="63" t="b">
        <f>Table18911[[#This Row],[Right to data portability]]</f>
        <v>1</v>
      </c>
      <c r="BV209" s="63" t="b">
        <f>Table18911[[#This Row],[Right to object]]</f>
        <v>0</v>
      </c>
      <c r="BW209" s="59" t="b">
        <f>Table18911[[#This Row],[profiling]]</f>
        <v>0</v>
      </c>
      <c r="BX209"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Candidates will be able to withdraw their consent at any time by simply emailing the designated mailbox stating their wish to opt out.Candidates will be able opt into their data being kept for longer so that we can communicate with them after the placement is complete to advise of any similar opportunities coming up.</v>
      </c>
      <c r="BY209" s="59">
        <f>IF(Table18911[[#This Row],[The source of the personal data.]]="",Table18911[[#This Row],[The source of the personal data.12]],Table18911[[#This Row],[The source of the personal data.]])</f>
        <v>0</v>
      </c>
      <c r="BZ209"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209" s="63"/>
      <c r="CB209" s="63"/>
      <c r="CC209" s="63"/>
      <c r="CD209" s="63"/>
      <c r="CE209" s="63"/>
      <c r="CF209" s="63"/>
      <c r="CG209" s="63"/>
      <c r="CH209" s="63"/>
      <c r="CI209" s="63"/>
      <c r="CJ209" s="63"/>
      <c r="CK209" s="63"/>
      <c r="CL209" s="63"/>
      <c r="CM209" s="63"/>
      <c r="CN209" s="63"/>
      <c r="CO209" s="63"/>
      <c r="CP209" s="63"/>
      <c r="CQ209" s="63"/>
      <c r="CR209" s="63"/>
      <c r="CS209" s="63"/>
      <c r="CT209" s="63"/>
      <c r="CU209" s="63"/>
      <c r="CV209" s="63"/>
      <c r="CW209" s="63"/>
      <c r="CX209" s="63"/>
      <c r="CZ209" s="26" t="s">
        <v>2009</v>
      </c>
      <c r="DB209" s="5" t="s">
        <v>2708</v>
      </c>
    </row>
    <row r="210" spans="1:125" ht="405" hidden="1">
      <c r="A210" s="59" t="s">
        <v>2709</v>
      </c>
      <c r="B210" s="59" t="s">
        <v>110</v>
      </c>
      <c r="C210" s="59" t="s">
        <v>2387</v>
      </c>
      <c r="D210" s="59" t="s">
        <v>1745</v>
      </c>
      <c r="E210" s="59" t="s">
        <v>1751</v>
      </c>
      <c r="F210" s="59" t="s">
        <v>2710</v>
      </c>
      <c r="G210" s="59" t="s">
        <v>2711</v>
      </c>
      <c r="H210" s="59" t="s">
        <v>1829</v>
      </c>
      <c r="I210" s="59" t="s">
        <v>2712</v>
      </c>
      <c r="J210" s="59" t="s">
        <v>1831</v>
      </c>
      <c r="K210" s="59" t="s">
        <v>2713</v>
      </c>
      <c r="L210" s="59" t="s">
        <v>2714</v>
      </c>
      <c r="M210" s="59" t="s">
        <v>2715</v>
      </c>
      <c r="N210" s="59"/>
      <c r="O210" s="59" t="s">
        <v>2716</v>
      </c>
      <c r="P210" s="59" t="s">
        <v>111</v>
      </c>
      <c r="Q210" s="59"/>
      <c r="R210" s="59" t="s">
        <v>993</v>
      </c>
      <c r="S210" s="59"/>
      <c r="T210" s="59"/>
      <c r="U210" s="59"/>
      <c r="V210" s="59"/>
      <c r="W210" s="59"/>
      <c r="X210" s="59"/>
      <c r="Y210" s="59"/>
      <c r="Z210" s="59"/>
      <c r="AA210" s="59"/>
      <c r="AB210" s="59"/>
      <c r="AC210" s="59"/>
      <c r="AD210" s="59"/>
      <c r="AE210" s="59"/>
      <c r="AF210" s="59" t="str">
        <f>VLOOKUP(Table18911[[#This Row],[Information Asset Reference Number16]],livesite,1,FALSE)</f>
        <v>IAR0000670</v>
      </c>
      <c r="AG210" s="61" t="str">
        <f>MID(Table18911[[#This Row],[CLICK HERE TO GO TO FINAL CONTENT FOR CHECKING / EDITING]],14,FIND(".",Table18911[[#This Row],[CLICK HERE TO GO TO FINAL CONTENT FOR CHECKING / EDITING]])-14)</f>
        <v>CWT_Extranet_Data_DraftV0</v>
      </c>
      <c r="AH210" s="61" t="str">
        <f>LEFT(Table18911[[#This Row],[CLICK HERE TO GO TO FINAL CONTENT FOR CHECKING / EDITING]],10)</f>
        <v>IAR0000670</v>
      </c>
      <c r="AI210" s="61" t="str">
        <f>VLOOKUP(Table18911[[#This Row],[Information Asset Reference Number]],ia,1,FALSE)</f>
        <v>IAR0000670</v>
      </c>
      <c r="AJ210" s="61">
        <f>VLOOKUP(Table18911[[#This Row],[Information Asset Reference Number]],ia,7,FALSE)</f>
        <v>42095</v>
      </c>
      <c r="AK210" s="61" t="str">
        <f>VLOOKUP(Table18911[[#This Row],[Information Asset Reference Number]],ia,10,FALSE)</f>
        <v>Workforce and Estates Activities P0272/01</v>
      </c>
      <c r="AL210" s="61" t="str">
        <f>VLOOKUP(Table18911[[#This Row],[Information Asset Reference Number]],ia,11,FALSE)</f>
        <v>Kate Bedford ( KAAN2 )</v>
      </c>
      <c r="AM210" s="59"/>
      <c r="AN210" s="61" t="b">
        <f>ISERROR(FIND("Direction",Table18911[[#This Row],[Legal basis for the processing]]))</f>
        <v>1</v>
      </c>
      <c r="AO210" s="61" t="b">
        <f>ISERROR(FIND("Act",Table18911[[#This Row],[Legal basis for the processing]]))</f>
        <v>1</v>
      </c>
      <c r="AP210" s="61" t="b">
        <f>ISERROR(FIND("Article",Table18911[[#This Row],[Legal basis for the processing]]))</f>
        <v>1</v>
      </c>
      <c r="AQ210" s="59"/>
      <c r="AR210"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210"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210"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210"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210"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210"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10"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10"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10" s="61">
        <f>COUNTIF(Table18911[[#This Row],[Right to be informed]:[profiling]],"FALSE")</f>
        <v>4</v>
      </c>
      <c r="BA210"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210" s="59"/>
      <c r="BC210" s="59"/>
      <c r="BD210" s="61" t="str">
        <f>Table18911[[#This Row],[Information Asset Title]]</f>
        <v>CWT_Extranet_Data_DraftV0</v>
      </c>
      <c r="BE210" s="61" t="s">
        <v>1323</v>
      </c>
      <c r="BF210"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are the data controller. NHS Digital 1 Trevelyan SquareBoar LaneLeedsLS1 6AENHS Digital Data Protection Officer is Catherine Nicholson</v>
      </c>
      <c r="BG210" s="59" t="str">
        <f>IF(Table18911[[#This Row],[Purpose for the processing]]="",Table18911[[#This Row],[Purpose for the processing3]],Table18911[[#This Row],[Purpose for the processing]])</f>
        <v>The data (name, email addresses, organisation and ‘phone number) is collected directly from a user via the registration form they submit in order to receive a user account to access the system.  Their registration to PCWT allows them to submit data for the Primary Care Workforce Minimum Data Set.Information regarding IP address and website cookies are captured as part of the functioning of the system to ensure that it delivers the correct functionality for the individual user and so that PCWT can send the contents of the Web page to a user’s browser.</v>
      </c>
      <c r="BH210" s="59" t="str">
        <f>IF(Table18911[[#This Row],[Legal basis for the processing]]="",Table18911[[#This Row],[Legal basis for the processing4]],Table18911[[#This Row],[Legal basis for the processing]])</f>
        <v>Processing is necessary for the performance of a task carried out in the public interest or in the exercise of official authority vested in the controller.</v>
      </c>
      <c r="BI210" s="61"/>
      <c r="BJ210" s="59" t="str">
        <f>IF(Table18911[[#This Row],[Categories of personal data being processed]]="",Table18911[[#This Row],[Categories of personal data being processed5]],Table18911[[#This Row],[Categories of personal data being processed]])</f>
        <v>Email address, name, phone number, cookies and IP address.</v>
      </c>
      <c r="BK210" s="59"/>
      <c r="BL210"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 the data are not transferred.</v>
      </c>
      <c r="BM210" s="59"/>
      <c r="BN210" s="59" t="str">
        <f>IF(Table18911[[#This Row],[Recipients or categories of recipients of the personal data.]]="",Table18911[[#This Row],[Recipients or categories of recipients of the personal data.6]],Table18911[[#This Row],[Recipients or categories of recipients of the personal data.]])</f>
        <v>N/A: the data are not shared outside of NHS Digital.</v>
      </c>
      <c r="BO210"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Accounts (i.e. email addresses etc.) are deleted from PCWT periodically via the Administration tool or are made inactive against the audit / registry / collection when access is no longer required but may be again in future.The length of retention is based on the need for the account to remain live, but the team regularly review accounts to ensure that they remain relevant.As standard across other workforce assets, the retention period would be in accordance with the NHS Digital 8-year Records Management Policy.</v>
      </c>
      <c r="BP210" s="64" t="b">
        <f>Table18911[[#This Row],[Right to be informed]]</f>
        <v>1</v>
      </c>
      <c r="BQ210" s="63" t="b">
        <f>Table18911[[#This Row],[Right of access]]</f>
        <v>1</v>
      </c>
      <c r="BR210" s="63" t="b">
        <f>Table18911[[#This Row],[Right to rectification]]</f>
        <v>0</v>
      </c>
      <c r="BS210" s="63" t="b">
        <f>Table18911[[#This Row],[Right to erasure]]</f>
        <v>1</v>
      </c>
      <c r="BT210" s="63" t="b">
        <f>Table18911[[#This Row],[Right to restrict processing]]</f>
        <v>1</v>
      </c>
      <c r="BU210" s="63" t="b">
        <f>Table18911[[#This Row],[Right to data portability]]</f>
        <v>0</v>
      </c>
      <c r="BV210" s="63" t="b">
        <f>Table18911[[#This Row],[Right to object]]</f>
        <v>0</v>
      </c>
      <c r="BW210" s="59" t="b">
        <f>Table18911[[#This Row],[profiling]]</f>
        <v>0</v>
      </c>
      <c r="BX210"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A user can contact NHS Digital for their access to the PCWT to be removed.</v>
      </c>
      <c r="BY210" s="59" t="str">
        <f>IF(Table18911[[#This Row],[The source of the personal data.]]="",Table18911[[#This Row],[The source of the personal data.12]],Table18911[[#This Row],[The source of the personal data.]])</f>
        <v>Users send in registration forms with their details to the NHS Digital Contact Centre. By definition, therefore, the data quality is assured by the individual submitting the information.</v>
      </c>
      <c r="BZ210"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 xml:space="preserve">N/ANo automated decision making, or profiling is undertaken </v>
      </c>
      <c r="CA210" s="63"/>
      <c r="CB210" s="63"/>
      <c r="CC210" s="63"/>
      <c r="CD210" s="63"/>
      <c r="CE210" s="63"/>
      <c r="CF210" s="63"/>
      <c r="CG210" s="63"/>
      <c r="CH210" s="63"/>
      <c r="CI210" s="63"/>
      <c r="CJ210" s="63"/>
      <c r="CK210" s="63"/>
      <c r="CL210" s="63"/>
      <c r="CM210" s="63"/>
      <c r="CN210" s="63"/>
      <c r="CO210" s="63"/>
      <c r="CP210" s="63"/>
      <c r="CQ210" s="63"/>
      <c r="CR210" s="63"/>
      <c r="CS210" s="63"/>
      <c r="CT210" s="63"/>
      <c r="CU210" s="63"/>
      <c r="CV210" s="63"/>
      <c r="CW210" s="63"/>
      <c r="CX210" s="63"/>
      <c r="CZ210" s="26" t="s">
        <v>2009</v>
      </c>
      <c r="DB210" s="5" t="s">
        <v>2717</v>
      </c>
    </row>
    <row r="211" spans="1:125" ht="409.6" hidden="1">
      <c r="A211" s="59" t="s">
        <v>1747</v>
      </c>
      <c r="B211" s="59" t="s">
        <v>110</v>
      </c>
      <c r="C211" s="59" t="s">
        <v>2387</v>
      </c>
      <c r="D211" s="59" t="s">
        <v>1748</v>
      </c>
      <c r="E211" s="59" t="s">
        <v>1751</v>
      </c>
      <c r="F211" s="59" t="s">
        <v>2718</v>
      </c>
      <c r="G211" s="59" t="s">
        <v>2719</v>
      </c>
      <c r="H211" s="59" t="s">
        <v>1829</v>
      </c>
      <c r="I211" s="59" t="s">
        <v>2720</v>
      </c>
      <c r="J211" s="59" t="s">
        <v>1831</v>
      </c>
      <c r="K211" s="59" t="s">
        <v>2721</v>
      </c>
      <c r="L211" s="59" t="s">
        <v>2714</v>
      </c>
      <c r="M211" s="59" t="s">
        <v>2722</v>
      </c>
      <c r="N211" s="59"/>
      <c r="O211" s="59" t="s">
        <v>2716</v>
      </c>
      <c r="P211" s="59" t="s">
        <v>111</v>
      </c>
      <c r="Q211" s="59"/>
      <c r="R211" s="59" t="s">
        <v>993</v>
      </c>
      <c r="S211" s="59"/>
      <c r="T211" s="59"/>
      <c r="U211" s="59"/>
      <c r="V211" s="59"/>
      <c r="W211" s="59"/>
      <c r="X211" s="59"/>
      <c r="Y211" s="59"/>
      <c r="Z211" s="59"/>
      <c r="AA211" s="59"/>
      <c r="AB211" s="59"/>
      <c r="AC211" s="59"/>
      <c r="AD211" s="59"/>
      <c r="AE211" s="59"/>
      <c r="AF211" s="26" t="str">
        <f>VLOOKUP(Table18911[[#This Row],[Information Asset Reference Number16]],livesite,1,FALSE)</f>
        <v>IAR0000671</v>
      </c>
      <c r="AG211" s="61" t="str">
        <f>MID(Table18911[[#This Row],[CLICK HERE TO GO TO FINAL CONTENT FOR CHECKING / EDITING]],14,FIND(".",Table18911[[#This Row],[CLICK HERE TO GO TO FINAL CONTENT FOR CHECKING / EDITING]])-14)</f>
        <v>M_Extranet_Data_Draft- Transparancy Checklist</v>
      </c>
      <c r="AH211" s="61" t="str">
        <f>LEFT(Table18911[[#This Row],[CLICK HERE TO GO TO FINAL CONTENT FOR CHECKING / EDITING]],10)</f>
        <v>IAR0000671</v>
      </c>
      <c r="AI211" s="61" t="str">
        <f>VLOOKUP(Table18911[[#This Row],[Information Asset Reference Number]],ia,1,FALSE)</f>
        <v>IAR0000671</v>
      </c>
      <c r="AJ211" s="61" t="str">
        <f>VLOOKUP(Table18911[[#This Row],[Information Asset Reference Number]],ia,7,FALSE)</f>
        <v>1999/2000</v>
      </c>
      <c r="AK211" s="61" t="str">
        <f>VLOOKUP(Table18911[[#This Row],[Information Asset Reference Number]],ia,10,FALSE)</f>
        <v>Workforce and Estates Activities P0272/01</v>
      </c>
      <c r="AL211" s="61" t="str">
        <f>VLOOKUP(Table18911[[#This Row],[Information Asset Reference Number]],ia,11,FALSE)</f>
        <v>Kate Bedford ( KAAN2 )</v>
      </c>
      <c r="AM211" s="59"/>
      <c r="AN211" s="61" t="b">
        <f>ISERROR(FIND("Direction",Table18911[[#This Row],[Legal basis for the processing]]))</f>
        <v>1</v>
      </c>
      <c r="AO211" s="61" t="b">
        <f>ISERROR(FIND("Act",Table18911[[#This Row],[Legal basis for the processing]]))</f>
        <v>1</v>
      </c>
      <c r="AP211" s="61" t="b">
        <f>ISERROR(FIND("Article",Table18911[[#This Row],[Legal basis for the processing]]))</f>
        <v>1</v>
      </c>
      <c r="AQ211" s="59"/>
      <c r="AR211"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211"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211"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211"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211"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211"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11"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11"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11" s="61">
        <f>COUNTIF(Table18911[[#This Row],[Right to be informed]:[profiling]],"FALSE")</f>
        <v>4</v>
      </c>
      <c r="BA211"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211" s="59"/>
      <c r="BC211" s="59"/>
      <c r="BD211" s="61" t="str">
        <f>Table18911[[#This Row],[Information Asset Title]]</f>
        <v>M_Extranet_Data_Draft- Transparancy Checklist</v>
      </c>
      <c r="BE211" s="61" t="s">
        <v>1327</v>
      </c>
      <c r="BF211"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are the data controller. NHS Digital 1 Trevelyan SquareBoar LaneLeedsLS1 6AENHS Digital Data Protection Officer is Catherine Nicholson</v>
      </c>
      <c r="BG211" s="59" t="str">
        <f>IF(Table18911[[#This Row],[Purpose for the processing]]="",Table18911[[#This Row],[Purpose for the processing3]],Table18911[[#This Row],[Purpose for the processing]])</f>
        <v>The data (name, email addresses, organisation and ‘phone number) is collected directly from a user at the time of registration in order to receive a user account to access the system. This can be via email, telephone or when specific points of contacts are being updated. Their registration to EFM allows them to submit data, view and run reports for a range of different Estates and Facilities related data collections, including ERIC, PLACE and the Surplus Land collection.Information regarding IP address and website cookies are captured as part of the functioning of the system to ensure that it delivers the correct functionality for the individual user and so that EFM can send the contents of the Web page to a user’s browser.</v>
      </c>
      <c r="BH211" s="59" t="str">
        <f>IF(Table18911[[#This Row],[Legal basis for the processing]]="",Table18911[[#This Row],[Legal basis for the processing4]],Table18911[[#This Row],[Legal basis for the processing]])</f>
        <v>Processing is necessary for the performance of a task carried out in the public interest or in the exercise of official authority vested in the controller.</v>
      </c>
      <c r="BI211" s="61"/>
      <c r="BJ211" s="59" t="str">
        <f>IF(Table18911[[#This Row],[Categories of personal data being processed]]="",Table18911[[#This Row],[Categories of personal data being processed5]],Table18911[[#This Row],[Categories of personal data being processed]])</f>
        <v>Name, email address, phone number, cookies and IP address.</v>
      </c>
      <c r="BK211" s="59"/>
      <c r="BL211"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 the data are not transferred.</v>
      </c>
      <c r="BM211" s="59"/>
      <c r="BN211" s="59" t="str">
        <f>IF(Table18911[[#This Row],[Recipients or categories of recipients of the personal data.]]="",Table18911[[#This Row],[Recipients or categories of recipients of the personal data.6]],Table18911[[#This Row],[Recipients or categories of recipients of the personal data.]])</f>
        <v>Requests details of specific job role contacts e.g. Director of Estates requested under FOI allow for the sharing of Name, business email address and phone number for that role. Details will also be shared with collection sponsors if they need to contact them.T&amp;C’s must be accepted by users when logging on also details sharing of this data and confidentiality of using the system.</v>
      </c>
      <c r="BO211"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Accounts (i.e. email addresses etc.) are deleted from EFM periodically (2 years without accessing the system) with the exception of Defects and Failures as this is an incident reporting module via the Administration tool or are made inactive against the audit / registry / collection when access is no longer required but may be again in future.The length of retention is also based on the need for the account to remain live, accounts are reviewed on a regular basis to ensure that they remain relevant.As standard across other workforce assets, the retention period would be in accordance with the NHS Digital 8-year Records Management Policy.</v>
      </c>
      <c r="BP211" s="64" t="b">
        <f>Table18911[[#This Row],[Right to be informed]]</f>
        <v>1</v>
      </c>
      <c r="BQ211" s="63" t="b">
        <f>Table18911[[#This Row],[Right of access]]</f>
        <v>1</v>
      </c>
      <c r="BR211" s="63" t="b">
        <f>Table18911[[#This Row],[Right to rectification]]</f>
        <v>0</v>
      </c>
      <c r="BS211" s="63" t="b">
        <f>Table18911[[#This Row],[Right to erasure]]</f>
        <v>1</v>
      </c>
      <c r="BT211" s="63" t="b">
        <f>Table18911[[#This Row],[Right to restrict processing]]</f>
        <v>1</v>
      </c>
      <c r="BU211" s="63" t="b">
        <f>Table18911[[#This Row],[Right to data portability]]</f>
        <v>0</v>
      </c>
      <c r="BV211" s="63" t="b">
        <f>Table18911[[#This Row],[Right to object]]</f>
        <v>0</v>
      </c>
      <c r="BW211" s="59" t="b">
        <f>Table18911[[#This Row],[profiling]]</f>
        <v>0</v>
      </c>
      <c r="BX211"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A user can contact NHS Digital for their access to the EFM to be removed.</v>
      </c>
      <c r="BY211" s="59" t="str">
        <f>IF(Table18911[[#This Row],[The source of the personal data.]]="",Table18911[[#This Row],[The source of the personal data.12]],Table18911[[#This Row],[The source of the personal data.]])</f>
        <v>Users request/consent to access by telephone, email and update forms received and processed by NHS Digital.</v>
      </c>
      <c r="BZ211"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 xml:space="preserve">N/ANo automated decision making, or profiling is undertaken </v>
      </c>
      <c r="CA211" s="63"/>
      <c r="CB211" s="63"/>
      <c r="CC211" s="63"/>
      <c r="CD211" s="63"/>
      <c r="CE211" s="63"/>
      <c r="CF211" s="63"/>
      <c r="CG211" s="63"/>
      <c r="CH211" s="63"/>
      <c r="CI211" s="63"/>
      <c r="CJ211" s="63"/>
      <c r="CK211" s="63"/>
      <c r="CL211" s="63"/>
      <c r="CM211" s="63"/>
      <c r="CN211" s="63"/>
      <c r="CO211" s="63"/>
      <c r="CP211" s="63"/>
      <c r="CQ211" s="63"/>
      <c r="CR211" s="63"/>
      <c r="CS211" s="63"/>
      <c r="CT211" s="63"/>
      <c r="CU211" s="63"/>
      <c r="CV211" s="63"/>
      <c r="CW211" s="63"/>
      <c r="CX211" s="63"/>
      <c r="CZ211" s="26" t="s">
        <v>2009</v>
      </c>
      <c r="DB211" s="5" t="s">
        <v>2723</v>
      </c>
    </row>
    <row r="212" spans="1:125" ht="105" hidden="1">
      <c r="A212" s="59" t="s">
        <v>2724</v>
      </c>
      <c r="B212" s="59" t="s">
        <v>110</v>
      </c>
      <c r="C212" s="59" t="s">
        <v>2218</v>
      </c>
      <c r="D212" s="59" t="s">
        <v>1751</v>
      </c>
      <c r="E212" s="59" t="s">
        <v>2201</v>
      </c>
      <c r="F212" s="59"/>
      <c r="G212" s="59" t="s">
        <v>2213</v>
      </c>
      <c r="H212" s="59" t="s">
        <v>117</v>
      </c>
      <c r="I212" s="59" t="s">
        <v>2219</v>
      </c>
      <c r="J212" s="59" t="s">
        <v>2215</v>
      </c>
      <c r="K212" s="59" t="s">
        <v>2205</v>
      </c>
      <c r="L212" s="59" t="s">
        <v>2220</v>
      </c>
      <c r="M212" s="59"/>
      <c r="N212" s="59" t="s">
        <v>150</v>
      </c>
      <c r="O212" s="59" t="s">
        <v>150</v>
      </c>
      <c r="P212" s="59" t="s">
        <v>111</v>
      </c>
      <c r="Q212" s="59"/>
      <c r="R212" s="59"/>
      <c r="S212" s="59"/>
      <c r="T212" s="59"/>
      <c r="U212" s="59"/>
      <c r="V212" s="59"/>
      <c r="W212" s="59"/>
      <c r="X212" s="59"/>
      <c r="Y212" s="59"/>
      <c r="Z212" s="59"/>
      <c r="AA212" s="59"/>
      <c r="AB212" s="59"/>
      <c r="AC212" s="59"/>
      <c r="AD212" s="59"/>
      <c r="AE212" s="59"/>
      <c r="AF212" s="59" t="str">
        <f>VLOOKUP(Table18911[[#This Row],[Information Asset Reference Number16]],livesite,1,FALSE)</f>
        <v>IAR0000680</v>
      </c>
      <c r="AG212" s="61" t="str">
        <f>MID(Table18911[[#This Row],[CLICK HERE TO GO TO FINAL CONTENT FOR CHECKING / EDITING]],14,FIND(".",Table18911[[#This Row],[CLICK HERE TO GO TO FINAL CONTENT FOR CHECKING / EDITING]])-14)</f>
        <v>NHS Pathways Intelligent Data Tool Dashboard v0</v>
      </c>
      <c r="AH212" s="61" t="str">
        <f>LEFT(Table18911[[#This Row],[CLICK HERE TO GO TO FINAL CONTENT FOR CHECKING / EDITING]],10)</f>
        <v>IAR0000680</v>
      </c>
      <c r="AI212" s="61" t="str">
        <f>VLOOKUP(Table18911[[#This Row],[Information Asset Reference Number]],ia,1,FALSE)</f>
        <v>IAR0000680</v>
      </c>
      <c r="AJ212" s="61">
        <f>VLOOKUP(Table18911[[#This Row],[Information Asset Reference Number]],ia,7,FALSE)</f>
        <v>43217</v>
      </c>
      <c r="AK212" s="61" t="str">
        <f>VLOOKUP(Table18911[[#This Row],[Information Asset Reference Number]],ia,10,FALSE)</f>
        <v>Pathways Core Product - 111-999-OOHs P0029/13</v>
      </c>
      <c r="AL212" s="61" t="str">
        <f>VLOOKUP(Table18911[[#This Row],[Information Asset Reference Number]],ia,11,FALSE)</f>
        <v>Mandy Williams ( MAWI5 )</v>
      </c>
      <c r="AM212" s="59"/>
      <c r="AN212" s="61" t="b">
        <f>ISERROR(FIND("Direction",Table18911[[#This Row],[Legal basis for the processing]]))</f>
        <v>1</v>
      </c>
      <c r="AO212" s="61" t="b">
        <f>ISERROR(FIND("Act",Table18911[[#This Row],[Legal basis for the processing]]))</f>
        <v>0</v>
      </c>
      <c r="AP212" s="61" t="b">
        <f>ISERROR(FIND("Article",Table18911[[#This Row],[Legal basis for the processing]]))</f>
        <v>1</v>
      </c>
      <c r="AQ212" s="59"/>
      <c r="AR212"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212"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212"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212"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212"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212"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12"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12"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12" s="61">
        <f>COUNTIF(Table18911[[#This Row],[Right to be informed]:[profiling]],"FALSE")</f>
        <v>4</v>
      </c>
      <c r="BA212"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212" s="59"/>
      <c r="BC212" s="59"/>
      <c r="BD212" s="61" t="str">
        <f>Table18911[[#This Row],[Information Asset Title]]</f>
        <v>NHS Pathways Intelligent Data Tool Dashboard v0</v>
      </c>
      <c r="BE212" s="61" t="s">
        <v>1330</v>
      </c>
      <c r="BF212"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NHS Digital is the Data Controller1 Trevelyan SquareBoar LaneLeeds LS1 6AECatherine Nicholson is the Data Protection Officer.</v>
      </c>
      <c r="BG212" s="59" t="str">
        <f>IF(Table18911[[#This Row],[Purpose for the processing]]="",Table18911[[#This Row],[Purpose for the processing3]],Table18911[[#This Row],[Purpose for the processing]])</f>
        <v>Processing is necessary for the performance of a task carried out in the public interest or in the exercise of official authority vested in the controller.</v>
      </c>
      <c r="BH212" s="59" t="str">
        <f>IF(Table18911[[#This Row],[Legal basis for the processing]]="",Table18911[[#This Row],[Legal basis for the processing4]],Table18911[[#This Row],[Legal basis for the processing]])</f>
        <v>Additional functions (s.270 of Health and Social Care Act 2012).</v>
      </c>
      <c r="BI212" s="61"/>
      <c r="BJ212" s="59">
        <f>IF(Table18911[[#This Row],[Categories of personal data being processed]]="",Table18911[[#This Row],[Categories of personal data being processed5]],Table18911[[#This Row],[Categories of personal data being processed]])</f>
        <v>0</v>
      </c>
      <c r="BK212" s="59"/>
      <c r="BL212"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The data is not transferred out of the EEA.</v>
      </c>
      <c r="BM212" s="59"/>
      <c r="BN212" s="59" t="str">
        <f>IF(Table18911[[#This Row],[Recipients or categories of recipients of the personal data.]]="",Table18911[[#This Row],[Recipients or categories of recipients of the personal data.6]],Table18911[[#This Row],[Recipients or categories of recipients of the personal data.]])</f>
        <v>NHS Digital will only use this data to improve the service and not share it outside of NHS Digital.</v>
      </c>
      <c r="BO212"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A yearly audit removes inactive accounts.</v>
      </c>
      <c r="BP212" s="64" t="b">
        <f>Table18911[[#This Row],[Right to be informed]]</f>
        <v>1</v>
      </c>
      <c r="BQ212" s="63" t="b">
        <f>Table18911[[#This Row],[Right of access]]</f>
        <v>1</v>
      </c>
      <c r="BR212" s="63" t="b">
        <f>Table18911[[#This Row],[Right to rectification]]</f>
        <v>1</v>
      </c>
      <c r="BS212" s="63" t="b">
        <f>Table18911[[#This Row],[Right to erasure]]</f>
        <v>0</v>
      </c>
      <c r="BT212" s="63" t="b">
        <f>Table18911[[#This Row],[Right to restrict processing]]</f>
        <v>1</v>
      </c>
      <c r="BU212" s="63" t="b">
        <f>Table18911[[#This Row],[Right to data portability]]</f>
        <v>0</v>
      </c>
      <c r="BV212" s="63" t="b">
        <f>Table18911[[#This Row],[Right to object]]</f>
        <v>0</v>
      </c>
      <c r="BW212" s="59" t="b">
        <f>Table18911[[#This Row],[profiling]]</f>
        <v>0</v>
      </c>
      <c r="BX212"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Not applicable (consent is not the legal basis for the processing of personal data).</v>
      </c>
      <c r="BY212" s="59">
        <f>IF(Table18911[[#This Row],[The source of the personal data.]]="",Table18911[[#This Row],[The source of the personal data.12]],Table18911[[#This Row],[The source of the personal data.]])</f>
        <v>0</v>
      </c>
      <c r="BZ212"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Not applicable.</v>
      </c>
      <c r="CA212" s="63"/>
      <c r="CB212" s="63"/>
      <c r="CC212" s="63"/>
      <c r="CD212" s="63"/>
      <c r="CE212" s="63"/>
      <c r="CF212" s="63"/>
      <c r="CG212" s="63"/>
      <c r="CH212" s="63"/>
      <c r="CI212" s="63"/>
      <c r="CJ212" s="63"/>
      <c r="CK212" s="63"/>
      <c r="CL212" s="63"/>
      <c r="CM212" s="63"/>
      <c r="CN212" s="63"/>
      <c r="CO212" s="63"/>
      <c r="CP212" s="63"/>
      <c r="CQ212" s="63"/>
      <c r="CR212" s="63"/>
      <c r="CS212" s="63"/>
      <c r="CT212" s="63"/>
      <c r="CU212" s="63"/>
      <c r="CV212" s="63"/>
      <c r="CW212" s="63"/>
      <c r="CX212" s="63"/>
      <c r="CZ212" s="26" t="s">
        <v>2009</v>
      </c>
      <c r="DB212" s="5" t="s">
        <v>2725</v>
      </c>
    </row>
    <row r="213" spans="1:125" ht="390" hidden="1">
      <c r="A213" s="59" t="s">
        <v>2726</v>
      </c>
      <c r="B213" s="59" t="s">
        <v>110</v>
      </c>
      <c r="C213" s="59" t="s">
        <v>2727</v>
      </c>
      <c r="D213" s="59" t="s">
        <v>2728</v>
      </c>
      <c r="E213" s="59" t="s">
        <v>223</v>
      </c>
      <c r="F213" s="59" t="s">
        <v>254</v>
      </c>
      <c r="G213" s="59" t="s">
        <v>2729</v>
      </c>
      <c r="H213" s="59" t="s">
        <v>2730</v>
      </c>
      <c r="I213" s="59" t="s">
        <v>2731</v>
      </c>
      <c r="J213" s="59" t="s">
        <v>2732</v>
      </c>
      <c r="K213" s="59" t="s">
        <v>2733</v>
      </c>
      <c r="L213" s="59" t="s">
        <v>154</v>
      </c>
      <c r="M213" s="59"/>
      <c r="N213" s="59" t="s">
        <v>229</v>
      </c>
      <c r="O213" s="59" t="s">
        <v>2734</v>
      </c>
      <c r="P213" s="59" t="s">
        <v>111</v>
      </c>
      <c r="Q213" s="59" t="s">
        <v>439</v>
      </c>
      <c r="R213" s="59" t="s">
        <v>439</v>
      </c>
      <c r="S213" s="59" t="s">
        <v>2735</v>
      </c>
      <c r="T213" s="59" t="s">
        <v>254</v>
      </c>
      <c r="U213" s="59" t="s">
        <v>2735</v>
      </c>
      <c r="V213" s="59" t="s">
        <v>439</v>
      </c>
      <c r="W213" s="59" t="s">
        <v>439</v>
      </c>
      <c r="X213" s="59" t="s">
        <v>254</v>
      </c>
      <c r="Y213" s="59" t="s">
        <v>254</v>
      </c>
      <c r="Z213" s="59" t="s">
        <v>254</v>
      </c>
      <c r="AA213" s="59" t="s">
        <v>254</v>
      </c>
      <c r="AB213" s="59"/>
      <c r="AC213" s="59" t="s">
        <v>254</v>
      </c>
      <c r="AD213" s="59"/>
      <c r="AE213" s="59"/>
      <c r="AF213" s="26" t="str">
        <f>VLOOKUP(Table18911[[#This Row],[Information Asset Reference Number16]],livesite,1,FALSE)</f>
        <v>IAR0000688</v>
      </c>
      <c r="AG213" s="61" t="str">
        <f>MID(Table18911[[#This Row],[CLICK HERE TO GO TO FINAL CONTENT FOR CHECKING / EDITING]],14,FIND(".",Table18911[[#This Row],[CLICK HERE TO GO TO FINAL CONTENT FOR CHECKING / EDITING]])-14)</f>
        <v>Access Request System ARS SVC-141 (1)</v>
      </c>
      <c r="AH213" s="61" t="str">
        <f>LEFT(Table18911[[#This Row],[CLICK HERE TO GO TO FINAL CONTENT FOR CHECKING / EDITING]],10)</f>
        <v>IAR0000688</v>
      </c>
      <c r="AI213" s="61" t="str">
        <f>VLOOKUP(Table18911[[#This Row],[Information Asset Reference Number]],ia,1,FALSE)</f>
        <v>IAR0000688</v>
      </c>
      <c r="AJ213" s="61">
        <f>VLOOKUP(Table18911[[#This Row],[Information Asset Reference Number]],ia,7,FALSE)</f>
        <v>42248</v>
      </c>
      <c r="AK213" s="61" t="str">
        <f>VLOOKUP(Table18911[[#This Row],[Information Asset Reference Number]],ia,10,FALSE)</f>
        <v>SSD Security Management Activities P0470/02</v>
      </c>
      <c r="AL213" s="61" t="str">
        <f>VLOOKUP(Table18911[[#This Row],[Information Asset Reference Number]],ia,11,FALSE)</f>
        <v>Graham Hetherington ( GRHE )</v>
      </c>
      <c r="AM213" s="59"/>
      <c r="AN213" s="61" t="b">
        <f>ISERROR(FIND("Direction",Table18911[[#This Row],[Legal basis for the processing]]))</f>
        <v>1</v>
      </c>
      <c r="AO213" s="61" t="b">
        <f>ISERROR(FIND("Act",Table18911[[#This Row],[Legal basis for the processing]]))</f>
        <v>0</v>
      </c>
      <c r="AP213" s="61" t="b">
        <f>ISERROR(FIND("Article",Table18911[[#This Row],[Legal basis for the processing]]))</f>
        <v>0</v>
      </c>
      <c r="AQ213" s="59"/>
      <c r="AR213"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213"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213"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213"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213"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213"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13"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1</v>
      </c>
      <c r="AY213"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13" s="61">
        <f>COUNTIF(Table18911[[#This Row],[Right to be informed]:[profiling]],"FALSE")</f>
        <v>3</v>
      </c>
      <c r="BA213"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213" s="59"/>
      <c r="BC213" s="59"/>
      <c r="BD213" s="61" t="str">
        <f>Table18911[[#This Row],[Information Asset Title]]</f>
        <v>Access Request System ARS SVC-141 (1)</v>
      </c>
      <c r="BE213" s="61" t="s">
        <v>1333</v>
      </c>
      <c r="BF213"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 xml:space="preserve">Data ControllerNHS Digital, 1, Trevelyan Square, Boar Lane, Leeds LS1 6AE0300 303 5678enquiries@nhsdigital.nhs.uk NHS Digital’s Data Protection Officer is responsible for ensuring that compliance with data protection legislation and acts as the first point of contact on data protection issues. NHS Digital’s Data Protection Officer can be contacted via enquiries@nhsdigital.nhs.uk. </v>
      </c>
      <c r="BG213" s="59" t="str">
        <f>IF(Table18911[[#This Row],[Purpose for the processing]]="",Table18911[[#This Row],[Purpose for the processing3]],Table18911[[#This Row],[Purpose for the processing]])</f>
        <v>The Access Request System facilitates the authorisation of access to Systems and Services (provided under the Exeter Service Catalogue, previously known as SSD, for use by it’s staff only. The system enables SSD staff to comply with the Access Control Policy, ensuring that the systems to which they require access is formally recorded and an audit trail exists. The system produces an extract of users with access to systems containing Personal Confidential Data in order to support the annual HSCIC Information Governance Toolkit return</v>
      </c>
      <c r="BH213" s="59" t="str">
        <f>IF(Table18911[[#This Row],[Legal basis for the processing]]="",Table18911[[#This Row],[Legal basis for the processing4]],Table18911[[#This Row],[Legal basis for the processing]])</f>
        <v>Health and Social Care Act (2012) – Schedule 18, part 10 (1)Processing is necessary for the performance of a task carried out in the public interest or in the exercise of official authority vested in the controller (GDPR Article 6(1)(e))</v>
      </c>
      <c r="BI213" s="61"/>
      <c r="BJ213" s="59" t="str">
        <f>IF(Table18911[[#This Row],[Categories of personal data being processed]]="",Table18911[[#This Row],[Categories of personal data being processed5]],Table18911[[#This Row],[Categories of personal data being processed]])</f>
        <v>N/A</v>
      </c>
      <c r="BK213" s="59"/>
      <c r="BL213"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 - No transfers to third countries.</v>
      </c>
      <c r="BM213" s="59"/>
      <c r="BN213" s="59" t="str">
        <f>IF(Table18911[[#This Row],[Recipients or categories of recipients of the personal data.]]="",Table18911[[#This Row],[Recipients or categories of recipients of the personal data.6]],Table18911[[#This Row],[Recipients or categories of recipients of the personal data.]])</f>
        <v>Personal data is shared/disclosed as follows:First Name, Sur Name &amp; User name is displayed in ARS to show who is authorissed to access to Systems and Services (provided under the Exeter Service Catalogue, previously known as SSD, for use by it’s staff only.</v>
      </c>
      <c r="BO213"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When there is no longer an operational need to use ARS, a decision will be made as to whether we need to be hold the data for longer or whether we can securely delete it.    </v>
      </c>
      <c r="BP213" s="64" t="b">
        <f>Table18911[[#This Row],[Right to be informed]]</f>
        <v>1</v>
      </c>
      <c r="BQ213" s="63" t="b">
        <f>Table18911[[#This Row],[Right of access]]</f>
        <v>1</v>
      </c>
      <c r="BR213" s="63" t="b">
        <f>Table18911[[#This Row],[Right to rectification]]</f>
        <v>1</v>
      </c>
      <c r="BS213" s="63" t="b">
        <f>Table18911[[#This Row],[Right to erasure]]</f>
        <v>0</v>
      </c>
      <c r="BT213" s="63" t="b">
        <f>Table18911[[#This Row],[Right to restrict processing]]</f>
        <v>1</v>
      </c>
      <c r="BU213" s="63" t="b">
        <f>Table18911[[#This Row],[Right to data portability]]</f>
        <v>0</v>
      </c>
      <c r="BV213" s="63" t="b">
        <f>Table18911[[#This Row],[Right to object]]</f>
        <v>1</v>
      </c>
      <c r="BW213" s="59" t="b">
        <f>Table18911[[#This Row],[profiling]]</f>
        <v>0</v>
      </c>
      <c r="BX213"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Consent is given with initial employment and required for continued access to this corporate system including ARS.</v>
      </c>
      <c r="BY213" s="59" t="str">
        <f>IF(Table18911[[#This Row],[The source of the personal data.]]="",Table18911[[#This Row],[The source of the personal data.12]],Table18911[[#This Row],[The source of the personal data.]])</f>
        <v>N/A</v>
      </c>
      <c r="BZ213"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The are none – there is no automated devision making in ARS</v>
      </c>
      <c r="CA213" s="63"/>
      <c r="CB213" s="63"/>
      <c r="CC213" s="63"/>
      <c r="CD213" s="63"/>
      <c r="CE213" s="63"/>
      <c r="CF213" s="63"/>
      <c r="CG213" s="63"/>
      <c r="CH213" s="63"/>
      <c r="CI213" s="63"/>
      <c r="CJ213" s="63"/>
      <c r="CK213" s="63"/>
      <c r="CL213" s="63"/>
      <c r="CM213" s="63"/>
      <c r="CN213" s="63"/>
      <c r="CO213" s="63"/>
      <c r="CP213" s="63"/>
      <c r="CQ213" s="63"/>
      <c r="CR213" s="63"/>
      <c r="CS213" s="63"/>
      <c r="CT213" s="63"/>
      <c r="CU213" s="63"/>
      <c r="CV213" s="63"/>
      <c r="CW213" s="63"/>
      <c r="CX213" s="63"/>
      <c r="CZ213" s="26" t="s">
        <v>2009</v>
      </c>
      <c r="DB213" s="5" t="s">
        <v>2736</v>
      </c>
      <c r="DG213" s="5" t="s">
        <v>254</v>
      </c>
    </row>
    <row r="214" spans="1:125" ht="105" hidden="1">
      <c r="A214" s="59" t="s">
        <v>2737</v>
      </c>
      <c r="B214" s="59" t="s">
        <v>110</v>
      </c>
      <c r="C214" s="59"/>
      <c r="D214" s="59"/>
      <c r="E214" s="59"/>
      <c r="F214" s="59"/>
      <c r="G214" s="59"/>
      <c r="H214" s="59"/>
      <c r="I214" s="59"/>
      <c r="J214" s="59"/>
      <c r="K214" s="59"/>
      <c r="L214" s="59"/>
      <c r="M214" s="59"/>
      <c r="N214" s="59"/>
      <c r="O214" s="59"/>
      <c r="P214" s="59" t="s">
        <v>111</v>
      </c>
      <c r="Q214" s="59" t="s">
        <v>289</v>
      </c>
      <c r="R214" s="59" t="s">
        <v>1643</v>
      </c>
      <c r="S214" s="59" t="s">
        <v>308</v>
      </c>
      <c r="T214" s="59" t="s">
        <v>2176</v>
      </c>
      <c r="U214" s="59" t="s">
        <v>2177</v>
      </c>
      <c r="V214" s="59" t="s">
        <v>225</v>
      </c>
      <c r="W214" s="59" t="s">
        <v>2178</v>
      </c>
      <c r="X214" s="59" t="s">
        <v>295</v>
      </c>
      <c r="Y214" s="59" t="s">
        <v>225</v>
      </c>
      <c r="Z214" s="59" t="s">
        <v>276</v>
      </c>
      <c r="AA214" s="59" t="s">
        <v>2179</v>
      </c>
      <c r="AB214" s="59"/>
      <c r="AC214" s="59" t="s">
        <v>297</v>
      </c>
      <c r="AD214" s="59"/>
      <c r="AE214" s="59"/>
      <c r="AF214" s="59" t="str">
        <f>VLOOKUP(Table18911[[#This Row],[Information Asset Reference Number16]],livesite,1,FALSE)</f>
        <v>IAR0000688</v>
      </c>
      <c r="AG214" s="61" t="str">
        <f>MID(Table18911[[#This Row],[CLICK HERE TO GO TO FINAL CONTENT FOR CHECKING / EDITING]],14,FIND(".",Table18911[[#This Row],[CLICK HERE TO GO TO FINAL CONTENT FOR CHECKING / EDITING]])-14)</f>
        <v>Access Request System ARS SVC-141 (2)</v>
      </c>
      <c r="AH214" s="61" t="str">
        <f>LEFT(Table18911[[#This Row],[CLICK HERE TO GO TO FINAL CONTENT FOR CHECKING / EDITING]],10)</f>
        <v>IAR0000688</v>
      </c>
      <c r="AI214" s="61" t="str">
        <f>VLOOKUP(Table18911[[#This Row],[Information Asset Reference Number]],ia,1,FALSE)</f>
        <v>IAR0000688</v>
      </c>
      <c r="AJ214" s="61">
        <f>VLOOKUP(Table18911[[#This Row],[Information Asset Reference Number]],ia,7,FALSE)</f>
        <v>42248</v>
      </c>
      <c r="AK214" s="61" t="str">
        <f>VLOOKUP(Table18911[[#This Row],[Information Asset Reference Number]],ia,10,FALSE)</f>
        <v>SSD Security Management Activities P0470/02</v>
      </c>
      <c r="AL214" s="61" t="str">
        <f>VLOOKUP(Table18911[[#This Row],[Information Asset Reference Number]],ia,11,FALSE)</f>
        <v>Graham Hetherington ( GRHE )</v>
      </c>
      <c r="AM214" s="59"/>
      <c r="AN214" s="61" t="b">
        <f>ISERROR(FIND("Direction",Table18911[[#This Row],[Legal basis for the processing]]))</f>
        <v>1</v>
      </c>
      <c r="AO214" s="61" t="b">
        <f>ISERROR(FIND("Act",Table18911[[#This Row],[Legal basis for the processing]]))</f>
        <v>1</v>
      </c>
      <c r="AP214" s="61" t="b">
        <f>ISERROR(FIND("Article",Table18911[[#This Row],[Legal basis for the processing]]))</f>
        <v>1</v>
      </c>
      <c r="AQ214" s="59"/>
      <c r="AR214"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214"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214"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214"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214"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214"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14"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14"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14" s="61">
        <f>COUNTIF(Table18911[[#This Row],[Right to be informed]:[profiling]],"FALSE")</f>
        <v>4</v>
      </c>
      <c r="BA214"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Legal Obligation</v>
      </c>
      <c r="BB214" s="59"/>
      <c r="BC214" s="59"/>
      <c r="BD214" s="61" t="str">
        <f>Table18911[[#This Row],[Information Asset Title]]</f>
        <v>Access Request System ARS SVC-141 (2)</v>
      </c>
      <c r="BE214" s="61" t="s">
        <v>1333</v>
      </c>
      <c r="BF214"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Catherine Nicholson, NHS DIgital1 Trevelyan Square, Boar Lane, Leeds, LS1 6AE</v>
      </c>
      <c r="BG214" s="59" t="str">
        <f>IF(Table18911[[#This Row],[Purpose for the processing]]="",Table18911[[#This Row],[Purpose for the processing3]],Table18911[[#This Row],[Purpose for the processing]])</f>
        <v xml:space="preserve">To enable users to access the previewer system. </v>
      </c>
      <c r="BH214" s="59" t="str">
        <f>IF(Table18911[[#This Row],[Legal basis for the processing]]="",Table18911[[#This Row],[Legal basis for the processing4]],Table18911[[#This Row],[Legal basis for the processing]])</f>
        <v xml:space="preserve">Commencement Order </v>
      </c>
      <c r="BI214" s="61"/>
      <c r="BJ214" s="59" t="str">
        <f>IF(Table18911[[#This Row],[Categories of personal data being processed]]="",Table18911[[#This Row],[Categories of personal data being processed5]],Table18911[[#This Row],[Categories of personal data being processed]])</f>
        <v>Email address</v>
      </c>
      <c r="BK214" s="59"/>
      <c r="BL214"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214" s="59"/>
      <c r="BN214" s="59" t="str">
        <f>IF(Table18911[[#This Row],[Recipients or categories of recipients of the personal data.]]="",Table18911[[#This Row],[Recipients or categories of recipients of the personal data.6]],Table18911[[#This Row],[Recipients or categories of recipients of the personal data.]])</f>
        <v>This is an externally-hosted website enabling health organisations to preview their indicator values prior to publication to improve quality. Health organisations only get access to their own information and this is controlled via secure log in using organisational email address, verified by senior colleague</v>
      </c>
      <c r="BO214"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Reviewed annually.</v>
      </c>
      <c r="BP214" s="64" t="b">
        <f>Table18911[[#This Row],[Right to be informed]]</f>
        <v>1</v>
      </c>
      <c r="BQ214" s="63" t="b">
        <f>Table18911[[#This Row],[Right of access]]</f>
        <v>1</v>
      </c>
      <c r="BR214" s="63" t="b">
        <f>Table18911[[#This Row],[Right to rectification]]</f>
        <v>1</v>
      </c>
      <c r="BS214" s="63" t="b">
        <f>Table18911[[#This Row],[Right to erasure]]</f>
        <v>0</v>
      </c>
      <c r="BT214" s="63" t="b">
        <f>Table18911[[#This Row],[Right to restrict processing]]</f>
        <v>1</v>
      </c>
      <c r="BU214" s="63" t="b">
        <f>Table18911[[#This Row],[Right to data portability]]</f>
        <v>0</v>
      </c>
      <c r="BV214" s="63" t="b">
        <f>Table18911[[#This Row],[Right to object]]</f>
        <v>0</v>
      </c>
      <c r="BW214" s="59" t="b">
        <f>Table18911[[#This Row],[profiling]]</f>
        <v>0</v>
      </c>
      <c r="BX214"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n/a</v>
      </c>
      <c r="BY214" s="59" t="str">
        <f>IF(Table18911[[#This Row],[The source of the personal data.]]="",Table18911[[#This Row],[The source of the personal data.12]],Table18911[[#This Row],[The source of the personal data.]])</f>
        <v>Users provide their organisational email address which is verified by senior colleague</v>
      </c>
      <c r="BZ214"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 (Red Team to provide standard info)</v>
      </c>
      <c r="CA214" s="63"/>
      <c r="CB214" s="63"/>
      <c r="CC214" s="63"/>
      <c r="CD214" s="63"/>
      <c r="CE214" s="63"/>
      <c r="CF214" s="63"/>
      <c r="CG214" s="63"/>
      <c r="CH214" s="63"/>
      <c r="CI214" s="63"/>
      <c r="CJ214" s="63"/>
      <c r="CK214" s="63"/>
      <c r="CL214" s="63"/>
      <c r="CM214" s="63"/>
      <c r="CN214" s="63"/>
      <c r="CO214" s="63"/>
      <c r="CP214" s="63"/>
      <c r="CQ214" s="63"/>
      <c r="CR214" s="63"/>
      <c r="CS214" s="63"/>
      <c r="CT214" s="63"/>
      <c r="CU214" s="63"/>
      <c r="CV214" s="63"/>
      <c r="CW214" s="63"/>
      <c r="CX214" s="63"/>
      <c r="CZ214" s="26" t="s">
        <v>2009</v>
      </c>
      <c r="DB214" s="5" t="s">
        <v>2738</v>
      </c>
      <c r="DG214" s="5" t="s">
        <v>2176</v>
      </c>
    </row>
    <row r="215" spans="1:125" ht="300" hidden="1">
      <c r="A215" s="59" t="s">
        <v>2739</v>
      </c>
      <c r="B215" s="59" t="s">
        <v>110</v>
      </c>
      <c r="C215" s="59" t="s">
        <v>2740</v>
      </c>
      <c r="D215" s="59" t="s">
        <v>2741</v>
      </c>
      <c r="E215" s="59" t="s">
        <v>2742</v>
      </c>
      <c r="F215" s="59"/>
      <c r="G215" s="59" t="s">
        <v>254</v>
      </c>
      <c r="H215" s="59" t="s">
        <v>254</v>
      </c>
      <c r="I215" s="59" t="s">
        <v>2743</v>
      </c>
      <c r="J215" s="59" t="s">
        <v>2744</v>
      </c>
      <c r="K215" s="59" t="s">
        <v>2745</v>
      </c>
      <c r="L215" s="59" t="s">
        <v>276</v>
      </c>
      <c r="M215" s="59"/>
      <c r="N215" s="59" t="s">
        <v>254</v>
      </c>
      <c r="O215" s="59" t="s">
        <v>254</v>
      </c>
      <c r="P215" s="59" t="s">
        <v>111</v>
      </c>
      <c r="Q215" s="59" t="s">
        <v>2746</v>
      </c>
      <c r="R215" s="59" t="s">
        <v>2746</v>
      </c>
      <c r="S215" s="59" t="s">
        <v>2746</v>
      </c>
      <c r="T215" s="59" t="s">
        <v>2746</v>
      </c>
      <c r="U215" s="59" t="s">
        <v>2746</v>
      </c>
      <c r="V215" s="59" t="s">
        <v>2746</v>
      </c>
      <c r="W215" s="59" t="s">
        <v>2746</v>
      </c>
      <c r="X215" s="59" t="s">
        <v>2746</v>
      </c>
      <c r="Y215" s="59" t="s">
        <v>2746</v>
      </c>
      <c r="Z215" s="59" t="s">
        <v>2746</v>
      </c>
      <c r="AA215" s="59" t="s">
        <v>2746</v>
      </c>
      <c r="AB215" s="59"/>
      <c r="AC215" s="59" t="s">
        <v>2746</v>
      </c>
      <c r="AD215" s="59"/>
      <c r="AE215" s="59"/>
      <c r="AF215" s="26" t="str">
        <f>VLOOKUP(Table18911[[#This Row],[Information Asset Reference Number16]],livesite,1,FALSE)</f>
        <v>IAR0000696</v>
      </c>
      <c r="AG215" s="61" t="str">
        <f>MID(Table18911[[#This Row],[CLICK HERE TO GO TO FINAL CONTENT FOR CHECKING / EDITING]],14,FIND(".",Table18911[[#This Row],[CLICK HERE TO GO TO FINAL CONTENT FOR CHECKING / EDITING]])-14)</f>
        <v xml:space="preserve">S Customer Survey </v>
      </c>
      <c r="AH215" s="61" t="str">
        <f>LEFT(Table18911[[#This Row],[CLICK HERE TO GO TO FINAL CONTENT FOR CHECKING / EDITING]],10)</f>
        <v>IAR0000696</v>
      </c>
      <c r="AI215" s="61" t="str">
        <f>VLOOKUP(Table18911[[#This Row],[Information Asset Reference Number]],ia,1,FALSE)</f>
        <v>IAR0000696</v>
      </c>
      <c r="AJ215" s="61">
        <f>VLOOKUP(Table18911[[#This Row],[Information Asset Reference Number]],ia,7,FALSE)</f>
        <v>42962</v>
      </c>
      <c r="AK215" s="61" t="str">
        <f>VLOOKUP(Table18911[[#This Row],[Information Asset Reference Number]],ia,10,FALSE)</f>
        <v>Data and Integration Support Activities P0400/03</v>
      </c>
      <c r="AL215" s="61" t="str">
        <f>VLOOKUP(Table18911[[#This Row],[Information Asset Reference Number]],ia,11,FALSE)</f>
        <v>Abdullah Bismillah ( ABBI1 )</v>
      </c>
      <c r="AM215" s="59"/>
      <c r="AN215" s="61" t="b">
        <f>ISERROR(FIND("Direction",Table18911[[#This Row],[Legal basis for the processing]]))</f>
        <v>1</v>
      </c>
      <c r="AO215" s="61" t="b">
        <f>ISERROR(FIND("Act",Table18911[[#This Row],[Legal basis for the processing]]))</f>
        <v>0</v>
      </c>
      <c r="AP215" s="61" t="b">
        <f>ISERROR(FIND("Article",Table18911[[#This Row],[Legal basis for the processing]]))</f>
        <v>0</v>
      </c>
      <c r="AQ215" s="59"/>
      <c r="AR215" s="61"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1</v>
      </c>
      <c r="AS215" s="61"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1</v>
      </c>
      <c r="AT215" s="61"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1</v>
      </c>
      <c r="AU215" s="61"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1</v>
      </c>
      <c r="AV215" s="61"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1</v>
      </c>
      <c r="AW215" s="61"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1</v>
      </c>
      <c r="AX215" s="61"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15" s="61"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15" s="61">
        <f>COUNTIF(Table18911[[#This Row],[Right to be informed]:[profiling]],"FALSE")</f>
        <v>2</v>
      </c>
      <c r="BA215" s="61"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Contract</v>
      </c>
      <c r="BB215" s="59"/>
      <c r="BC215" s="59"/>
      <c r="BD215" s="61" t="str">
        <f>Table18911[[#This Row],[Information Asset Title]]</f>
        <v xml:space="preserve">S Customer Survey </v>
      </c>
      <c r="BE215" s="61" t="s">
        <v>1336</v>
      </c>
      <c r="BF215" s="59" t="str">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Data Controller:] NHS Digital1 Trevelyan SquareBoar LaneLeedsLS1 6AEenquiries@nhsdigital.nhs.uk0300 303 5678Data Protection Officer: Catherine Nicholson</v>
      </c>
      <c r="BG215" s="59" t="str">
        <f>IF(Table18911[[#This Row],[Purpose for the processing]]="",Table18911[[#This Row],[Purpose for the processing3]],Table18911[[#This Row],[Purpose for the processing]])</f>
        <v xml:space="preserve">The purpose for the processing of this data is to respond to customer’s who have filled in the Data, Insights &amp; Statistics customer satisfaction survey. Where customers have provided a negative response and we will work with customers to provide a resolution. </v>
      </c>
      <c r="BH215" s="59" t="str">
        <f>IF(Table18911[[#This Row],[Legal basis for the processing]]="",Table18911[[#This Row],[Legal basis for the processing4]],Table18911[[#This Row],[Legal basis for the processing]])</f>
        <v>Schedule 18, para 10 (1) of Health and Social Care Act 2012Article 6 (1a) - the data subject has given consent to the processing of his or her personal data for one or more specific purposes</v>
      </c>
      <c r="BI215" s="61"/>
      <c r="BJ215" s="59" t="str">
        <f>IF(Table18911[[#This Row],[Categories of personal data being processed]]="",Table18911[[#This Row],[Categories of personal data being processed5]],Table18911[[#This Row],[Categories of personal data being processed]])</f>
        <v>N/A – Data will only be obtained directly from the data subject</v>
      </c>
      <c r="BK215" s="59"/>
      <c r="BL215" s="59" t="str">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N/A</v>
      </c>
      <c r="BM215" s="59"/>
      <c r="BN215" s="59" t="str">
        <f>IF(Table18911[[#This Row],[Recipients or categories of recipients of the personal data.]]="",Table18911[[#This Row],[Recipients or categories of recipients of the personal data.6]],Table18911[[#This Row],[Recipients or categories of recipients of the personal data.]])</f>
        <v>N/A</v>
      </c>
      <c r="BO215" s="59" t="str">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 xml:space="preserve">Personal data will only be stored for 3 months after that the data will be deleted. </v>
      </c>
      <c r="BP215" s="64" t="b">
        <f>Table18911[[#This Row],[Right to be informed]]</f>
        <v>1</v>
      </c>
      <c r="BQ215" s="63" t="b">
        <f>Table18911[[#This Row],[Right of access]]</f>
        <v>1</v>
      </c>
      <c r="BR215" s="63" t="b">
        <f>Table18911[[#This Row],[Right to rectification]]</f>
        <v>1</v>
      </c>
      <c r="BS215" s="63" t="b">
        <f>Table18911[[#This Row],[Right to erasure]]</f>
        <v>1</v>
      </c>
      <c r="BT215" s="63" t="b">
        <f>Table18911[[#This Row],[Right to restrict processing]]</f>
        <v>1</v>
      </c>
      <c r="BU215" s="63" t="b">
        <f>Table18911[[#This Row],[Right to data portability]]</f>
        <v>1</v>
      </c>
      <c r="BV215" s="63" t="b">
        <f>Table18911[[#This Row],[Right to object]]</f>
        <v>0</v>
      </c>
      <c r="BW215" s="59" t="b">
        <f>Table18911[[#This Row],[profiling]]</f>
        <v>0</v>
      </c>
      <c r="BX215" s="59" t="str">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If consent is withdrawn you will delete all personal data held about the individual for this processing</v>
      </c>
      <c r="BY215" s="59" t="str">
        <f>IF(Table18911[[#This Row],[The source of the personal data.]]="",Table18911[[#This Row],[The source of the personal data.12]],Table18911[[#This Row],[The source of the personal data.]])</f>
        <v>N/A – Data will only be obtained directly from the data subject</v>
      </c>
      <c r="BZ215" s="59" t="str">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N/A</v>
      </c>
      <c r="CA215" s="63"/>
      <c r="CB215" s="63"/>
      <c r="CC215" s="63"/>
      <c r="CD215" s="63"/>
      <c r="CE215" s="63"/>
      <c r="CF215" s="63"/>
      <c r="CG215" s="63"/>
      <c r="CH215" s="63"/>
      <c r="CI215" s="63"/>
      <c r="CJ215" s="63"/>
      <c r="CK215" s="63"/>
      <c r="CL215" s="63"/>
      <c r="CM215" s="63"/>
      <c r="CN215" s="63"/>
      <c r="CO215" s="63"/>
      <c r="CP215" s="63"/>
      <c r="CQ215" s="63"/>
      <c r="CR215" s="63"/>
      <c r="CS215" s="63"/>
      <c r="CT215" s="63"/>
      <c r="CU215" s="63"/>
      <c r="CV215" s="63"/>
      <c r="CW215" s="63"/>
      <c r="CX215" s="63"/>
      <c r="CZ215" s="26" t="s">
        <v>2009</v>
      </c>
      <c r="DB215" s="5" t="s">
        <v>2747</v>
      </c>
      <c r="DG215" s="5" t="s">
        <v>2746</v>
      </c>
    </row>
    <row r="216" spans="1:125" ht="195">
      <c r="A216" s="76" t="s">
        <v>2748</v>
      </c>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c r="AA216" s="63"/>
      <c r="AB216" s="63"/>
      <c r="AC216" s="63"/>
      <c r="AD216" s="63"/>
      <c r="AE216" s="63"/>
      <c r="AF216" s="64" t="e">
        <f>VLOOKUP(Table18911[[#This Row],[Information Asset Reference Number16]],livesite,1,FALSE)</f>
        <v>#N/A</v>
      </c>
      <c r="AG216" s="64" t="e">
        <f>MID(Table18911[[#This Row],[CLICK HERE TO GO TO FINAL CONTENT FOR CHECKING / EDITING]],14,FIND(".",Table18911[[#This Row],[CLICK HERE TO GO TO FINAL CONTENT FOR CHECKING / EDITING]])-14)</f>
        <v>#VALUE!</v>
      </c>
      <c r="AH216" s="64" t="str">
        <f>LEFT(Table18911[[#This Row],[CLICK HERE TO GO TO FINAL CONTENT FOR CHECKING / EDITING]],10)</f>
        <v>IAR0000149</v>
      </c>
      <c r="AI216" s="64" t="str">
        <f>VLOOKUP(Table18911[[#This Row],[Information Asset Reference Number]],ia,1,FALSE)</f>
        <v>IAR0000149</v>
      </c>
      <c r="AJ216" s="64" t="e">
        <f>VLOOKUP(Table18911[[#This Row],[Information Asset Reference Number]],ia,7,FALSE)</f>
        <v>#REF!</v>
      </c>
      <c r="AK216" s="64" t="str">
        <f>VLOOKUP(Table18911[[#This Row],[Information Asset Reference Number]],ia,10,FALSE)</f>
        <v>Secondary Care Service P0282/01</v>
      </c>
      <c r="AL216" s="64" t="str">
        <f>VLOOKUP(Table18911[[#This Row],[Information Asset Reference Number]],ia,11,FALSE)</f>
        <v>Tia Cheang ( TICH4 )</v>
      </c>
      <c r="AM216" s="63"/>
      <c r="AN216" s="64" t="b">
        <f>ISERROR(FIND("Direction",Table18911[[#This Row],[Legal basis for the processing]]))</f>
        <v>1</v>
      </c>
      <c r="AO216" s="64" t="b">
        <f>ISERROR(FIND("Act",Table18911[[#This Row],[Legal basis for the processing]]))</f>
        <v>1</v>
      </c>
      <c r="AP216" s="64" t="b">
        <f>ISERROR(FIND("Article",Table18911[[#This Row],[Legal basis for the processing]]))</f>
        <v>1</v>
      </c>
      <c r="AQ216" s="63"/>
      <c r="AR216" s="64" t="b">
        <f>IF(Table18911[[#This Row],[The existence of data subject’s rights e.g. rectification, erasure and access.]]="",IF((ISERROR(FIND(AR$1,Table18911[[#This Row],[The existence of data subject’s rights e.g. rectification, erasure and access.9]],1))=TRUE),FALSE,TRUE),IF((ISERROR(FIND(AR$1,Table18911[[#This Row],[The existence of data subject’s rights e.g. rectification, erasure and access.]],1))=TRUE),FALSE,TRUE))</f>
        <v>0</v>
      </c>
      <c r="AS216" s="64" t="b">
        <f>IF(Table18911[[#This Row],[The existence of data subject’s rights e.g. rectification, erasure and access.]]="",IF((ISERROR(FIND(AS$1,Table18911[[#This Row],[The existence of data subject’s rights e.g. rectification, erasure and access.9]],1))=TRUE),FALSE,TRUE),IF((ISERROR(FIND(AS$1,Table18911[[#This Row],[The existence of data subject’s rights e.g. rectification, erasure and access.]],1))=TRUE),FALSE,TRUE))</f>
        <v>0</v>
      </c>
      <c r="AT216" s="64" t="b">
        <f>IF(Table18911[[#This Row],[The existence of data subject’s rights e.g. rectification, erasure and access.]]="",IF((ISERROR(FIND(AT$1,Table18911[[#This Row],[The existence of data subject’s rights e.g. rectification, erasure and access.9]],1))=TRUE),FALSE,TRUE),IF((ISERROR(FIND(AT$1,Table18911[[#This Row],[The existence of data subject’s rights e.g. rectification, erasure and access.]],1))=TRUE),FALSE,TRUE))</f>
        <v>0</v>
      </c>
      <c r="AU216" s="64" t="b">
        <f>IF(Table18911[[#This Row],[The existence of data subject’s rights e.g. rectification, erasure and access.]]="",IF((ISERROR(FIND(AU$1,Table18911[[#This Row],[The existence of data subject’s rights e.g. rectification, erasure and access.9]],1))=TRUE),FALSE,TRUE),IF((ISERROR(FIND(AU$1,Table18911[[#This Row],[The existence of data subject’s rights e.g. rectification, erasure and access.]],1))=TRUE),FALSE,TRUE))</f>
        <v>0</v>
      </c>
      <c r="AV216" s="64" t="b">
        <f>IF(Table18911[[#This Row],[The existence of data subject’s rights e.g. rectification, erasure and access.]]="",IF((ISERROR(FIND(AV$1,Table18911[[#This Row],[The existence of data subject’s rights e.g. rectification, erasure and access.9]],1))=TRUE),FALSE,TRUE),IF((ISERROR(FIND(AV$1,Table18911[[#This Row],[The existence of data subject’s rights e.g. rectification, erasure and access.]],1))=TRUE),FALSE,TRUE))</f>
        <v>0</v>
      </c>
      <c r="AW216" s="64" t="b">
        <f>IF(Table18911[[#This Row],[The existence of data subject’s rights e.g. rectification, erasure and access.]]="",IF((ISERROR(FIND(AW$1,Table18911[[#This Row],[The existence of data subject’s rights e.g. rectification, erasure and access.9]],1))=TRUE),FALSE,TRUE),IF((ISERROR(FIND(AW$1,Table18911[[#This Row],[The existence of data subject’s rights e.g. rectification, erasure and access.]],1))=TRUE),FALSE,TRUE))</f>
        <v>0</v>
      </c>
      <c r="AX216" s="64" t="b">
        <f>IF(Table18911[[#This Row],[The existence of data subject’s rights e.g. rectification, erasure and access.]]="",IF((ISERROR(FIND(AX$1,Table18911[[#This Row],[The existence of data subject’s rights e.g. rectification, erasure and access.9]],1))=TRUE),FALSE,TRUE),IF((ISERROR(FIND(AX$1,Table18911[[#This Row],[The existence of data subject’s rights e.g. rectification, erasure and access.]],1))=TRUE),FALSE,TRUE))</f>
        <v>0</v>
      </c>
      <c r="AY216" s="64" t="b">
        <f>IF(Table18911[[#This Row],[The existence of data subject’s rights e.g. rectification, erasure and access.]]="",IF((ISERROR(FIND(AY$1,Table18911[[#This Row],[The existence of data subject’s rights e.g. rectification, erasure and access.9]],1))=TRUE),FALSE,TRUE),IF((ISERROR(FIND(AY$1,Table18911[[#This Row],[The existence of data subject’s rights e.g. rectification, erasure and access.]],1))=TRUE),FALSE,TRUE))</f>
        <v>0</v>
      </c>
      <c r="AZ216" s="64">
        <f>COUNTIF(Table18911[[#This Row],[Right to be informed]:[profiling]],"FALSE")</f>
        <v>8</v>
      </c>
      <c r="BA216" s="64" t="str">
        <f>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Row],[profiling]]=FALSE)=TRUE,"Legal Obligation",IF(AND(Table18911[[#This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object]]=FALSE,Table18911[[#This Row],[profiling]]=TRUE)=TRUE,"Vital interests",IF(AND(Table18911[[#This Row],[Right to be informed]]=TRUE,Table18911[[#This Row],[Right of access]]=TRUE,Table18911[[#This Row],[Right to rectification]]=TRUE,Table18911[[#This Row],[Right to erasure]]=FALSE,Table18911[[#This Row],[Right to restrict processing]]=TRUE,Table18911[[#This Row],[Right to data portability]]=FALSE,Table18911[[#This Row],[Right to object]]=TRUE,Table18911[[#This Row],[profiling]]=TRUE)=TRUE,"Public Task",IF(AND(Table18911[[#This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object]]=TRUE,Table18911[[#This Row],[profiling]]=TRUE)=TRUE,"Legitimate Interests",IF(AND(Table18911[[#This Row],[Right to be informed]]=TRUE,Table18911[[#This Row],[Right of access]]=TRUE,Table18911[[#This Row],[Right to rectification]]=TRUE,Table18911[[#This Row],[Right to erasure]]=TRUE,Table18911[[#This Row],[Right to restrict processing]]=TRUE,Table18911[[#This Row],[Right to data portability]]=TRUE,Table18911[[#This Row],[Right to object]]=FALSE,Table18911[[#This Row],[profiling]]=FALSE)=TRUE,"Contract",IF(AND(Table18911[[#This Row],[Right to be informed]]=TRUE,Table18911[[#This Row],[Right of access]]=TRUE,Table18911[[#This Row],[Right to rectification]]=TRUE,Table18911[[#This Row],[Right to erasure]]=TRUE,Table18911[[#This Row],[Right to restrict processing]]=TRUE,Table18911[[#This Row],[Right to data portability]]=FALSE,Table18911[[#This Row],[Right to object]]=FALSE,Table18911[[#This Row],[profiling]]=FALSE)=TRUE,"Consent","X"))))))</f>
        <v>X</v>
      </c>
      <c r="BB216" s="63"/>
      <c r="BC216" s="63"/>
      <c r="BD216" s="64" t="e">
        <f>Table18911[[#This Row],[Information Asset Title]]</f>
        <v>#VALUE!</v>
      </c>
      <c r="BE216" s="64"/>
      <c r="BF216" s="63">
        <f>IF(Table18911[[#This Row],[Identity and contact details of:
- Data Controller
- Data Protection Officer]]="",Table18911[[#This Row],[Identity and contact details of:
- Data Controller
- Data Protection Officer2]],Table18911[[#This Row],[Identity and contact details of:
- Data Controller
- Data Protection Officer]])</f>
        <v>0</v>
      </c>
      <c r="BG216" s="63">
        <f>IF(Table18911[[#This Row],[Purpose for the processing]]="",Table18911[[#This Row],[Purpose for the processing3]],Table18911[[#This Row],[Purpose for the processing]])</f>
        <v>0</v>
      </c>
      <c r="BH216" s="63">
        <f>IF(Table18911[[#This Row],[Legal basis for the processing]]="",Table18911[[#This Row],[Legal basis for the processing4]],Table18911[[#This Row],[Legal basis for the processing]])</f>
        <v>0</v>
      </c>
      <c r="BI216" s="64"/>
      <c r="BJ216" s="63">
        <f>IF(Table18911[[#This Row],[Categories of personal data being processed]]="",Table18911[[#This Row],[Categories of personal data being processed5]],Table18911[[#This Row],[Categories of personal data being processed]])</f>
        <v>0</v>
      </c>
      <c r="BK216" s="63"/>
      <c r="BL216" s="63">
        <f>IF(Table18911[[#This Row],[Details of transfers to third countries and details of an adequacy decision or appropriate safeguards.]]="",Table18911[[#This Row],[Details of transfers to third countries and details of an adequacy decision or appropriate safeguards.7]],Table18911[[#This Row],[Details of transfers to third countries and details of an adequacy decision or appropriate safeguards.]])</f>
        <v>0</v>
      </c>
      <c r="BM216" s="63"/>
      <c r="BN216" s="63">
        <f>IF(Table18911[[#This Row],[Recipients or categories of recipients of the personal data.]]="",Table18911[[#This Row],[Recipients or categories of recipients of the personal data.6]],Table18911[[#This Row],[Recipients or categories of recipients of the personal data.]])</f>
        <v>0</v>
      </c>
      <c r="BO216" s="63">
        <f>IF(Table18911[[#This Row],[The period for which personal data will be stored or that is not possible, then the criteria used to determine that period.]]="",Table18911[[#This Row],[The period for which personal data will be stored or that is not possible, then the criteria used to determine that period.8]],Table18911[[#This Row],[The period for which personal data will be stored or that is not possible, then the criteria used to determine that period.]])</f>
        <v>0</v>
      </c>
      <c r="BP216" s="64" t="b">
        <f>Table18911[[#This Row],[Right to be informed]]</f>
        <v>0</v>
      </c>
      <c r="BQ216" s="63" t="b">
        <f>Table18911[[#This Row],[Right of access]]</f>
        <v>0</v>
      </c>
      <c r="BR216" s="63" t="b">
        <f>Table18911[[#This Row],[Right to rectification]]</f>
        <v>0</v>
      </c>
      <c r="BS216" s="63" t="b">
        <f>Table18911[[#This Row],[Right to erasure]]</f>
        <v>0</v>
      </c>
      <c r="BT216" s="63" t="b">
        <f>Table18911[[#This Row],[Right to restrict processing]]</f>
        <v>0</v>
      </c>
      <c r="BU216" s="63" t="b">
        <f>Table18911[[#This Row],[Right to data portability]]</f>
        <v>0</v>
      </c>
      <c r="BV216" s="63" t="b">
        <f>Table18911[[#This Row],[Right to object]]</f>
        <v>0</v>
      </c>
      <c r="BW216" s="63" t="b">
        <f>Table18911[[#This Row],[profiling]]</f>
        <v>0</v>
      </c>
      <c r="BX216" s="63">
        <f>IF(Table18911[[#This Row],[The existence of the right to withdraw consent at any time (where consent has been obtained for the processing of personal data).
]]="",Table18911[[#This Row],[The existence of the right to withdraw consent at any time (where consent has been obtained for the processing of personal data).
10]],Table18911[[#This Row],[The existence of the right to withdraw consent at any time (where consent has been obtained for the processing of personal data).
]])</f>
        <v>0</v>
      </c>
      <c r="BY216" s="63">
        <f>IF(Table18911[[#This Row],[The source of the personal data.]]="",Table18911[[#This Row],[The source of the personal data.12]],Table18911[[#This Row],[The source of the personal data.]])</f>
        <v>0</v>
      </c>
      <c r="BZ216" s="63">
        <f>IF(Table18911[[#This Row],[The existence of any automated decision-making, including profiling. This should include meaningful information about the logic involved, as well as the significance and consequences of such processing for the data subject.]]="",Table18911[[#This Row],[The existence of any automated decision-making, including profiling. This should include meaningful information about the logic involved, as well as the significance and consequences of such processing for the data subject.14]],Table18911[[#This Row],[The existence of any automated decision-making, including profiling. This should include meaningful information about the logic involved, as well as the significance and consequences of such processing for the data subject.]])</f>
        <v>0</v>
      </c>
      <c r="CA216" s="63"/>
      <c r="CB216" s="63"/>
      <c r="CC216" s="63"/>
      <c r="CD216" s="63"/>
      <c r="CE216" s="63"/>
      <c r="CF216" s="63"/>
      <c r="CG216" s="63"/>
      <c r="CH216" s="63"/>
      <c r="CI216" s="63"/>
      <c r="CJ216" s="63"/>
      <c r="CK216" s="63"/>
      <c r="CL216" s="63"/>
      <c r="CM216" s="63"/>
      <c r="CN216" s="63"/>
      <c r="CO216" s="63"/>
      <c r="CP216" s="63"/>
      <c r="CQ216" s="63"/>
      <c r="CR216" s="63"/>
      <c r="CS216" s="63"/>
      <c r="CT216" s="63"/>
      <c r="CU216" s="63"/>
      <c r="CV216" s="63"/>
      <c r="CW216" s="63"/>
      <c r="CX216" s="63"/>
      <c r="CZ216" s="28" t="s">
        <v>2749</v>
      </c>
      <c r="DA216" s="7" t="s">
        <v>2750</v>
      </c>
      <c r="DB216" s="7" t="s">
        <v>2751</v>
      </c>
      <c r="DC216" s="7" t="s">
        <v>134</v>
      </c>
      <c r="DD216" s="7" t="s">
        <v>2752</v>
      </c>
      <c r="DE216" s="8" t="s">
        <v>137</v>
      </c>
      <c r="DG216" s="7" t="s">
        <v>132</v>
      </c>
      <c r="DH216" s="7" t="s">
        <v>489</v>
      </c>
      <c r="DI216" s="7" t="s">
        <v>1922</v>
      </c>
      <c r="DJ216" s="7" t="s">
        <v>2032</v>
      </c>
      <c r="DK216" s="9" t="b">
        <v>1</v>
      </c>
      <c r="DL216" s="9" t="b">
        <v>1</v>
      </c>
      <c r="DM216" s="9" t="b">
        <v>1</v>
      </c>
      <c r="DN216" s="9" t="b">
        <v>0</v>
      </c>
      <c r="DO216" s="9" t="b">
        <v>1</v>
      </c>
      <c r="DP216" s="9" t="b">
        <v>0</v>
      </c>
      <c r="DQ216" s="9" t="b">
        <v>0</v>
      </c>
      <c r="DR216" s="9" t="b">
        <v>0</v>
      </c>
      <c r="DS216" s="8" t="s">
        <v>142</v>
      </c>
      <c r="DT216" s="7" t="s">
        <v>2753</v>
      </c>
      <c r="DU216" s="7" t="s">
        <v>139</v>
      </c>
    </row>
    <row r="217" spans="1:125">
      <c r="CZ217" s="28"/>
      <c r="DB217" s="9"/>
      <c r="DC217" s="9"/>
      <c r="DS217" s="9"/>
    </row>
    <row r="218" spans="1:125">
      <c r="CZ218" s="28"/>
      <c r="DC218" s="9"/>
    </row>
    <row r="219" spans="1:125">
      <c r="CZ219" s="28"/>
    </row>
    <row r="220" spans="1:125">
      <c r="CZ220" s="28"/>
    </row>
    <row r="221" spans="1:125">
      <c r="CZ221" s="28"/>
    </row>
    <row r="222" spans="1:125">
      <c r="CZ222" s="28"/>
    </row>
    <row r="223" spans="1:125">
      <c r="CZ223" s="28"/>
    </row>
    <row r="224" spans="1:125">
      <c r="CZ224" s="28"/>
    </row>
    <row r="225" spans="104:104">
      <c r="CZ225" s="28"/>
    </row>
    <row r="226" spans="104:104">
      <c r="CZ226" s="28"/>
    </row>
    <row r="227" spans="104:104">
      <c r="CZ227" s="28"/>
    </row>
    <row r="228" spans="104:104">
      <c r="CZ228" s="28"/>
    </row>
    <row r="229" spans="104:104">
      <c r="CZ229" s="28"/>
    </row>
    <row r="230" spans="104:104">
      <c r="CZ230" s="28"/>
    </row>
    <row r="231" spans="104:104">
      <c r="CZ231" s="28"/>
    </row>
    <row r="232" spans="104:104">
      <c r="CZ232" s="28"/>
    </row>
    <row r="233" spans="104:104">
      <c r="CZ233" s="28"/>
    </row>
    <row r="234" spans="104:104">
      <c r="CZ234" s="28"/>
    </row>
    <row r="235" spans="104:104">
      <c r="CZ235" s="28"/>
    </row>
    <row r="236" spans="104:104">
      <c r="CZ236" s="28"/>
    </row>
  </sheetData>
  <autoFilter ref="CZ1:DV216" xr:uid="{A4C189B8-D85C-4975-9174-777D042DAEED}">
    <filterColumn colId="0">
      <filters blank="1">
        <filter val="Manual Entry"/>
      </filters>
    </filterColumn>
  </autoFilter>
  <conditionalFormatting sqref="AR2:AZ216">
    <cfRule type="cellIs" dxfId="104" priority="1" operator="equal">
      <formula>TRUE</formula>
    </cfRule>
  </conditionalFormatting>
  <hyperlinks>
    <hyperlink ref="A1" location="'4th May 2018 macro'!CW1" display="CLICK HERE TO GO TO FINAL CONTENT FOR CHECKING / EDITING" xr:uid="{4470B864-BA4D-4E3C-8828-DF0B32FAFC22}"/>
  </hyperlink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Bharat Sharma</dc:creator>
  <cp:keywords/>
  <dc:description/>
  <cp:lastModifiedBy>Bharat Sharma</cp:lastModifiedBy>
  <cp:revision/>
  <dcterms:created xsi:type="dcterms:W3CDTF">2018-05-15T14:50:15Z</dcterms:created>
  <dcterms:modified xsi:type="dcterms:W3CDTF">2018-06-11T09:38:43Z</dcterms:modified>
  <cp:category/>
  <cp:contentStatus/>
</cp:coreProperties>
</file>